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, zpev..." sheetId="2" r:id="rId2"/>
    <sheet name="SO 101.1 - Strop na studn..." sheetId="3" r:id="rId3"/>
    <sheet name="SO 301.2 - Vodovod do vni..." sheetId="4" r:id="rId4"/>
    <sheet name="SO 302 - Vodovodní přípoj..." sheetId="5" r:id="rId5"/>
    <sheet name="SO 401 - Veřejné osvětlení" sheetId="6" r:id="rId6"/>
    <sheet name="SO 801.1 - Vegetační úpra..." sheetId="7" r:id="rId7"/>
    <sheet name="SO 801.2 - Vegetační úpra..." sheetId="8" r:id="rId8"/>
    <sheet name="SO 801.3 - Vegetační úpra..." sheetId="9" r:id="rId9"/>
    <sheet name="SO 801.4 - Vegetační úpra..." sheetId="10" r:id="rId10"/>
    <sheet name="SO 801.5 - Vegetační úpra..." sheetId="11" r:id="rId11"/>
    <sheet name="SO 802 - Mobiliář" sheetId="12" r:id="rId12"/>
    <sheet name="VRN - Ostatní a vedlejší 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101 - Komunikace, zpev...'!$C$89:$K$723</definedName>
    <definedName name="_xlnm.Print_Area" localSheetId="1">'SO 101 - Komunikace, zpev...'!$C$4:$J$39,'SO 101 - Komunikace, zpev...'!$C$45:$J$71,'SO 101 - Komunikace, zpev...'!$C$77:$J$723</definedName>
    <definedName name="_xlnm.Print_Titles" localSheetId="1">'SO 101 - Komunikace, zpev...'!$89:$89</definedName>
    <definedName name="_xlnm._FilterDatabase" localSheetId="2" hidden="1">'SO 101.1 - Strop na studn...'!$C$88:$K$177</definedName>
    <definedName name="_xlnm.Print_Area" localSheetId="2">'SO 101.1 - Strop na studn...'!$C$4:$J$39,'SO 101.1 - Strop na studn...'!$C$45:$J$70,'SO 101.1 - Strop na studn...'!$C$76:$J$177</definedName>
    <definedName name="_xlnm.Print_Titles" localSheetId="2">'SO 101.1 - Strop na studn...'!$88:$88</definedName>
    <definedName name="_xlnm._FilterDatabase" localSheetId="3" hidden="1">'SO 301.2 - Vodovod do vni...'!$C$83:$K$188</definedName>
    <definedName name="_xlnm.Print_Area" localSheetId="3">'SO 301.2 - Vodovod do vni...'!$C$4:$J$39,'SO 301.2 - Vodovod do vni...'!$C$45:$J$65,'SO 301.2 - Vodovod do vni...'!$C$71:$J$188</definedName>
    <definedName name="_xlnm.Print_Titles" localSheetId="3">'SO 301.2 - Vodovod do vni...'!$83:$83</definedName>
    <definedName name="_xlnm._FilterDatabase" localSheetId="4" hidden="1">'SO 302 - Vodovodní přípoj...'!$C$85:$K$189</definedName>
    <definedName name="_xlnm.Print_Area" localSheetId="4">'SO 302 - Vodovodní přípoj...'!$C$4:$J$39,'SO 302 - Vodovodní přípoj...'!$C$45:$J$67,'SO 302 - Vodovodní přípoj...'!$C$73:$J$189</definedName>
    <definedName name="_xlnm.Print_Titles" localSheetId="4">'SO 302 - Vodovodní přípoj...'!$85:$85</definedName>
    <definedName name="_xlnm._FilterDatabase" localSheetId="5" hidden="1">'SO 401 - Veřejné osvětlení'!$C$80:$K$142</definedName>
    <definedName name="_xlnm.Print_Area" localSheetId="5">'SO 401 - Veřejné osvětlení'!$C$4:$J$39,'SO 401 - Veřejné osvětlení'!$C$45:$J$62,'SO 401 - Veřejné osvětlení'!$C$68:$J$142</definedName>
    <definedName name="_xlnm.Print_Titles" localSheetId="5">'SO 401 - Veřejné osvětlení'!$80:$80</definedName>
    <definedName name="_xlnm._FilterDatabase" localSheetId="6" hidden="1">'SO 801.1 - Vegetační úpra...'!$C$81:$K$157</definedName>
    <definedName name="_xlnm.Print_Area" localSheetId="6">'SO 801.1 - Vegetační úpra...'!$C$4:$J$39,'SO 801.1 - Vegetační úpra...'!$C$45:$J$63,'SO 801.1 - Vegetační úpra...'!$C$69:$J$157</definedName>
    <definedName name="_xlnm.Print_Titles" localSheetId="6">'SO 801.1 - Vegetační úpra...'!$81:$81</definedName>
    <definedName name="_xlnm._FilterDatabase" localSheetId="7" hidden="1">'SO 801.2 - Vegetační úpra...'!$C$81:$K$143</definedName>
    <definedName name="_xlnm.Print_Area" localSheetId="7">'SO 801.2 - Vegetační úpra...'!$C$4:$J$39,'SO 801.2 - Vegetační úpra...'!$C$45:$J$63,'SO 801.2 - Vegetační úpra...'!$C$69:$J$143</definedName>
    <definedName name="_xlnm.Print_Titles" localSheetId="7">'SO 801.2 - Vegetační úpra...'!$81:$81</definedName>
    <definedName name="_xlnm._FilterDatabase" localSheetId="8" hidden="1">'SO 801.3 - Vegetační úpra...'!$C$81:$K$106</definedName>
    <definedName name="_xlnm.Print_Area" localSheetId="8">'SO 801.3 - Vegetační úpra...'!$C$4:$J$39,'SO 801.3 - Vegetační úpra...'!$C$45:$J$63,'SO 801.3 - Vegetační úpra...'!$C$69:$J$106</definedName>
    <definedName name="_xlnm.Print_Titles" localSheetId="8">'SO 801.3 - Vegetační úpra...'!$81:$81</definedName>
    <definedName name="_xlnm._FilterDatabase" localSheetId="9" hidden="1">'SO 801.4 - Vegetační úpra...'!$C$81:$K$176</definedName>
    <definedName name="_xlnm.Print_Area" localSheetId="9">'SO 801.4 - Vegetační úpra...'!$C$4:$J$39,'SO 801.4 - Vegetační úpra...'!$C$45:$J$63,'SO 801.4 - Vegetační úpra...'!$C$69:$J$176</definedName>
    <definedName name="_xlnm.Print_Titles" localSheetId="9">'SO 801.4 - Vegetační úpra...'!$81:$81</definedName>
    <definedName name="_xlnm._FilterDatabase" localSheetId="10" hidden="1">'SO 801.5 - Vegetační úpra...'!$C$80:$K$118</definedName>
    <definedName name="_xlnm.Print_Area" localSheetId="10">'SO 801.5 - Vegetační úpra...'!$C$4:$J$39,'SO 801.5 - Vegetační úpra...'!$C$45:$J$62,'SO 801.5 - Vegetační úpra...'!$C$68:$J$118</definedName>
    <definedName name="_xlnm.Print_Titles" localSheetId="10">'SO 801.5 - Vegetační úpra...'!$80:$80</definedName>
    <definedName name="_xlnm._FilterDatabase" localSheetId="11" hidden="1">'SO 802 - Mobiliář'!$C$80:$K$194</definedName>
    <definedName name="_xlnm.Print_Area" localSheetId="11">'SO 802 - Mobiliář'!$C$4:$J$39,'SO 802 - Mobiliář'!$C$45:$J$62,'SO 802 - Mobiliář'!$C$68:$J$194</definedName>
    <definedName name="_xlnm.Print_Titles" localSheetId="11">'SO 802 - Mobiliář'!$80:$80</definedName>
    <definedName name="_xlnm._FilterDatabase" localSheetId="12" hidden="1">'VRN - Ostatní a vedlejší ...'!$C$83:$K$124</definedName>
    <definedName name="_xlnm.Print_Area" localSheetId="12">'VRN - Ostatní a vedlejší ...'!$C$4:$J$39,'VRN - Ostatní a vedlejší ...'!$C$45:$J$65,'VRN - Ostatní a vedlejší ...'!$C$71:$J$124</definedName>
    <definedName name="_xlnm.Print_Titles" localSheetId="12">'VRN - Ostatní a vedlejší ...'!$83:$83</definedName>
    <definedName name="_xlnm.Print_Area" localSheetId="13">'Seznam figur'!$C$4:$G$113</definedName>
    <definedName name="_xlnm.Print_Titles" localSheetId="13">'Seznam figur'!$9:$9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74"/>
  <c i="12" r="J37"/>
  <c r="J36"/>
  <c i="1" r="AY65"/>
  <c i="12" r="J35"/>
  <c i="1" r="AX65"/>
  <c i="12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78"/>
  <c r="J17"/>
  <c r="J15"/>
  <c r="E15"/>
  <c r="F54"/>
  <c r="J14"/>
  <c r="J12"/>
  <c r="J52"/>
  <c r="E7"/>
  <c r="E48"/>
  <c i="11" r="J37"/>
  <c r="J36"/>
  <c i="1" r="AY64"/>
  <c i="11" r="J35"/>
  <c i="1" r="AX64"/>
  <c i="11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77"/>
  <c r="J14"/>
  <c r="J12"/>
  <c r="J52"/>
  <c r="E7"/>
  <c r="E48"/>
  <c i="10" r="J37"/>
  <c r="J36"/>
  <c i="1" r="AY63"/>
  <c i="10" r="J35"/>
  <c i="1" r="AX63"/>
  <c i="10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78"/>
  <c r="J14"/>
  <c r="J12"/>
  <c r="J52"/>
  <c r="E7"/>
  <c r="E48"/>
  <c i="9" r="J37"/>
  <c r="J36"/>
  <c i="1" r="AY62"/>
  <c i="9" r="J35"/>
  <c i="1" r="AX62"/>
  <c i="9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54"/>
  <c r="J14"/>
  <c r="J12"/>
  <c r="J52"/>
  <c r="E7"/>
  <c r="E72"/>
  <c i="8" r="J37"/>
  <c r="J36"/>
  <c i="1" r="AY61"/>
  <c i="8" r="J35"/>
  <c i="1" r="AX61"/>
  <c i="8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76"/>
  <c r="E7"/>
  <c r="E72"/>
  <c i="7" r="J37"/>
  <c r="J36"/>
  <c i="1" r="AY60"/>
  <c i="7" r="J35"/>
  <c i="1" r="AX60"/>
  <c i="7"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52"/>
  <c r="E7"/>
  <c r="E48"/>
  <c i="6" r="J37"/>
  <c r="J36"/>
  <c i="1" r="AY59"/>
  <c i="6" r="J35"/>
  <c i="1" r="AX59"/>
  <c i="6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54"/>
  <c r="J14"/>
  <c r="J12"/>
  <c r="J75"/>
  <c r="E7"/>
  <c r="E71"/>
  <c i="5" r="J37"/>
  <c r="J36"/>
  <c i="1" r="AY58"/>
  <c i="5" r="J35"/>
  <c i="1" r="AX58"/>
  <c i="5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4" r="J37"/>
  <c r="J36"/>
  <c i="1" r="AY57"/>
  <c i="4" r="J35"/>
  <c i="1" r="AX57"/>
  <c i="4"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80"/>
  <c r="J14"/>
  <c r="J12"/>
  <c r="J78"/>
  <c r="E7"/>
  <c r="E48"/>
  <c i="3" r="J37"/>
  <c r="J36"/>
  <c i="1" r="AY56"/>
  <c i="3" r="J35"/>
  <c i="1" r="AX56"/>
  <c i="3"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54"/>
  <c r="J14"/>
  <c r="J12"/>
  <c r="J52"/>
  <c r="E7"/>
  <c r="E79"/>
  <c i="2" r="J37"/>
  <c r="J36"/>
  <c i="1" r="AY55"/>
  <c i="2" r="J35"/>
  <c i="1" r="AX55"/>
  <c i="2" r="BI722"/>
  <c r="BH722"/>
  <c r="BG722"/>
  <c r="BF722"/>
  <c r="T722"/>
  <c r="R722"/>
  <c r="P722"/>
  <c r="BI718"/>
  <c r="BH718"/>
  <c r="BG718"/>
  <c r="BF718"/>
  <c r="T718"/>
  <c r="R718"/>
  <c r="P718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T710"/>
  <c r="R711"/>
  <c r="R710"/>
  <c r="P711"/>
  <c r="P710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7"/>
  <c r="BH657"/>
  <c r="BG657"/>
  <c r="BF657"/>
  <c r="T657"/>
  <c r="R657"/>
  <c r="P657"/>
  <c r="BI650"/>
  <c r="BH650"/>
  <c r="BG650"/>
  <c r="BF650"/>
  <c r="T650"/>
  <c r="R650"/>
  <c r="P650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1"/>
  <c r="BH541"/>
  <c r="BG541"/>
  <c r="BF541"/>
  <c r="T541"/>
  <c r="R541"/>
  <c r="P541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85"/>
  <c r="BH485"/>
  <c r="BG485"/>
  <c r="BF485"/>
  <c r="T485"/>
  <c r="R485"/>
  <c r="P485"/>
  <c r="BI483"/>
  <c r="BH483"/>
  <c r="BG483"/>
  <c r="BF483"/>
  <c r="T483"/>
  <c r="R483"/>
  <c r="P483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0"/>
  <c r="BH440"/>
  <c r="BG440"/>
  <c r="BF440"/>
  <c r="T440"/>
  <c r="R440"/>
  <c r="P440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38"/>
  <c r="BH338"/>
  <c r="BG338"/>
  <c r="BF338"/>
  <c r="T338"/>
  <c r="R338"/>
  <c r="P338"/>
  <c r="BI336"/>
  <c r="BH336"/>
  <c r="BG336"/>
  <c r="BF336"/>
  <c r="T336"/>
  <c r="R336"/>
  <c r="P336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63"/>
  <c r="BH263"/>
  <c r="BG263"/>
  <c r="BF263"/>
  <c r="T263"/>
  <c r="R263"/>
  <c r="P263"/>
  <c r="BI258"/>
  <c r="BH258"/>
  <c r="BG258"/>
  <c r="BF258"/>
  <c r="T258"/>
  <c r="R258"/>
  <c r="P258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F84"/>
  <c r="E82"/>
  <c r="F52"/>
  <c r="E50"/>
  <c r="J24"/>
  <c r="E24"/>
  <c r="J55"/>
  <c r="J23"/>
  <c r="J21"/>
  <c r="E21"/>
  <c r="J86"/>
  <c r="J20"/>
  <c r="J18"/>
  <c r="E18"/>
  <c r="F87"/>
  <c r="J17"/>
  <c r="J15"/>
  <c r="E15"/>
  <c r="F86"/>
  <c r="J14"/>
  <c r="J12"/>
  <c r="J84"/>
  <c r="E7"/>
  <c r="E48"/>
  <c i="1" r="L50"/>
  <c r="AM50"/>
  <c r="AM49"/>
  <c r="L49"/>
  <c r="AM47"/>
  <c r="L47"/>
  <c r="L45"/>
  <c r="L44"/>
  <c i="2" r="BK186"/>
  <c r="J510"/>
  <c r="J637"/>
  <c r="BK314"/>
  <c r="J258"/>
  <c r="J395"/>
  <c r="J452"/>
  <c i="4" r="J91"/>
  <c i="5" r="BK189"/>
  <c r="J89"/>
  <c i="6" r="BK106"/>
  <c r="J122"/>
  <c i="7" r="BK103"/>
  <c i="8" r="BK99"/>
  <c i="10" r="J119"/>
  <c r="BK111"/>
  <c i="11" r="J88"/>
  <c i="12" r="J111"/>
  <c i="2" r="J568"/>
  <c r="BK560"/>
  <c r="BK116"/>
  <c r="J330"/>
  <c i="3" r="BK114"/>
  <c i="4" r="BK160"/>
  <c r="BK88"/>
  <c i="5" r="J171"/>
  <c i="6" r="BK113"/>
  <c r="J106"/>
  <c r="BK84"/>
  <c i="7" r="J94"/>
  <c i="8" r="J112"/>
  <c i="10" r="J135"/>
  <c r="J88"/>
  <c i="11" r="BK110"/>
  <c i="12" r="BK173"/>
  <c i="13" r="J119"/>
  <c i="2" r="J610"/>
  <c r="J697"/>
  <c r="BK708"/>
  <c r="BK702"/>
  <c r="J449"/>
  <c i="3" r="BK128"/>
  <c i="4" r="BK168"/>
  <c i="5" r="BK165"/>
  <c r="BK150"/>
  <c i="6" r="BK120"/>
  <c r="J97"/>
  <c i="7" r="BK149"/>
  <c i="9" r="BK85"/>
  <c i="10" r="J90"/>
  <c r="J100"/>
  <c i="12" r="BK144"/>
  <c i="13" r="BK93"/>
  <c i="2" r="J557"/>
  <c r="BK472"/>
  <c r="J279"/>
  <c r="BK594"/>
  <c r="BK673"/>
  <c r="BK622"/>
  <c r="BK411"/>
  <c r="J440"/>
  <c i="3" r="J128"/>
  <c i="4" r="BK183"/>
  <c i="5" r="J107"/>
  <c r="J156"/>
  <c i="6" r="BK94"/>
  <c r="BK134"/>
  <c i="7" r="J103"/>
  <c i="8" r="J118"/>
  <c i="10" r="J158"/>
  <c r="BK140"/>
  <c r="J121"/>
  <c r="BK91"/>
  <c r="J128"/>
  <c r="J96"/>
  <c r="BK115"/>
  <c i="11" r="J96"/>
  <c i="13" r="BK122"/>
  <c i="2" r="BK694"/>
  <c r="J460"/>
  <c r="BK692"/>
  <c r="BK614"/>
  <c r="J303"/>
  <c i="3" r="J173"/>
  <c i="4" r="J94"/>
  <c r="BK112"/>
  <c i="5" r="BK133"/>
  <c i="6" r="J126"/>
  <c i="7" r="BK154"/>
  <c r="J117"/>
  <c i="9" r="BK106"/>
  <c i="10" r="J143"/>
  <c r="BK99"/>
  <c i="12" r="BK119"/>
  <c i="13" r="J108"/>
  <c i="5" r="J162"/>
  <c r="J110"/>
  <c i="6" r="BK97"/>
  <c r="BK105"/>
  <c i="7" r="BK90"/>
  <c i="8" r="BK124"/>
  <c i="10" r="BK102"/>
  <c r="BK110"/>
  <c i="11" r="J98"/>
  <c i="13" r="J113"/>
  <c i="2" r="BK258"/>
  <c r="J244"/>
  <c r="BK557"/>
  <c r="BK567"/>
  <c r="BK559"/>
  <c i="3" r="J123"/>
  <c r="J125"/>
  <c i="4" r="J137"/>
  <c r="J171"/>
  <c i="5" r="J122"/>
  <c r="J138"/>
  <c i="6" r="BK95"/>
  <c r="J119"/>
  <c i="7" r="J128"/>
  <c i="8" r="BK104"/>
  <c i="10" r="J116"/>
  <c r="BK139"/>
  <c i="12" r="J184"/>
  <c i="13" r="BK102"/>
  <c i="2" r="BK705"/>
  <c r="J665"/>
  <c r="J606"/>
  <c r="J536"/>
  <c r="BK532"/>
  <c r="J550"/>
  <c r="J283"/>
  <c i="3" r="J157"/>
  <c r="J121"/>
  <c i="4" r="J187"/>
  <c i="5" r="BK164"/>
  <c i="6" r="BK138"/>
  <c i="7" r="BK143"/>
  <c r="BK99"/>
  <c i="8" r="BK120"/>
  <c i="9" r="J103"/>
  <c i="10" r="J110"/>
  <c r="J152"/>
  <c i="12" r="J173"/>
  <c r="BK95"/>
  <c i="2" r="BK454"/>
  <c r="BK296"/>
  <c r="J411"/>
  <c i="3" r="BK152"/>
  <c r="BK148"/>
  <c i="4" r="J180"/>
  <c i="5" r="J130"/>
  <c i="6" r="J140"/>
  <c r="BK139"/>
  <c r="J94"/>
  <c i="7" r="J91"/>
  <c r="BK137"/>
  <c i="8" r="J141"/>
  <c i="9" r="J101"/>
  <c i="10" r="J122"/>
  <c r="BK116"/>
  <c i="12" r="J127"/>
  <c i="13" r="J120"/>
  <c i="2" r="J399"/>
  <c r="J421"/>
  <c r="J485"/>
  <c r="J598"/>
  <c r="BK541"/>
  <c i="3" r="J155"/>
  <c i="4" r="BK157"/>
  <c i="5" r="J98"/>
  <c r="J189"/>
  <c i="6" r="BK110"/>
  <c r="J128"/>
  <c i="7" r="J98"/>
  <c i="8" r="BK96"/>
  <c i="10" r="BK94"/>
  <c r="BK144"/>
  <c i="11" r="J118"/>
  <c i="13" r="J122"/>
  <c i="2" r="J661"/>
  <c r="BK440"/>
  <c r="J705"/>
  <c r="BK100"/>
  <c r="BK140"/>
  <c r="BK464"/>
  <c r="BK291"/>
  <c i="3" r="BK125"/>
  <c i="4" r="BK129"/>
  <c r="J139"/>
  <c i="5" r="J168"/>
  <c i="6" r="J102"/>
  <c r="BK91"/>
  <c r="BK119"/>
  <c i="7" r="J113"/>
  <c i="8" r="J99"/>
  <c i="9" r="J85"/>
  <c i="10" r="BK146"/>
  <c r="BK130"/>
  <c r="J117"/>
  <c r="J98"/>
  <c r="BK135"/>
  <c r="J120"/>
  <c r="J176"/>
  <c r="J91"/>
  <c r="BK138"/>
  <c i="11" r="BK106"/>
  <c i="12" r="BK165"/>
  <c i="2" r="J314"/>
  <c r="BK458"/>
  <c r="BK371"/>
  <c r="J532"/>
  <c r="BK234"/>
  <c r="BK178"/>
  <c r="BK637"/>
  <c i="3" r="BK157"/>
  <c r="BK144"/>
  <c i="4" r="BK159"/>
  <c r="J106"/>
  <c i="5" r="BK171"/>
  <c i="6" r="J83"/>
  <c r="J105"/>
  <c i="7" r="J154"/>
  <c r="J93"/>
  <c i="10" r="BK127"/>
  <c r="BK161"/>
  <c i="11" r="BK92"/>
  <c i="12" r="J136"/>
  <c i="13" r="J118"/>
  <c i="4" r="J159"/>
  <c i="5" r="BK168"/>
  <c i="6" r="J116"/>
  <c r="BK101"/>
  <c i="7" r="BK95"/>
  <c i="8" r="J136"/>
  <c i="10" r="BK155"/>
  <c r="J155"/>
  <c i="11" r="BK112"/>
  <c i="12" r="J119"/>
  <c i="2" r="BK671"/>
  <c r="J133"/>
  <c r="BK322"/>
  <c r="BK520"/>
  <c r="J383"/>
  <c r="BK336"/>
  <c r="J112"/>
  <c i="3" r="BK160"/>
  <c i="4" r="J103"/>
  <c r="BK156"/>
  <c i="5" r="J159"/>
  <c i="6" r="J125"/>
  <c r="BK140"/>
  <c i="7" r="BK92"/>
  <c i="8" r="BK105"/>
  <c i="10" r="J133"/>
  <c r="J151"/>
  <c i="11" r="BK118"/>
  <c i="12" r="BK106"/>
  <c i="2" r="J476"/>
  <c r="BK449"/>
  <c r="BK598"/>
  <c r="J93"/>
  <c r="J602"/>
  <c r="BK318"/>
  <c r="J523"/>
  <c i="3" r="BK92"/>
  <c i="4" r="J121"/>
  <c i="5" r="J181"/>
  <c i="6" r="J91"/>
  <c r="BK83"/>
  <c i="7" r="BK131"/>
  <c r="J99"/>
  <c i="8" r="BK100"/>
  <c i="10" r="J139"/>
  <c r="J144"/>
  <c i="11" r="J84"/>
  <c i="13" r="BK123"/>
  <c i="2" r="BK165"/>
  <c r="BK383"/>
  <c r="J186"/>
  <c r="J657"/>
  <c r="J494"/>
  <c i="3" r="BK104"/>
  <c i="4" r="BK124"/>
  <c i="5" r="J167"/>
  <c r="J175"/>
  <c i="6" r="J104"/>
  <c r="J131"/>
  <c r="J95"/>
  <c i="8" r="J143"/>
  <c r="BK118"/>
  <c i="10" r="J99"/>
  <c r="BK142"/>
  <c i="11" r="J86"/>
  <c i="12" r="J115"/>
  <c i="2" r="BK711"/>
  <c r="J507"/>
  <c r="J160"/>
  <c r="BK537"/>
  <c r="J296"/>
  <c i="3" r="BK99"/>
  <c i="4" r="J112"/>
  <c i="5" r="BK155"/>
  <c i="6" r="BK103"/>
  <c r="J88"/>
  <c r="BK117"/>
  <c i="7" r="J92"/>
  <c i="8" r="BK92"/>
  <c i="10" r="BK169"/>
  <c i="11" r="BK114"/>
  <c i="12" r="J159"/>
  <c i="13" r="J104"/>
  <c i="2" r="BK421"/>
  <c r="J407"/>
  <c r="BK361"/>
  <c r="BK554"/>
  <c r="J575"/>
  <c r="BK584"/>
  <c r="BK572"/>
  <c i="3" r="J169"/>
  <c i="4" r="J124"/>
  <c r="BK154"/>
  <c i="6" r="J129"/>
  <c r="J127"/>
  <c r="J93"/>
  <c i="7" r="BK94"/>
  <c i="8" r="BK102"/>
  <c i="9" r="BK90"/>
  <c r="J88"/>
  <c i="10" r="J142"/>
  <c r="J125"/>
  <c r="BK101"/>
  <c r="J147"/>
  <c r="J174"/>
  <c r="BK153"/>
  <c r="J148"/>
  <c i="11" r="J108"/>
  <c i="12" r="J90"/>
  <c i="13" r="J123"/>
  <c i="2" r="J163"/>
  <c r="J567"/>
  <c r="BK452"/>
  <c r="J464"/>
  <c r="BK517"/>
  <c r="J564"/>
  <c i="3" r="J102"/>
  <c i="4" r="BK100"/>
  <c r="BK106"/>
  <c i="5" r="BK95"/>
  <c r="BK98"/>
  <c i="6" r="BK116"/>
  <c r="BK90"/>
  <c i="7" r="J121"/>
  <c i="8" r="J106"/>
  <c i="10" r="J173"/>
  <c i="11" r="BK102"/>
  <c i="12" r="J132"/>
  <c i="13" r="J91"/>
  <c i="5" r="BK187"/>
  <c i="6" r="BK107"/>
  <c r="BK130"/>
  <c i="7" r="BK155"/>
  <c r="BK89"/>
  <c i="8" r="BK112"/>
  <c i="10" r="BK108"/>
  <c r="BK133"/>
  <c r="J112"/>
  <c i="12" r="BK181"/>
  <c r="BK90"/>
  <c i="2" r="J556"/>
  <c r="J472"/>
  <c r="BK657"/>
  <c r="J633"/>
  <c r="J618"/>
  <c r="BK380"/>
  <c i="3" r="J152"/>
  <c i="4" r="BK135"/>
  <c r="BK152"/>
  <c r="BK94"/>
  <c i="6" r="BK133"/>
  <c r="BK92"/>
  <c i="7" r="BK117"/>
  <c i="8" r="BK132"/>
  <c i="10" r="BK147"/>
  <c r="BK119"/>
  <c i="11" r="BK116"/>
  <c i="13" r="BK113"/>
  <c i="2" r="J541"/>
  <c r="J377"/>
  <c r="J230"/>
  <c r="J663"/>
  <c r="BK650"/>
  <c r="J263"/>
  <c r="BK665"/>
  <c i="3" r="BK169"/>
  <c i="4" r="BK164"/>
  <c r="BK139"/>
  <c i="5" r="J183"/>
  <c i="6" r="BK115"/>
  <c r="J115"/>
  <c r="BK135"/>
  <c i="7" r="BK96"/>
  <c i="8" r="J120"/>
  <c i="10" r="BK150"/>
  <c r="J129"/>
  <c i="11" r="BK90"/>
  <c i="12" r="J155"/>
  <c i="13" r="BK100"/>
  <c i="2" r="J318"/>
  <c r="J425"/>
  <c r="BK697"/>
  <c r="BK460"/>
  <c r="BK263"/>
  <c r="J669"/>
  <c r="BK562"/>
  <c r="BK387"/>
  <c r="BK112"/>
  <c r="BK213"/>
  <c i="3" r="J135"/>
  <c i="4" r="J87"/>
  <c r="BK121"/>
  <c i="5" r="BK167"/>
  <c r="BK124"/>
  <c i="6" r="J99"/>
  <c r="J117"/>
  <c i="7" r="J105"/>
  <c i="8" r="J121"/>
  <c i="9" r="BK91"/>
  <c i="10" r="J87"/>
  <c r="BK88"/>
  <c i="12" r="BK155"/>
  <c i="13" r="J93"/>
  <c i="2" r="BK160"/>
  <c r="BK283"/>
  <c r="BK188"/>
  <c r="J358"/>
  <c i="3" r="J144"/>
  <c i="4" r="J184"/>
  <c r="J100"/>
  <c i="5" r="J124"/>
  <c i="6" r="BK118"/>
  <c r="J90"/>
  <c i="7" r="J110"/>
  <c i="8" r="J128"/>
  <c i="9" r="J106"/>
  <c i="10" r="BK112"/>
  <c i="11" r="J114"/>
  <c i="12" r="J144"/>
  <c i="13" r="J100"/>
  <c i="2" r="J483"/>
  <c r="BK503"/>
  <c r="BK415"/>
  <c r="J525"/>
  <c r="BK93"/>
  <c r="J234"/>
  <c r="J157"/>
  <c i="3" r="J131"/>
  <c i="4" r="BK103"/>
  <c i="5" r="BK148"/>
  <c r="J155"/>
  <c i="6" r="J84"/>
  <c r="BK132"/>
  <c i="7" r="BK85"/>
  <c i="8" r="BK121"/>
  <c i="9" r="BK99"/>
  <c i="10" r="BK156"/>
  <c r="J127"/>
  <c r="J114"/>
  <c r="J94"/>
  <c r="J140"/>
  <c r="BK123"/>
  <c r="BK124"/>
  <c r="BK131"/>
  <c r="BK121"/>
  <c i="12" r="BK84"/>
  <c i="13" r="J124"/>
  <c i="2" r="BK563"/>
  <c r="BK550"/>
  <c r="J287"/>
  <c r="BK377"/>
  <c r="J165"/>
  <c r="BK700"/>
  <c r="BK125"/>
  <c i="4" r="BK142"/>
  <c r="BK181"/>
  <c i="5" r="J152"/>
  <c r="BK159"/>
  <c i="6" r="J142"/>
  <c r="J114"/>
  <c i="7" r="BK97"/>
  <c i="8" r="BK119"/>
  <c i="9" r="J90"/>
  <c i="10" r="J124"/>
  <c r="J113"/>
  <c i="12" r="J100"/>
  <c i="13" r="BK121"/>
  <c i="5" r="BK113"/>
  <c i="6" r="BK122"/>
  <c r="J141"/>
  <c i="7" r="BK98"/>
  <c i="8" r="BK95"/>
  <c i="10" r="J131"/>
  <c r="J134"/>
  <c i="11" r="BK86"/>
  <c i="12" r="BK115"/>
  <c i="2" r="BK587"/>
  <c r="BK564"/>
  <c r="J151"/>
  <c r="J171"/>
  <c r="J708"/>
  <c r="J580"/>
  <c i="3" r="J142"/>
  <c i="4" r="BK171"/>
  <c r="J146"/>
  <c i="5" r="BK104"/>
  <c r="BK181"/>
  <c i="6" r="BK93"/>
  <c r="J107"/>
  <c i="7" r="BK93"/>
  <c i="8" r="BK85"/>
  <c i="9" r="BK93"/>
  <c i="10" r="BK93"/>
  <c r="J102"/>
  <c i="11" r="BK104"/>
  <c i="12" r="J187"/>
  <c i="13" r="J102"/>
  <c i="2" r="J380"/>
  <c r="BK618"/>
  <c r="BK338"/>
  <c r="BK431"/>
  <c r="J468"/>
  <c r="J718"/>
  <c r="J458"/>
  <c r="BK230"/>
  <c i="3" r="BK131"/>
  <c i="4" r="BK145"/>
  <c r="BK87"/>
  <c i="5" r="J133"/>
  <c r="BK152"/>
  <c i="6" r="J133"/>
  <c r="BK127"/>
  <c r="BK104"/>
  <c i="7" r="BK121"/>
  <c i="8" r="J140"/>
  <c i="10" r="BK174"/>
  <c r="BK120"/>
  <c i="11" r="J104"/>
  <c i="12" r="J95"/>
  <c i="13" r="BK124"/>
  <c i="2" r="BK643"/>
  <c r="J563"/>
  <c r="BK244"/>
  <c r="BK171"/>
  <c r="J431"/>
  <c i="3" r="J96"/>
  <c i="4" r="J117"/>
  <c i="5" r="J95"/>
  <c i="6" r="J85"/>
  <c i="2" r="J685"/>
  <c r="J403"/>
  <c r="BK661"/>
  <c r="J391"/>
  <c r="J169"/>
  <c i="3" r="J140"/>
  <c i="4" r="BK117"/>
  <c i="5" r="BK156"/>
  <c i="6" r="J137"/>
  <c r="BK100"/>
  <c i="7" r="J90"/>
  <c i="8" r="J104"/>
  <c i="10" r="J146"/>
  <c r="BK137"/>
  <c r="J105"/>
  <c i="12" r="BK177"/>
  <c i="13" r="J121"/>
  <c i="2" r="J587"/>
  <c r="BK602"/>
  <c r="J155"/>
  <c r="BK476"/>
  <c r="BK373"/>
  <c r="BK279"/>
  <c r="BK685"/>
  <c i="3" r="BK123"/>
  <c i="4" r="BK180"/>
  <c r="J183"/>
  <c i="5" r="J150"/>
  <c i="6" r="BK136"/>
  <c r="J92"/>
  <c r="BK86"/>
  <c i="7" r="BK105"/>
  <c i="8" r="BK101"/>
  <c i="9" r="BK101"/>
  <c i="10" r="J169"/>
  <c r="BK149"/>
  <c r="J132"/>
  <c r="J106"/>
  <c r="BK85"/>
  <c r="BK105"/>
  <c r="BK148"/>
  <c i="11" r="BK98"/>
  <c i="12" r="BK111"/>
  <c i="2" r="BK718"/>
  <c r="BK239"/>
  <c r="J178"/>
  <c r="J239"/>
  <c r="BK330"/>
  <c r="J326"/>
  <c r="BK456"/>
  <c i="3" r="J133"/>
  <c i="4" r="J168"/>
  <c r="J163"/>
  <c i="5" r="J165"/>
  <c r="J113"/>
  <c i="6" r="BK87"/>
  <c r="J86"/>
  <c i="7" r="BK86"/>
  <c i="8" r="J96"/>
  <c i="10" r="J95"/>
  <c r="BK114"/>
  <c r="BK98"/>
  <c i="12" r="J190"/>
  <c i="4" r="J161"/>
  <c i="5" r="J164"/>
  <c i="6" r="J139"/>
  <c r="J130"/>
  <c i="7" r="J145"/>
  <c i="9" r="J96"/>
  <c i="10" r="BK103"/>
  <c i="11" r="BK94"/>
  <c i="12" r="BK140"/>
  <c i="13" r="BK104"/>
  <c i="2" r="BK715"/>
  <c r="J206"/>
  <c r="BK407"/>
  <c r="J503"/>
  <c r="J188"/>
  <c i="3" r="BK121"/>
  <c i="4" r="BK187"/>
  <c r="J157"/>
  <c i="5" r="J161"/>
  <c i="6" r="BK85"/>
  <c r="J134"/>
  <c i="7" r="J95"/>
  <c i="8" r="J124"/>
  <c r="BK103"/>
  <c i="10" r="J157"/>
  <c r="BK126"/>
  <c i="11" r="BK100"/>
  <c i="12" r="BK159"/>
  <c i="2" r="J650"/>
  <c r="J572"/>
  <c r="J562"/>
  <c r="J100"/>
  <c r="J144"/>
  <c r="BK206"/>
  <c r="BK507"/>
  <c r="J565"/>
  <c i="3" r="BK155"/>
  <c r="BK111"/>
  <c i="4" r="BK161"/>
  <c r="J152"/>
  <c i="5" r="J90"/>
  <c i="6" r="J89"/>
  <c r="J103"/>
  <c i="7" r="BK91"/>
  <c i="8" r="J92"/>
  <c i="9" r="BK89"/>
  <c i="10" r="J137"/>
  <c i="11" r="J116"/>
  <c i="12" r="BK100"/>
  <c i="13" r="BK91"/>
  <c i="2" r="BK677"/>
  <c r="BK221"/>
  <c r="J537"/>
  <c r="BK399"/>
  <c r="J108"/>
  <c r="BK626"/>
  <c r="J520"/>
  <c r="J338"/>
  <c r="BK565"/>
  <c r="J456"/>
  <c r="J692"/>
  <c r="BK144"/>
  <c i="3" r="J92"/>
  <c i="5" r="BK116"/>
  <c r="J148"/>
  <c i="6" r="J118"/>
  <c r="BK142"/>
  <c i="7" r="BK125"/>
  <c i="8" r="BK128"/>
  <c i="10" r="BK107"/>
  <c r="BK158"/>
  <c r="BK165"/>
  <c i="11" r="BK84"/>
  <c i="12" r="J140"/>
  <c i="13" r="BK108"/>
  <c i="2" r="BK558"/>
  <c r="BK568"/>
  <c r="J322"/>
  <c r="BK155"/>
  <c r="BK129"/>
  <c i="3" r="BK142"/>
  <c i="4" r="J97"/>
  <c i="5" r="BK90"/>
  <c i="6" r="BK131"/>
  <c i="7" r="J157"/>
  <c r="J86"/>
  <c i="8" r="J105"/>
  <c i="10" r="BK125"/>
  <c r="BK151"/>
  <c r="J141"/>
  <c i="12" r="J123"/>
  <c i="2" r="J677"/>
  <c r="J717"/>
  <c r="J228"/>
  <c r="J681"/>
  <c r="BK641"/>
  <c r="BK364"/>
  <c r="BK108"/>
  <c i="3" r="BK135"/>
  <c r="J114"/>
  <c i="4" r="J164"/>
  <c r="BK137"/>
  <c i="5" r="J104"/>
  <c i="6" r="BK108"/>
  <c r="J96"/>
  <c i="7" r="BK150"/>
  <c i="8" r="J85"/>
  <c i="9" r="J93"/>
  <c i="10" r="J161"/>
  <c r="J145"/>
  <c r="J108"/>
  <c r="J86"/>
  <c r="BK109"/>
  <c r="J149"/>
  <c i="11" r="BK88"/>
  <c i="12" r="BK148"/>
  <c i="2" r="J500"/>
  <c r="BK391"/>
  <c r="J570"/>
  <c r="J614"/>
  <c r="BK417"/>
  <c r="BK358"/>
  <c i="3" r="BK167"/>
  <c i="4" r="J174"/>
  <c r="J154"/>
  <c i="5" r="BK143"/>
  <c i="6" r="BK141"/>
  <c r="J121"/>
  <c i="7" r="J85"/>
  <c i="8" r="J103"/>
  <c i="10" r="J165"/>
  <c r="J153"/>
  <c i="11" r="BK96"/>
  <c i="13" r="BK97"/>
  <c i="5" r="BK122"/>
  <c i="6" r="J101"/>
  <c r="BK96"/>
  <c i="7" r="J143"/>
  <c r="J155"/>
  <c i="8" r="J100"/>
  <c i="10" r="BK86"/>
  <c r="BK113"/>
  <c i="11" r="J94"/>
  <c i="12" r="J106"/>
  <c i="13" r="BK118"/>
  <c i="2" r="J417"/>
  <c r="J643"/>
  <c r="J694"/>
  <c r="BK104"/>
  <c r="BK307"/>
  <c r="BK510"/>
  <c i="3" r="BK140"/>
  <c i="4" r="BK184"/>
  <c r="J160"/>
  <c i="5" r="BK110"/>
  <c r="J116"/>
  <c i="6" r="J136"/>
  <c r="BK99"/>
  <c i="7" r="BK107"/>
  <c i="8" r="J119"/>
  <c i="9" r="J91"/>
  <c i="10" r="BK152"/>
  <c r="J107"/>
  <c i="12" r="BK184"/>
  <c i="2" r="J104"/>
  <c r="BK217"/>
  <c r="BK169"/>
  <c r="BK366"/>
  <c r="J361"/>
  <c r="J371"/>
  <c r="J702"/>
  <c i="3" r="J99"/>
  <c r="BK96"/>
  <c i="4" r="J181"/>
  <c i="5" r="J179"/>
  <c r="BK185"/>
  <c i="6" r="BK123"/>
  <c r="J87"/>
  <c i="8" r="BK109"/>
  <c i="9" r="J99"/>
  <c i="10" r="BK97"/>
  <c r="J154"/>
  <c i="12" r="J151"/>
  <c i="13" r="BK87"/>
  <c i="2" r="BK523"/>
  <c r="BK500"/>
  <c r="BK494"/>
  <c r="J641"/>
  <c r="BK163"/>
  <c r="BK403"/>
  <c r="J558"/>
  <c i="3" r="J167"/>
  <c i="4" r="J144"/>
  <c r="BK146"/>
  <c i="5" r="BK138"/>
  <c r="BK162"/>
  <c i="6" r="J100"/>
  <c r="BK128"/>
  <c i="7" r="J100"/>
  <c r="BK128"/>
  <c i="8" r="BK141"/>
  <c i="10" r="BK157"/>
  <c r="J115"/>
  <c r="BK143"/>
  <c r="J123"/>
  <c i="11" r="J102"/>
  <c i="12" r="J181"/>
  <c i="2" r="J594"/>
  <c r="BK483"/>
  <c r="BK575"/>
  <c r="J125"/>
  <c r="J590"/>
  <c r="J291"/>
  <c i="3" r="J148"/>
  <c i="4" r="BK177"/>
  <c i="5" r="BK107"/>
  <c i="6" r="BK98"/>
  <c r="BK102"/>
  <c i="7" r="J137"/>
  <c i="8" r="BK140"/>
  <c r="BK89"/>
  <c i="10" r="J130"/>
  <c i="11" r="J112"/>
  <c i="12" r="BK151"/>
  <c r="BK132"/>
  <c i="2" r="J622"/>
  <c r="J554"/>
  <c r="J221"/>
  <c r="BK633"/>
  <c r="BK157"/>
  <c r="BK669"/>
  <c r="J364"/>
  <c i="3" r="J160"/>
  <c i="4" r="J177"/>
  <c r="J142"/>
  <c i="5" r="J143"/>
  <c i="6" r="J113"/>
  <c r="J124"/>
  <c i="7" r="J125"/>
  <c r="BK100"/>
  <c i="9" r="BK88"/>
  <c i="10" r="BK173"/>
  <c r="BK141"/>
  <c r="J118"/>
  <c r="BK100"/>
  <c r="BK90"/>
  <c r="BK129"/>
  <c r="BK145"/>
  <c r="J111"/>
  <c r="BK95"/>
  <c i="12" r="BK123"/>
  <c r="BK169"/>
  <c i="2" r="BK468"/>
  <c r="BK610"/>
  <c r="J673"/>
  <c r="J559"/>
  <c r="BK663"/>
  <c r="J180"/>
  <c r="J182"/>
  <c i="4" r="BK163"/>
  <c r="J167"/>
  <c i="5" r="J185"/>
  <c i="6" r="BK121"/>
  <c r="BK124"/>
  <c i="7" r="J149"/>
  <c i="8" r="J102"/>
  <c i="10" r="J103"/>
  <c r="BK128"/>
  <c i="11" r="J92"/>
  <c i="12" r="BK127"/>
  <c i="5" r="J153"/>
  <c r="BK161"/>
  <c i="6" r="BK88"/>
  <c i="7" r="BK157"/>
  <c i="8" r="J95"/>
  <c i="9" r="BK96"/>
  <c i="10" r="BK117"/>
  <c r="J85"/>
  <c i="12" r="J165"/>
  <c i="2" r="BK717"/>
  <c r="J415"/>
  <c r="BK395"/>
  <c r="J711"/>
  <c r="J336"/>
  <c r="BK425"/>
  <c i="3" r="J111"/>
  <c r="BK162"/>
  <c i="4" r="J156"/>
  <c r="J88"/>
  <c i="5" r="J187"/>
  <c i="6" r="J109"/>
  <c r="J120"/>
  <c i="7" r="BK110"/>
  <c r="BK113"/>
  <c i="8" r="J101"/>
  <c i="10" r="BK132"/>
  <c r="J93"/>
  <c r="J89"/>
  <c i="12" r="J177"/>
  <c r="J148"/>
  <c i="2" r="BK570"/>
  <c r="BK536"/>
  <c r="J454"/>
  <c r="J700"/>
  <c r="BK580"/>
  <c r="BK133"/>
  <c r="BK182"/>
  <c r="BK151"/>
  <c i="3" r="BK173"/>
  <c i="4" r="BK91"/>
  <c r="J129"/>
  <c i="5" r="BK183"/>
  <c i="6" r="BK111"/>
  <c r="J123"/>
  <c i="7" r="BK145"/>
  <c i="8" r="J109"/>
  <c i="10" r="J104"/>
  <c r="BK92"/>
  <c r="BK89"/>
  <c i="12" r="J84"/>
  <c i="2" r="BK681"/>
  <c r="BK722"/>
  <c r="J373"/>
  <c r="BK287"/>
  <c r="J217"/>
  <c i="3" r="BK133"/>
  <c i="4" r="BK174"/>
  <c i="5" r="BK89"/>
  <c i="6" r="BK129"/>
  <c r="BK137"/>
  <c r="J108"/>
  <c i="7" r="J96"/>
  <c i="8" r="BK143"/>
  <c i="10" r="BK122"/>
  <c r="BK106"/>
  <c i="11" r="J90"/>
  <c i="13" r="BK120"/>
  <c i="2" r="BK525"/>
  <c r="J307"/>
  <c r="J387"/>
  <c r="J213"/>
  <c r="J584"/>
  <c i="4" r="J114"/>
  <c r="BK97"/>
  <c i="5" r="BK175"/>
  <c i="6" r="J135"/>
  <c r="J132"/>
  <c i="7" r="J97"/>
  <c i="8" r="BK136"/>
  <c i="10" r="BK87"/>
  <c r="J136"/>
  <c r="J156"/>
  <c i="11" r="BK108"/>
  <c i="12" r="J169"/>
  <c i="2" r="J722"/>
  <c r="BK180"/>
  <c r="BK556"/>
  <c r="J140"/>
  <c r="BK326"/>
  <c r="BK303"/>
  <c r="BK485"/>
  <c r="BK497"/>
  <c i="3" r="J104"/>
  <c i="4" r="BK144"/>
  <c r="BK167"/>
  <c i="5" r="BK130"/>
  <c r="BK179"/>
  <c i="6" r="J138"/>
  <c r="BK109"/>
  <c i="7" r="J150"/>
  <c i="8" r="BK106"/>
  <c i="9" r="BK103"/>
  <c r="J89"/>
  <c i="10" r="BK154"/>
  <c r="J126"/>
  <c r="J109"/>
  <c r="J97"/>
  <c r="J150"/>
  <c r="BK118"/>
  <c r="J101"/>
  <c r="BK96"/>
  <c i="12" r="BK187"/>
  <c i="13" r="J97"/>
  <c i="2" r="J626"/>
  <c r="BK590"/>
  <c r="J517"/>
  <c r="J715"/>
  <c r="J129"/>
  <c r="J116"/>
  <c r="J366"/>
  <c i="3" r="J162"/>
  <c r="BK102"/>
  <c i="4" r="J145"/>
  <c r="J135"/>
  <c i="5" r="BK153"/>
  <c i="6" r="J111"/>
  <c r="J98"/>
  <c i="7" r="J131"/>
  <c i="8" r="J132"/>
  <c i="10" r="J92"/>
  <c r="BK136"/>
  <c i="11" r="J110"/>
  <c i="12" r="BK136"/>
  <c i="4" r="BK114"/>
  <c i="6" r="BK126"/>
  <c r="BK114"/>
  <c r="J110"/>
  <c i="7" r="J89"/>
  <c i="8" r="J89"/>
  <c i="10" r="BK134"/>
  <c r="J138"/>
  <c i="11" r="J106"/>
  <c i="12" r="BK190"/>
  <c i="13" r="BK119"/>
  <c i="2" r="J497"/>
  <c r="J560"/>
  <c r="BK606"/>
  <c r="J671"/>
  <c r="BK228"/>
  <c i="1" r="AS54"/>
  <c i="6" r="BK125"/>
  <c r="BK89"/>
  <c i="7" r="J107"/>
  <c i="10" r="BK176"/>
  <c r="BK104"/>
  <c i="11" r="J100"/>
  <c i="13" r="J87"/>
  <c i="2" l="1" r="BK92"/>
  <c r="J92"/>
  <c r="J61"/>
  <c r="BK243"/>
  <c r="J243"/>
  <c r="J64"/>
  <c r="P475"/>
  <c r="R696"/>
  <c r="P714"/>
  <c r="P713"/>
  <c i="3" r="P91"/>
  <c r="T110"/>
  <c r="BK139"/>
  <c r="J139"/>
  <c r="J64"/>
  <c r="R151"/>
  <c r="R150"/>
  <c i="4" r="P86"/>
  <c r="T134"/>
  <c i="5" r="BK88"/>
  <c r="J88"/>
  <c r="J61"/>
  <c r="BK142"/>
  <c r="J142"/>
  <c r="J63"/>
  <c i="6" r="T112"/>
  <c i="7" r="P84"/>
  <c r="P83"/>
  <c r="P82"/>
  <c i="1" r="AU60"/>
  <c i="8" r="T84"/>
  <c r="T83"/>
  <c r="T82"/>
  <c i="9" r="BK84"/>
  <c i="10" r="P84"/>
  <c r="P83"/>
  <c r="P82"/>
  <c i="1" r="AU63"/>
  <c i="12" r="R83"/>
  <c r="R82"/>
  <c r="R81"/>
  <c i="13" r="BK86"/>
  <c r="J86"/>
  <c r="J61"/>
  <c i="2" r="P205"/>
  <c r="T243"/>
  <c r="P382"/>
  <c r="R382"/>
  <c r="BK696"/>
  <c r="J696"/>
  <c r="J67"/>
  <c r="T714"/>
  <c r="T713"/>
  <c i="3" r="T91"/>
  <c r="BK130"/>
  <c r="J130"/>
  <c r="J63"/>
  <c r="P139"/>
  <c r="BK151"/>
  <c r="J151"/>
  <c r="J67"/>
  <c i="4" r="R86"/>
  <c r="R134"/>
  <c i="5" r="P88"/>
  <c r="T142"/>
  <c r="R178"/>
  <c r="R177"/>
  <c i="6" r="BK82"/>
  <c r="J82"/>
  <c r="J60"/>
  <c r="P112"/>
  <c i="7" r="R84"/>
  <c r="R83"/>
  <c r="R82"/>
  <c i="8" r="R84"/>
  <c r="R83"/>
  <c r="R82"/>
  <c i="9" r="R84"/>
  <c r="R83"/>
  <c r="R82"/>
  <c i="10" r="R84"/>
  <c r="R83"/>
  <c r="R82"/>
  <c i="2" r="T92"/>
  <c r="R243"/>
  <c r="BK382"/>
  <c r="J382"/>
  <c r="J65"/>
  <c r="T382"/>
  <c r="P696"/>
  <c r="R714"/>
  <c r="R713"/>
  <c i="3" r="BK91"/>
  <c r="P110"/>
  <c r="T130"/>
  <c r="T151"/>
  <c r="T150"/>
  <c i="4" r="T86"/>
  <c r="P120"/>
  <c r="R120"/>
  <c i="5" r="R88"/>
  <c r="R142"/>
  <c r="BK178"/>
  <c r="BK177"/>
  <c r="J177"/>
  <c r="J65"/>
  <c i="6" r="BK112"/>
  <c r="J112"/>
  <c r="J61"/>
  <c i="7" r="T84"/>
  <c r="T83"/>
  <c r="T82"/>
  <c i="8" r="P84"/>
  <c r="P83"/>
  <c r="P82"/>
  <c i="1" r="AU61"/>
  <c i="9" r="P84"/>
  <c r="P83"/>
  <c r="P82"/>
  <c i="1" r="AU62"/>
  <c i="11" r="T83"/>
  <c r="T82"/>
  <c r="T81"/>
  <c i="13" r="BK99"/>
  <c r="J99"/>
  <c r="J62"/>
  <c r="BK117"/>
  <c r="J117"/>
  <c r="J64"/>
  <c i="2" r="P92"/>
  <c r="T205"/>
  <c r="T475"/>
  <c r="BK714"/>
  <c r="J714"/>
  <c r="J70"/>
  <c i="3" r="R91"/>
  <c r="P130"/>
  <c r="P151"/>
  <c r="P150"/>
  <c i="4" r="BK120"/>
  <c r="J120"/>
  <c r="J62"/>
  <c r="T120"/>
  <c i="5" r="BK132"/>
  <c r="J132"/>
  <c r="J62"/>
  <c r="R132"/>
  <c i="6" r="R112"/>
  <c i="9" r="T84"/>
  <c r="T83"/>
  <c r="T82"/>
  <c i="11" r="P83"/>
  <c r="P82"/>
  <c r="P81"/>
  <c i="1" r="AU64"/>
  <c i="13" r="P86"/>
  <c r="P85"/>
  <c r="P84"/>
  <c i="1" r="AU66"/>
  <c i="13" r="P99"/>
  <c r="P117"/>
  <c i="2" r="R92"/>
  <c r="R205"/>
  <c r="R475"/>
  <c i="3" r="R110"/>
  <c r="R139"/>
  <c i="4" r="P134"/>
  <c i="5" r="P142"/>
  <c r="P178"/>
  <c r="P177"/>
  <c i="6" r="R82"/>
  <c r="R81"/>
  <c i="8" r="BK84"/>
  <c r="J84"/>
  <c r="J61"/>
  <c i="10" r="BK84"/>
  <c r="J84"/>
  <c r="J61"/>
  <c i="11" r="R83"/>
  <c r="R82"/>
  <c r="R81"/>
  <c i="12" r="P83"/>
  <c r="P82"/>
  <c r="P81"/>
  <c i="1" r="AU65"/>
  <c i="13" r="T99"/>
  <c r="R117"/>
  <c i="11" r="BK83"/>
  <c r="J83"/>
  <c r="J61"/>
  <c i="12" r="BK83"/>
  <c r="BK82"/>
  <c r="BK81"/>
  <c r="J81"/>
  <c r="J59"/>
  <c i="13" r="T86"/>
  <c r="T117"/>
  <c i="2" r="BK205"/>
  <c r="J205"/>
  <c r="J62"/>
  <c r="P243"/>
  <c r="BK475"/>
  <c r="J475"/>
  <c r="J66"/>
  <c r="T696"/>
  <c i="3" r="BK110"/>
  <c r="J110"/>
  <c r="J62"/>
  <c r="R130"/>
  <c r="T139"/>
  <c i="4" r="BK86"/>
  <c r="J86"/>
  <c r="J61"/>
  <c r="BK134"/>
  <c r="J134"/>
  <c r="J63"/>
  <c i="5" r="T88"/>
  <c r="T87"/>
  <c r="T86"/>
  <c r="P132"/>
  <c r="T132"/>
  <c r="T178"/>
  <c r="T177"/>
  <c i="6" r="P82"/>
  <c r="P81"/>
  <c i="1" r="AU59"/>
  <c i="6" r="T82"/>
  <c r="T81"/>
  <c i="7" r="BK84"/>
  <c r="J84"/>
  <c r="J61"/>
  <c i="10" r="T84"/>
  <c r="T83"/>
  <c r="T82"/>
  <c i="12" r="T83"/>
  <c r="T82"/>
  <c r="T81"/>
  <c i="13" r="R86"/>
  <c r="R99"/>
  <c i="5" r="BK174"/>
  <c r="J174"/>
  <c r="J64"/>
  <c i="9" r="BK105"/>
  <c r="J105"/>
  <c r="J62"/>
  <c i="2" r="BK710"/>
  <c r="J710"/>
  <c r="J68"/>
  <c i="13" r="BK112"/>
  <c r="J112"/>
  <c r="J63"/>
  <c i="3" r="BK147"/>
  <c r="J147"/>
  <c r="J65"/>
  <c i="4" r="BK186"/>
  <c r="J186"/>
  <c r="J64"/>
  <c i="2" r="BK238"/>
  <c r="J238"/>
  <c r="J63"/>
  <c i="8" r="BK142"/>
  <c r="J142"/>
  <c r="J62"/>
  <c i="10" r="BK175"/>
  <c r="J175"/>
  <c r="J62"/>
  <c i="3" r="BK172"/>
  <c r="J172"/>
  <c r="J69"/>
  <c i="7" r="BK156"/>
  <c r="J156"/>
  <c r="J62"/>
  <c i="12" r="J82"/>
  <c r="J60"/>
  <c r="J83"/>
  <c r="J61"/>
  <c i="13" r="F54"/>
  <c r="BE93"/>
  <c r="E48"/>
  <c r="J80"/>
  <c r="BE87"/>
  <c r="BE122"/>
  <c r="J52"/>
  <c r="BE91"/>
  <c r="BE108"/>
  <c r="BE113"/>
  <c r="BE123"/>
  <c r="BE124"/>
  <c r="F55"/>
  <c r="BE100"/>
  <c r="BE104"/>
  <c r="BE121"/>
  <c r="BE102"/>
  <c r="BE118"/>
  <c r="BE119"/>
  <c r="BE120"/>
  <c r="J55"/>
  <c r="BE97"/>
  <c i="12" r="F77"/>
  <c r="BE95"/>
  <c r="BE159"/>
  <c r="BE169"/>
  <c r="J75"/>
  <c r="BE136"/>
  <c r="F55"/>
  <c r="J77"/>
  <c r="BE84"/>
  <c r="BE140"/>
  <c r="BE181"/>
  <c r="J78"/>
  <c r="BE165"/>
  <c r="BE187"/>
  <c i="11" r="BK82"/>
  <c r="J82"/>
  <c r="J60"/>
  <c i="12" r="BE115"/>
  <c r="BE119"/>
  <c r="BE123"/>
  <c r="BE127"/>
  <c r="BE148"/>
  <c r="BE151"/>
  <c r="BE177"/>
  <c r="BE184"/>
  <c r="E71"/>
  <c r="BE90"/>
  <c r="BE100"/>
  <c r="BE106"/>
  <c r="BE132"/>
  <c r="BE144"/>
  <c r="BE155"/>
  <c r="BE190"/>
  <c r="BE111"/>
  <c r="BE173"/>
  <c i="11" r="E71"/>
  <c r="BE102"/>
  <c r="J54"/>
  <c r="BE114"/>
  <c r="J78"/>
  <c r="BE88"/>
  <c r="BE98"/>
  <c r="BE84"/>
  <c r="BE94"/>
  <c i="10" r="BK83"/>
  <c r="J83"/>
  <c r="J60"/>
  <c i="11" r="F55"/>
  <c r="BE106"/>
  <c r="BE110"/>
  <c r="BE112"/>
  <c r="BE118"/>
  <c r="J75"/>
  <c r="BE90"/>
  <c r="BE104"/>
  <c r="BE86"/>
  <c r="BE96"/>
  <c r="BE100"/>
  <c r="F54"/>
  <c r="BE92"/>
  <c r="BE108"/>
  <c r="BE116"/>
  <c i="10" r="J54"/>
  <c r="F79"/>
  <c r="BE85"/>
  <c r="BE86"/>
  <c r="BE87"/>
  <c r="BE93"/>
  <c r="BE98"/>
  <c r="BE101"/>
  <c r="BE102"/>
  <c r="BE103"/>
  <c r="BE118"/>
  <c r="BE121"/>
  <c r="BE129"/>
  <c r="BE131"/>
  <c r="BE133"/>
  <c r="BE144"/>
  <c r="BE150"/>
  <c r="BE152"/>
  <c r="E72"/>
  <c r="BE91"/>
  <c r="BE109"/>
  <c r="BE110"/>
  <c r="BE122"/>
  <c r="BE123"/>
  <c r="BE124"/>
  <c r="BE136"/>
  <c r="BE174"/>
  <c r="BE176"/>
  <c r="J55"/>
  <c r="BE106"/>
  <c r="BE116"/>
  <c r="BE117"/>
  <c r="BE127"/>
  <c r="BE128"/>
  <c r="BE141"/>
  <c r="BE146"/>
  <c r="BE153"/>
  <c r="BE158"/>
  <c r="BE88"/>
  <c r="BE89"/>
  <c r="BE90"/>
  <c r="BE95"/>
  <c r="BE96"/>
  <c r="BE99"/>
  <c r="BE105"/>
  <c r="BE113"/>
  <c r="BE115"/>
  <c r="BE125"/>
  <c r="BE126"/>
  <c r="BE135"/>
  <c r="BE140"/>
  <c r="BE142"/>
  <c r="BE149"/>
  <c r="BE155"/>
  <c r="BE173"/>
  <c i="9" r="J84"/>
  <c r="J61"/>
  <c i="10" r="F54"/>
  <c r="J76"/>
  <c r="BE94"/>
  <c r="BE108"/>
  <c r="BE119"/>
  <c r="BE120"/>
  <c r="BE100"/>
  <c r="BE111"/>
  <c r="BE114"/>
  <c r="BE130"/>
  <c r="BE137"/>
  <c r="BE156"/>
  <c r="BE161"/>
  <c r="BE169"/>
  <c r="BE97"/>
  <c r="BE132"/>
  <c r="BE134"/>
  <c r="BE145"/>
  <c r="BE154"/>
  <c r="BE92"/>
  <c r="BE104"/>
  <c r="BE107"/>
  <c r="BE112"/>
  <c r="BE138"/>
  <c r="BE139"/>
  <c r="BE143"/>
  <c r="BE147"/>
  <c r="BE148"/>
  <c r="BE151"/>
  <c r="BE157"/>
  <c r="BE165"/>
  <c i="9" r="J76"/>
  <c r="F55"/>
  <c r="F78"/>
  <c r="BE106"/>
  <c r="J54"/>
  <c r="BE89"/>
  <c r="BE93"/>
  <c i="8" r="BK83"/>
  <c r="J83"/>
  <c r="J60"/>
  <c i="9" r="BE85"/>
  <c r="BE96"/>
  <c r="BE99"/>
  <c r="BE103"/>
  <c r="E48"/>
  <c r="J79"/>
  <c r="BE101"/>
  <c r="BE88"/>
  <c r="BE90"/>
  <c r="BE91"/>
  <c i="7" r="BK83"/>
  <c r="J83"/>
  <c r="J60"/>
  <c i="8" r="BE85"/>
  <c r="BE100"/>
  <c r="BE119"/>
  <c r="BE120"/>
  <c r="BE121"/>
  <c r="BE124"/>
  <c r="BE140"/>
  <c r="J54"/>
  <c r="BE101"/>
  <c r="BE102"/>
  <c r="BE105"/>
  <c r="BE106"/>
  <c r="E48"/>
  <c r="J55"/>
  <c r="F78"/>
  <c r="BE92"/>
  <c r="BE95"/>
  <c r="BE96"/>
  <c r="BE109"/>
  <c r="BE118"/>
  <c r="BE128"/>
  <c r="BE141"/>
  <c r="F55"/>
  <c r="BE112"/>
  <c r="BE103"/>
  <c r="J52"/>
  <c r="BE89"/>
  <c r="BE99"/>
  <c r="BE104"/>
  <c r="BE132"/>
  <c r="BE136"/>
  <c r="BE143"/>
  <c i="7" r="J54"/>
  <c r="F79"/>
  <c r="BE91"/>
  <c r="BE92"/>
  <c r="BE103"/>
  <c r="BE110"/>
  <c r="BE154"/>
  <c r="J79"/>
  <c r="BE86"/>
  <c r="BE95"/>
  <c r="BE96"/>
  <c r="BE97"/>
  <c r="BE98"/>
  <c r="BE99"/>
  <c r="BE143"/>
  <c r="BE145"/>
  <c r="F54"/>
  <c r="E72"/>
  <c r="BE89"/>
  <c r="BE90"/>
  <c r="BE137"/>
  <c r="BE155"/>
  <c r="J76"/>
  <c r="BE85"/>
  <c r="BE93"/>
  <c r="BE113"/>
  <c r="BE117"/>
  <c r="BE157"/>
  <c r="BE94"/>
  <c r="BE121"/>
  <c r="BE125"/>
  <c r="BE128"/>
  <c r="BE131"/>
  <c r="BE107"/>
  <c r="BE149"/>
  <c r="BE100"/>
  <c r="BE105"/>
  <c r="BE150"/>
  <c i="6" r="F55"/>
  <c r="BE133"/>
  <c r="J52"/>
  <c r="BE84"/>
  <c r="BE96"/>
  <c r="BE97"/>
  <c r="BE100"/>
  <c r="BE113"/>
  <c r="BE115"/>
  <c r="BE116"/>
  <c r="BE126"/>
  <c r="BE127"/>
  <c r="BE89"/>
  <c r="BE90"/>
  <c r="BE91"/>
  <c r="BE93"/>
  <c r="BE103"/>
  <c r="BE105"/>
  <c r="BE107"/>
  <c r="BE108"/>
  <c i="5" r="BK87"/>
  <c r="BK86"/>
  <c r="J86"/>
  <c r="J59"/>
  <c r="J178"/>
  <c r="J66"/>
  <c i="6" r="J55"/>
  <c r="BE83"/>
  <c r="BE87"/>
  <c r="BE94"/>
  <c r="BE104"/>
  <c r="BE123"/>
  <c r="BE128"/>
  <c r="BE129"/>
  <c r="BE135"/>
  <c r="BE138"/>
  <c r="BE140"/>
  <c r="BE142"/>
  <c r="BE85"/>
  <c r="BE88"/>
  <c r="BE95"/>
  <c r="BE102"/>
  <c r="BE114"/>
  <c r="BE119"/>
  <c r="BE121"/>
  <c r="BE122"/>
  <c r="BE125"/>
  <c r="J54"/>
  <c r="F77"/>
  <c r="BE130"/>
  <c r="BE131"/>
  <c r="BE134"/>
  <c r="E48"/>
  <c r="BE86"/>
  <c r="BE101"/>
  <c r="BE106"/>
  <c r="BE109"/>
  <c r="BE110"/>
  <c r="BE124"/>
  <c r="BE92"/>
  <c r="BE98"/>
  <c r="BE99"/>
  <c r="BE111"/>
  <c r="BE117"/>
  <c r="BE118"/>
  <c r="BE120"/>
  <c r="BE132"/>
  <c r="BE136"/>
  <c r="BE137"/>
  <c r="BE139"/>
  <c r="BE141"/>
  <c i="5" r="J54"/>
  <c r="BE107"/>
  <c r="BE165"/>
  <c r="BE175"/>
  <c i="4" r="BK85"/>
  <c r="BK84"/>
  <c r="J84"/>
  <c r="J59"/>
  <c i="5" r="J52"/>
  <c r="BE90"/>
  <c r="BE153"/>
  <c r="BE159"/>
  <c r="BE162"/>
  <c r="BE181"/>
  <c r="BE185"/>
  <c r="E48"/>
  <c r="BE89"/>
  <c r="BE95"/>
  <c r="BE133"/>
  <c r="BE156"/>
  <c r="BE161"/>
  <c r="BE167"/>
  <c r="F54"/>
  <c r="BE116"/>
  <c r="BE122"/>
  <c r="BE124"/>
  <c r="BE130"/>
  <c r="BE183"/>
  <c r="J55"/>
  <c r="BE98"/>
  <c r="BE104"/>
  <c r="BE138"/>
  <c r="BE152"/>
  <c r="BE143"/>
  <c r="BE171"/>
  <c r="BE179"/>
  <c r="BE189"/>
  <c r="F55"/>
  <c r="BE110"/>
  <c r="BE113"/>
  <c r="BE148"/>
  <c r="BE150"/>
  <c r="BE164"/>
  <c r="BE168"/>
  <c r="BE155"/>
  <c r="BE187"/>
  <c i="4" r="E74"/>
  <c r="BE91"/>
  <c r="BE145"/>
  <c r="BE159"/>
  <c i="3" r="J91"/>
  <c r="J61"/>
  <c r="BK171"/>
  <c r="J171"/>
  <c r="J68"/>
  <c i="4" r="F54"/>
  <c r="J81"/>
  <c r="BE112"/>
  <c r="BE135"/>
  <c r="BE156"/>
  <c r="BE157"/>
  <c r="BE161"/>
  <c r="BE114"/>
  <c r="BE117"/>
  <c r="BE183"/>
  <c r="BE184"/>
  <c i="3" r="BK150"/>
  <c r="J150"/>
  <c r="J66"/>
  <c i="4" r="F81"/>
  <c r="BE94"/>
  <c r="BE121"/>
  <c r="BE124"/>
  <c r="BE168"/>
  <c r="BE177"/>
  <c r="BE180"/>
  <c r="BE160"/>
  <c r="BE171"/>
  <c r="BE187"/>
  <c r="J52"/>
  <c r="BE87"/>
  <c r="BE106"/>
  <c r="BE129"/>
  <c r="BE139"/>
  <c r="BE146"/>
  <c r="BE152"/>
  <c r="BE154"/>
  <c r="BE164"/>
  <c r="BE181"/>
  <c r="J54"/>
  <c r="BE88"/>
  <c r="BE97"/>
  <c r="BE100"/>
  <c r="BE103"/>
  <c r="BE144"/>
  <c r="BE163"/>
  <c r="BE137"/>
  <c r="BE142"/>
  <c r="BE167"/>
  <c r="BE174"/>
  <c i="3" r="E48"/>
  <c i="2" r="BK713"/>
  <c r="J713"/>
  <c r="J69"/>
  <c i="3" r="F55"/>
  <c r="F85"/>
  <c r="J86"/>
  <c r="BE123"/>
  <c r="BE140"/>
  <c r="BE142"/>
  <c r="BE144"/>
  <c r="J54"/>
  <c r="BE128"/>
  <c r="BE155"/>
  <c r="BE157"/>
  <c r="BE160"/>
  <c r="J83"/>
  <c r="BE102"/>
  <c r="BE121"/>
  <c r="BE162"/>
  <c r="BE167"/>
  <c r="BE99"/>
  <c r="BE169"/>
  <c i="2" r="BK91"/>
  <c r="J91"/>
  <c r="J60"/>
  <c i="3" r="BE125"/>
  <c r="BE133"/>
  <c r="BE131"/>
  <c r="BE135"/>
  <c r="BE173"/>
  <c r="BE92"/>
  <c r="BE96"/>
  <c r="BE104"/>
  <c r="BE111"/>
  <c r="BE114"/>
  <c r="BE148"/>
  <c r="BE152"/>
  <c i="2" r="BE93"/>
  <c r="BE104"/>
  <c r="BE169"/>
  <c r="BE171"/>
  <c r="BE178"/>
  <c r="BE180"/>
  <c r="BE206"/>
  <c r="BE239"/>
  <c r="BE244"/>
  <c r="BE279"/>
  <c r="BE283"/>
  <c r="BE314"/>
  <c r="BE318"/>
  <c r="BE322"/>
  <c r="BE330"/>
  <c r="BE364"/>
  <c r="BE387"/>
  <c r="BE399"/>
  <c r="BE407"/>
  <c r="BE417"/>
  <c r="BE476"/>
  <c r="BE483"/>
  <c r="BE568"/>
  <c r="BE570"/>
  <c r="BE602"/>
  <c r="BE614"/>
  <c r="BE618"/>
  <c r="BE622"/>
  <c r="BE626"/>
  <c r="BE633"/>
  <c r="BE663"/>
  <c r="BE681"/>
  <c r="BE697"/>
  <c r="BE708"/>
  <c r="J54"/>
  <c r="E80"/>
  <c r="J87"/>
  <c r="BE100"/>
  <c r="BE160"/>
  <c r="BE163"/>
  <c r="BE165"/>
  <c r="BE221"/>
  <c r="BE377"/>
  <c r="J52"/>
  <c r="F55"/>
  <c r="BE144"/>
  <c r="BE151"/>
  <c r="BE217"/>
  <c r="BE395"/>
  <c r="BE454"/>
  <c r="BE456"/>
  <c r="BE458"/>
  <c r="BE460"/>
  <c r="BE464"/>
  <c r="BE468"/>
  <c r="BE472"/>
  <c r="BE500"/>
  <c r="BE503"/>
  <c r="BE564"/>
  <c r="BE594"/>
  <c r="BE643"/>
  <c r="BE182"/>
  <c r="BE415"/>
  <c r="BE421"/>
  <c r="BE425"/>
  <c r="BE431"/>
  <c r="BE449"/>
  <c r="BE452"/>
  <c r="BE494"/>
  <c r="BE497"/>
  <c r="BE507"/>
  <c r="BE523"/>
  <c r="BE541"/>
  <c r="BE565"/>
  <c r="BE637"/>
  <c r="BE657"/>
  <c r="BE677"/>
  <c r="BE717"/>
  <c r="BE718"/>
  <c r="BE116"/>
  <c r="BE125"/>
  <c r="BE140"/>
  <c r="BE186"/>
  <c r="BE188"/>
  <c r="BE228"/>
  <c r="BE358"/>
  <c r="BE391"/>
  <c r="BE510"/>
  <c r="BE517"/>
  <c r="BE556"/>
  <c r="BE567"/>
  <c r="BE572"/>
  <c r="BE575"/>
  <c r="BE584"/>
  <c r="BE587"/>
  <c r="BE590"/>
  <c r="BE650"/>
  <c r="BE685"/>
  <c r="BE692"/>
  <c r="BE722"/>
  <c r="F54"/>
  <c r="BE108"/>
  <c r="BE112"/>
  <c r="BE129"/>
  <c r="BE133"/>
  <c r="BE258"/>
  <c r="BE291"/>
  <c r="BE336"/>
  <c r="BE380"/>
  <c r="BE383"/>
  <c r="BE536"/>
  <c r="BE537"/>
  <c r="BE550"/>
  <c r="BE554"/>
  <c r="BE641"/>
  <c r="BE665"/>
  <c r="BE671"/>
  <c r="BE702"/>
  <c r="BE705"/>
  <c r="BE715"/>
  <c r="BE263"/>
  <c r="BE307"/>
  <c r="BE338"/>
  <c r="BE361"/>
  <c r="BE371"/>
  <c r="BE440"/>
  <c r="BE485"/>
  <c r="BE525"/>
  <c r="BE532"/>
  <c r="BE557"/>
  <c r="BE563"/>
  <c r="BE580"/>
  <c r="BE598"/>
  <c r="BE673"/>
  <c r="BE700"/>
  <c r="BE711"/>
  <c r="BE155"/>
  <c r="BE157"/>
  <c r="BE213"/>
  <c r="BE230"/>
  <c r="BE234"/>
  <c r="BE287"/>
  <c r="BE296"/>
  <c r="BE303"/>
  <c r="BE326"/>
  <c r="BE366"/>
  <c r="BE373"/>
  <c r="BE403"/>
  <c r="BE411"/>
  <c r="BE520"/>
  <c r="BE558"/>
  <c r="BE559"/>
  <c r="BE560"/>
  <c r="BE562"/>
  <c r="BE606"/>
  <c r="BE610"/>
  <c r="BE661"/>
  <c r="BE669"/>
  <c r="BE694"/>
  <c i="12" r="J30"/>
  <c i="5" r="F35"/>
  <c i="1" r="BB58"/>
  <c i="10" r="F35"/>
  <c i="1" r="BB63"/>
  <c i="2" r="F37"/>
  <c i="1" r="BD55"/>
  <c i="8" r="J34"/>
  <c i="1" r="AW61"/>
  <c i="12" r="F37"/>
  <c i="1" r="BD65"/>
  <c i="3" r="F35"/>
  <c i="1" r="BB56"/>
  <c i="7" r="F34"/>
  <c i="1" r="BA60"/>
  <c i="9" r="J34"/>
  <c i="1" r="AW62"/>
  <c i="13" r="J34"/>
  <c i="1" r="AW66"/>
  <c i="12" r="F34"/>
  <c i="1" r="BA65"/>
  <c i="13" r="F37"/>
  <c i="1" r="BD66"/>
  <c i="11" r="J34"/>
  <c i="1" r="AW64"/>
  <c i="12" r="F35"/>
  <c i="1" r="BB65"/>
  <c i="5" r="F37"/>
  <c i="1" r="BD58"/>
  <c i="7" r="F36"/>
  <c i="1" r="BC60"/>
  <c i="6" r="F36"/>
  <c i="1" r="BC59"/>
  <c i="3" r="F37"/>
  <c i="1" r="BD56"/>
  <c i="7" r="F35"/>
  <c i="1" r="BB60"/>
  <c i="10" r="J34"/>
  <c i="1" r="AW63"/>
  <c i="13" r="F36"/>
  <c i="1" r="BC66"/>
  <c i="8" r="F36"/>
  <c i="1" r="BC61"/>
  <c i="3" r="F34"/>
  <c i="1" r="BA56"/>
  <c i="4" r="J34"/>
  <c i="1" r="AW57"/>
  <c i="6" r="F37"/>
  <c i="1" r="BD59"/>
  <c i="5" r="F36"/>
  <c i="1" r="BC58"/>
  <c i="10" r="F36"/>
  <c i="1" r="BC63"/>
  <c i="12" r="F36"/>
  <c i="1" r="BC65"/>
  <c i="8" r="F37"/>
  <c i="1" r="BD61"/>
  <c i="10" r="F37"/>
  <c i="1" r="BD63"/>
  <c i="11" r="F35"/>
  <c i="1" r="BB64"/>
  <c i="3" r="F36"/>
  <c i="1" r="BC56"/>
  <c i="4" r="F37"/>
  <c i="1" r="BD57"/>
  <c i="8" r="F35"/>
  <c i="1" r="BB61"/>
  <c i="4" r="F34"/>
  <c i="1" r="BA57"/>
  <c i="7" r="F37"/>
  <c i="1" r="BD60"/>
  <c i="13" r="F35"/>
  <c i="1" r="BB66"/>
  <c i="6" r="F35"/>
  <c i="1" r="BB59"/>
  <c i="8" r="F34"/>
  <c i="1" r="BA61"/>
  <c i="11" r="F37"/>
  <c i="1" r="BD64"/>
  <c i="9" r="F34"/>
  <c i="1" r="BA62"/>
  <c i="2" r="J34"/>
  <c i="1" r="AW55"/>
  <c i="6" r="J34"/>
  <c i="1" r="AW59"/>
  <c i="9" r="F35"/>
  <c i="1" r="BB62"/>
  <c i="4" r="F35"/>
  <c i="1" r="BB57"/>
  <c i="9" r="F37"/>
  <c i="1" r="BD62"/>
  <c i="7" r="J34"/>
  <c i="1" r="AW60"/>
  <c i="13" r="F34"/>
  <c i="1" r="BA66"/>
  <c i="2" r="F34"/>
  <c i="1" r="BA55"/>
  <c i="9" r="F36"/>
  <c i="1" r="BC62"/>
  <c i="5" r="F34"/>
  <c i="1" r="BA58"/>
  <c i="2" r="F36"/>
  <c i="1" r="BC55"/>
  <c i="6" r="F34"/>
  <c i="1" r="BA59"/>
  <c i="4" r="F36"/>
  <c i="1" r="BC57"/>
  <c i="2" r="F35"/>
  <c i="1" r="BB55"/>
  <c i="10" r="F34"/>
  <c i="1" r="BA63"/>
  <c i="12" r="J34"/>
  <c i="1" r="AW65"/>
  <c i="3" r="J34"/>
  <c i="1" r="AW56"/>
  <c i="5" r="J34"/>
  <c i="1" r="AW58"/>
  <c i="11" r="F34"/>
  <c i="1" r="BA64"/>
  <c i="11" r="F36"/>
  <c i="1" r="BC64"/>
  <c i="3" l="1" r="R90"/>
  <c r="R89"/>
  <c i="4" r="T85"/>
  <c r="T84"/>
  <c i="3" r="BK90"/>
  <c r="J90"/>
  <c r="J60"/>
  <c i="13" r="T85"/>
  <c r="T84"/>
  <c i="2" r="T91"/>
  <c r="T90"/>
  <c i="5" r="P87"/>
  <c r="P86"/>
  <c i="1" r="AU58"/>
  <c i="4" r="R85"/>
  <c r="R84"/>
  <c i="9" r="BK83"/>
  <c r="BK82"/>
  <c r="J82"/>
  <c i="4" r="P85"/>
  <c r="P84"/>
  <c i="1" r="AU57"/>
  <c i="13" r="R85"/>
  <c r="R84"/>
  <c i="2" r="P91"/>
  <c r="P90"/>
  <c i="1" r="AU55"/>
  <c i="5" r="R87"/>
  <c r="R86"/>
  <c i="2" r="R91"/>
  <c r="R90"/>
  <c i="3" r="P90"/>
  <c r="P89"/>
  <c i="1" r="AU56"/>
  <c i="3" r="T90"/>
  <c r="T89"/>
  <c i="6" r="BK81"/>
  <c r="J81"/>
  <c r="J59"/>
  <c i="13" r="BK85"/>
  <c r="BK84"/>
  <c r="J84"/>
  <c r="J59"/>
  <c i="1" r="AG65"/>
  <c i="11" r="BK81"/>
  <c r="J81"/>
  <c i="10" r="BK82"/>
  <c r="J82"/>
  <c i="8" r="BK82"/>
  <c r="J82"/>
  <c r="J59"/>
  <c i="7" r="BK82"/>
  <c r="J82"/>
  <c i="5" r="J87"/>
  <c r="J60"/>
  <c i="4" r="J85"/>
  <c r="J60"/>
  <c i="3" r="BK89"/>
  <c r="J89"/>
  <c r="J59"/>
  <c i="2" r="BK90"/>
  <c r="J90"/>
  <c r="J59"/>
  <c i="7" r="F33"/>
  <c i="1" r="AZ60"/>
  <c i="6" r="J33"/>
  <c i="1" r="AV59"/>
  <c r="AT59"/>
  <c i="7" r="J33"/>
  <c i="1" r="AV60"/>
  <c r="AT60"/>
  <c i="10" r="J30"/>
  <c i="1" r="AG63"/>
  <c r="BD54"/>
  <c r="W33"/>
  <c i="8" r="F33"/>
  <c i="1" r="AZ61"/>
  <c r="BC54"/>
  <c r="W32"/>
  <c i="3" r="J33"/>
  <c i="1" r="AV56"/>
  <c r="AT56"/>
  <c i="5" r="J30"/>
  <c i="1" r="AG58"/>
  <c i="12" r="F33"/>
  <c i="1" r="AZ65"/>
  <c i="10" r="F33"/>
  <c i="1" r="AZ63"/>
  <c i="5" r="F33"/>
  <c i="1" r="AZ58"/>
  <c i="12" r="J33"/>
  <c i="1" r="AV65"/>
  <c r="AT65"/>
  <c r="AN65"/>
  <c r="BA54"/>
  <c r="AW54"/>
  <c r="AK30"/>
  <c i="7" r="J30"/>
  <c i="1" r="AG60"/>
  <c i="8" r="J33"/>
  <c i="1" r="AV61"/>
  <c r="AT61"/>
  <c i="11" r="F33"/>
  <c i="1" r="AZ64"/>
  <c r="BB54"/>
  <c r="W31"/>
  <c i="10" r="J33"/>
  <c i="1" r="AV63"/>
  <c r="AT63"/>
  <c i="13" r="F33"/>
  <c i="1" r="AZ66"/>
  <c i="6" r="F33"/>
  <c i="1" r="AZ59"/>
  <c i="11" r="J30"/>
  <c i="1" r="AG64"/>
  <c i="2" r="F33"/>
  <c i="1" r="AZ55"/>
  <c i="9" r="J33"/>
  <c i="1" r="AV62"/>
  <c r="AT62"/>
  <c i="3" r="F33"/>
  <c i="1" r="AZ56"/>
  <c i="9" r="F33"/>
  <c i="1" r="AZ62"/>
  <c i="4" r="J30"/>
  <c i="1" r="AG57"/>
  <c i="5" r="J33"/>
  <c i="1" r="AV58"/>
  <c r="AT58"/>
  <c i="9" r="J30"/>
  <c i="1" r="AG62"/>
  <c i="4" r="F33"/>
  <c i="1" r="AZ57"/>
  <c i="2" r="J33"/>
  <c i="1" r="AV55"/>
  <c r="AT55"/>
  <c i="4" r="J33"/>
  <c i="1" r="AV57"/>
  <c r="AT57"/>
  <c i="11" r="J33"/>
  <c i="1" r="AV64"/>
  <c r="AT64"/>
  <c i="13" r="J33"/>
  <c i="1" r="AV66"/>
  <c r="AT66"/>
  <c i="13" l="1" r="J85"/>
  <c r="J60"/>
  <c i="9" r="J59"/>
  <c r="J83"/>
  <c r="J60"/>
  <c i="1" r="AN64"/>
  <c i="11" r="J59"/>
  <c i="12" r="J39"/>
  <c i="1" r="AN63"/>
  <c i="10" r="J59"/>
  <c i="11" r="J39"/>
  <c i="10" r="J39"/>
  <c i="9" r="J39"/>
  <c i="1" r="AN60"/>
  <c i="7" r="J59"/>
  <c r="J39"/>
  <c i="1" r="AN58"/>
  <c r="AN57"/>
  <c i="5" r="J39"/>
  <c i="4" r="J39"/>
  <c i="1" r="AN62"/>
  <c i="8" r="J30"/>
  <c i="1" r="AG61"/>
  <c r="AN61"/>
  <c i="3" r="J30"/>
  <c i="1" r="AG56"/>
  <c r="AN56"/>
  <c r="AY54"/>
  <c r="AX54"/>
  <c r="AU54"/>
  <c i="2" r="J30"/>
  <c i="1" r="AG55"/>
  <c r="AZ54"/>
  <c r="W29"/>
  <c i="13" r="J30"/>
  <c i="1" r="AG66"/>
  <c i="6" r="J30"/>
  <c i="1" r="AG59"/>
  <c r="W30"/>
  <c i="6" l="1" r="J39"/>
  <c i="13" r="J39"/>
  <c i="8" r="J39"/>
  <c i="3" r="J39"/>
  <c i="2" r="J39"/>
  <c i="1" r="AN55"/>
  <c r="AN59"/>
  <c r="AN66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<sst xmlns="http://schemas.openxmlformats.org/spreadsheetml/2006/main">
  <si>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</si>
  <si>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</si>
  <si>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</si>
  <si>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</si>
  <si>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</si>
  <si>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{70c70b65-8dfd-4aed-a2b0-02574a0355a0}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</si>
  <si>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</si>
  <si>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</si>
  <si>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</si>
  <si>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</si>
  <si>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</si>
  <si>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</si>
  <si>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</si>
  <si>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</si>
  <si>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P801-2023opt2B01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</si>
  <si>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</si>
  <si>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</si>
  <si>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vnitrobloku Bayerova - Botanická</t>
  </si>
  <si>
    <t>KSO:</t>
  </si>
  <si>
    <t/>
  </si>
  <si>
    <t>CC-CZ:</t>
  </si>
  <si>
    <t>Místo:</t>
  </si>
  <si>
    <t xml:space="preserve"> </t>
  </si>
  <si>
    <t>Datum:</t>
  </si>
  <si>
    <t>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</si>
  <si>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</si>
  <si>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</si>
  <si>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</si>
  <si>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</si>
  <si>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</si>
  <si>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</si>
  <si>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</si>
  <si>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</si>
  <si>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</si>
  <si>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</si>
  <si>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</si>
  <si>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</si>
  <si>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</si>
  <si>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</si>
  <si>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</si>
  <si>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</si>
  <si>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</si>
  <si>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</si>
  <si>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</si>
  <si>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</si>
  <si>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</si>
  <si>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</si>
  <si>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</si>
  <si>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</si>
  <si>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</si>
  <si>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</si>
  <si>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</si>
  <si>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</si>
  <si>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</si>
  <si>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</si>
  <si>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</si>
  <si>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</si>
  <si>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</si>
  <si>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</si>
  <si>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</si>
  <si>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</si>
  <si>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</si>
  <si>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</si>
  <si>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</si>
  <si>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</si>
  <si>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</si>
  <si>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</si>
  <si>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</si>
  <si>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</si>
  <si>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</si>
  <si>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</si>
  <si>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</si>
  <si>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</si>
  <si>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</si>
  <si>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</si>
  <si>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Komunikace, zpevněné plochy</t>
  </si>
  <si>
    <t>STA</t>
  </si>
  <si>
    <t>1</t>
  </si>
  <si>
    <t>{6c74a4fb-c1a6-4ef1-84bb-718f92c63fbe}</t>
  </si>
  <si>
    <t>2</t>
  </si>
  <si>
    <t>SO 101.1</t>
  </si>
  <si>
    <t>Strop na studni ve vnitrobloku</t>
  </si>
  <si>
    <t>{9c33546e-2e21-4ae3-931b-3a330c498f04}</t>
  </si>
  <si>
    <t>SO 301.2</t>
  </si>
  <si>
    <t>Vodovod do vnitrobloku</t>
  </si>
  <si>
    <t>{735b326a-4c71-46f2-94ad-9e784818f8b4}</t>
  </si>
  <si>
    <t>SO 302</t>
  </si>
  <si>
    <t>Vodovodní přípojka a rozvod</t>
  </si>
  <si>
    <t>{b01e0e90-2ab0-42c6-ac3d-80354bab6cff}</t>
  </si>
  <si>
    <t>SO 401</t>
  </si>
  <si>
    <t>Veřejné osvětlení</t>
  </si>
  <si>
    <t>{4f9171b6-1a42-400e-99c9-d9c8772a15ce}</t>
  </si>
  <si>
    <t>SO 801.1</t>
  </si>
  <si>
    <t>Vegetační úpravy - stromy</t>
  </si>
  <si>
    <t>{ef658e6a-7925-4a26-a462-3650865db769}</t>
  </si>
  <si>
    <t>SO 801.2</t>
  </si>
  <si>
    <t>Vegetační úpravy - keře</t>
  </si>
  <si>
    <t>{0425ab4f-3b1b-483f-a487-e8a4f1d28023}</t>
  </si>
  <si>
    <t>SO 801.3</t>
  </si>
  <si>
    <t>Vegetační úpravy - trávníky</t>
  </si>
  <si>
    <t>{1c898ce6-684b-4bf0-a839-da5a0597a9bc}</t>
  </si>
  <si>
    <t>SO 801.4</t>
  </si>
  <si>
    <t>Vegetační úpravy - trvalkové výsadby</t>
  </si>
  <si>
    <t>{752fb40c-59a8-4226-b64f-f70428d937e0}</t>
  </si>
  <si>
    <t>SO 801.5</t>
  </si>
  <si>
    <t>Vegetační úpravy - kácení a pěstební opatření</t>
  </si>
  <si>
    <t>{080d235a-cb19-4f72-9a5a-42082a38ae0f}</t>
  </si>
  <si>
    <t>SO 802</t>
  </si>
  <si>
    <t>Mobiliář</t>
  </si>
  <si>
    <t>{243b9782-d669-40e8-9bb7-c5d054dee5f6}</t>
  </si>
  <si>
    <t>VRN</t>
  </si>
  <si>
    <t>Ostatní a vedlejší rozpočtové náklady</t>
  </si>
  <si>
    <t>{df0e2fd7-6330-4471-b032-6a0471c24e55}</t>
  </si>
  <si>
    <t>KRYCÍ LIST SOUPISU PRACÍ</t>
  </si>
  <si>
    <t>Objekt:</t>
  </si>
  <si>
    <t>SO 101 - Komunikace,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</si>
  <si>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</si>
  <si>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</si>
  <si>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</si>
  <si>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</si>
  <si>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</si>
  <si>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</si>
  <si>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</si>
  <si>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</si>
  <si>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</si>
  <si>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</si>
  <si>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</si>
  <si>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</si>
  <si>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</si>
  <si>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</si>
  <si>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</si>
  <si>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</si>
  <si>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</si>
  <si>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</si>
  <si>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</si>
  <si>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</si>
  <si>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</si>
  <si>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</si>
  <si>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</si>
  <si>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</si>
  <si>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</si>
  <si>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</si>
  <si>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</si>
  <si>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</si>
  <si>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</si>
  <si>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</si>
  <si>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</si>
  <si>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</si>
  <si>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</si>
  <si>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</si>
  <si>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</si>
  <si>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</si>
  <si>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4</t>
  </si>
  <si>
    <t>-1061986411</t>
  </si>
  <si>
    <t>Online PSC</t>
  </si>
  <si>
    <t>https://podminky.urs.cz/item/CS_URS_2022_02/113106121</t>
  </si>
  <si>
    <t>VV</t>
  </si>
  <si>
    <t>rozebrání betonové dlažby 30/30 cm - odpad</t>
  </si>
  <si>
    <t>19+9</t>
  </si>
  <si>
    <t>odstranění bet. dlaždic 40/60 cm uložených v trávě („šlapáky“)</t>
  </si>
  <si>
    <t>16*0,65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</si>
  <si>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</si>
  <si>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</si>
  <si>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</si>
  <si>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-470889638</t>
  </si>
  <si>
    <t>https://podminky.urs.cz/item/CS_URS_2022_02/113106123</t>
  </si>
  <si>
    <t>rozebrání zámkové dlažby 20/20 cm, očištění, předání objednateli</t>
  </si>
  <si>
    <t>16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</si>
  <si>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</si>
  <si>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</si>
  <si>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</si>
  <si>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-387763459</t>
  </si>
  <si>
    <t>https://podminky.urs.cz/item/CS_URS_2022_02/113107162</t>
  </si>
  <si>
    <t>odtěžení konstrukčních štěrkových vrstev stáv. vozovky a chodníků (štěrkový povrch, podkladní vrstvy..)</t>
  </si>
  <si>
    <t>200+456+28+10,4+16+500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</si>
  <si>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</si>
  <si>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</si>
  <si>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1668468929</t>
  </si>
  <si>
    <t>https://podminky.urs.cz/item/CS_URS_2022_02/113107172</t>
  </si>
  <si>
    <t>vybourání betonu pod litým asfaltem tl. 0,25m</t>
  </si>
  <si>
    <t>221+135+100</t>
  </si>
  <si>
    <t>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</si>
  <si>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</si>
  <si>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</si>
  <si>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-809457871</t>
  </si>
  <si>
    <t>https://podminky.urs.cz/item/CS_URS_2022_02/113107182</t>
  </si>
  <si>
    <t>vybourání litého asfaltu v tl. 0.1m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</si>
  <si>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</si>
  <si>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</si>
  <si>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</si>
  <si>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</si>
  <si>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617683829</t>
  </si>
  <si>
    <t>https://podminky.urs.cz/item/CS_URS_2022_02/113202111</t>
  </si>
  <si>
    <t>vytrhání stáv. bet. obrubníků silničních vč. bet. lože</t>
  </si>
  <si>
    <t>20,5+21+2+5+6+8,5</t>
  </si>
  <si>
    <t>vytrhání stáv. kamenných obrubníků vč. bet. lože, předpokl. 20% odvoz na skládku, 80% očištění a uložení na meziskládku pro opětovné použití</t>
  </si>
  <si>
    <t>35,5+44</t>
  </si>
  <si>
    <t>vytrhání stáv. bet. obrubníků chodníkových vč. bet. lože, odvoz na skládku</t>
  </si>
  <si>
    <t>2*19+10+18,5+22,5+31+16+57,5+18,5+19+39,5+39+71,5+61+70+67,5+16+10,5+10+10+11,5</t>
  </si>
  <si>
    <t>7</t>
  </si>
  <si>
    <t>122251102</t>
  </si>
  <si>
    <t>Odkopávky a prokopávky nezapažené strojně v hornině třídy těžitelnosti I skupiny 3 přes 20 do 50 m3</t>
  </si>
  <si>
    <t>m3</t>
  </si>
  <si>
    <t>-561400648</t>
  </si>
  <si>
    <t>https://podminky.urs.cz/item/CS_URS_2022_02/122251102</t>
  </si>
  <si>
    <t>Výkop zeminy pro konstrukci vozovky a zpevněných ploch</t>
  </si>
  <si>
    <t>75+27,5+52,5+16+15+74+(535+30,5+70)*0,25+76*0,2</t>
  </si>
  <si>
    <t>8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</si>
  <si>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</si>
  <si>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</si>
  <si>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1542584778</t>
  </si>
  <si>
    <t>https://podminky.urs.cz/item/CS_URS_2022_02/129911121</t>
  </si>
  <si>
    <t>demolice plotu kolem hřiště - bet. sokl+základ š. 0,4m hl. 0,6m</t>
  </si>
  <si>
    <t>89*0,4*0,6</t>
  </si>
  <si>
    <t>9</t>
  </si>
  <si>
    <t>131251100</t>
  </si>
  <si>
    <t>Hloubení nezapažených jam a zářezů strojně s urovnáním dna do předepsaného profilu a spádu v hornině třídy těžitelnosti I skupiny 3 do 20 m3</t>
  </si>
  <si>
    <t>-354101614</t>
  </si>
  <si>
    <t>https://podminky.urs.cz/item/CS_URS_2022_02/131251100</t>
  </si>
  <si>
    <t>Výkop pro uliční vpusť</t>
  </si>
  <si>
    <t>Výkop jam - vsakovací jámy</t>
  </si>
  <si>
    <t>2,2</t>
  </si>
  <si>
    <t>10</t>
  </si>
  <si>
    <t>132212121</t>
  </si>
  <si>
    <t>Hloubení zapažených rýh šířky do 800 mm ručně s urovnáním dna do předepsaného profilu a spádu v hornině třídy těžitelnosti I skupiny 3 soudržných</t>
  </si>
  <si>
    <t>462615649</t>
  </si>
  <si>
    <t>https://podminky.urs.cz/item/CS_URS_2022_02/132212121</t>
  </si>
  <si>
    <t>Výkop rýhy pro přípojky vpusti a žlabů š. 0.8, hl. 1.5 m</t>
  </si>
  <si>
    <t>0,8*1,5*10,5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</si>
  <si>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</si>
  <si>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</si>
  <si>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</si>
  <si>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-386644085</t>
  </si>
  <si>
    <t>https://podminky.urs.cz/item/CS_URS_2022_02/132251101</t>
  </si>
  <si>
    <t>Výkop rýhy pro vsakovací průleh š. 0,6m, hl. 1,3m, dl. 25m</t>
  </si>
  <si>
    <t>0,6*1,3*25</t>
  </si>
  <si>
    <t>Výkop rýhy pro trativod (0.5*0.45 m)</t>
  </si>
  <si>
    <t>0,5*0,45*82</t>
  </si>
  <si>
    <t>12</t>
  </si>
  <si>
    <t>151101101</t>
  </si>
  <si>
    <t>Zřízení pažení a rozepření stěn rýh pro podzemní vedení příložné pro jakoukoliv mezerovitost, hloubky do 2 m</t>
  </si>
  <si>
    <t>133446310</t>
  </si>
  <si>
    <t>https://podminky.urs.cz/item/CS_URS_2022_02/151101101</t>
  </si>
  <si>
    <t>2*1,5*10,5</t>
  </si>
  <si>
    <t>13</t>
  </si>
  <si>
    <t>151101111</t>
  </si>
  <si>
    <t>Odstranění pažení a rozepření stěn rýh pro podzemní vedení s uložením materiálu na vzdálenost do 3 m od kraje výkopu příložné, hloubky do 2 m</t>
  </si>
  <si>
    <t>-602791468</t>
  </si>
  <si>
    <t>https://podminky.urs.cz/item/CS_URS_2022_02/151101111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</si>
  <si>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</si>
  <si>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</si>
  <si>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</si>
  <si>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-1817127462</t>
  </si>
  <si>
    <t>https://podminky.urs.cz/item/CS_URS_2022_02/162751117</t>
  </si>
  <si>
    <t>12,6+434,075+4,2+37,95</t>
  </si>
  <si>
    <t>171201231</t>
  </si>
  <si>
    <t>Poplatek za uložení stavebního odpadu na recyklační skládce (skládkovné) zeminy a kamení zatříděného do Katalogu odpadů pod kódem 17 05 04</t>
  </si>
  <si>
    <t>t</t>
  </si>
  <si>
    <t>1205253236</t>
  </si>
  <si>
    <t>https://podminky.urs.cz/item/CS_URS_2022_02/171201231</t>
  </si>
  <si>
    <t>488,825*1,8</t>
  </si>
  <si>
    <t>171251201</t>
  </si>
  <si>
    <t>Uložení sypaniny na skládky nebo meziskládky bez hutnění s upravením uložené sypaniny do předepsaného tvaru</t>
  </si>
  <si>
    <t>1679961273</t>
  </si>
  <si>
    <t>https://podminky.urs.cz/item/CS_URS_2022_02/171251201</t>
  </si>
  <si>
    <t>17</t>
  </si>
  <si>
    <t>174111101</t>
  </si>
  <si>
    <t>Zásyp sypaninou z jakékoliv horniny ručně s uložením výkopku ve vrstvách se zhutněním jam, šachet, rýh nebo kolem objektů v těchto vykopávkách</t>
  </si>
  <si>
    <t>558203443</t>
  </si>
  <si>
    <t>https://podminky.urs.cz/item/CS_URS_2022_02/174111101</t>
  </si>
  <si>
    <t>zásyp rýhy na přípojku štěrkopískem se zhutněním (po vrstvách max. tl. 250 mm), celková tl. 750 mm</t>
  </si>
  <si>
    <t>0,75*0,8*10,5</t>
  </si>
  <si>
    <t>18</t>
  </si>
  <si>
    <t>M</t>
  </si>
  <si>
    <t>58337331</t>
  </si>
  <si>
    <t>štěrkopísek frakce 0/22</t>
  </si>
  <si>
    <t>1581980055</t>
  </si>
  <si>
    <t>6,3*2</t>
  </si>
  <si>
    <t>19</t>
  </si>
  <si>
    <t>174151101</t>
  </si>
  <si>
    <t>Zásyp sypaninou z jakékoliv horniny strojně s uložením výkopku ve vrstvách se zhutněním jam, šachet, rýh nebo kolem objektů v těchto vykopávkách</t>
  </si>
  <si>
    <t>314280492</t>
  </si>
  <si>
    <t>https://podminky.urs.cz/item/CS_URS_2022_02/174151101</t>
  </si>
  <si>
    <t>Zásypy zhutněnou zeminou - za obrubníky, úpravy terénu</t>
  </si>
  <si>
    <t>15+37+46+0,1*(189+565+170)</t>
  </si>
  <si>
    <t>zásypy z hutněné štěrkodrti fr. 0/32mm (za obrubníky, kolem nových vpustí)</t>
  </si>
  <si>
    <t>0,1*142+2</t>
  </si>
  <si>
    <t>20</t>
  </si>
  <si>
    <t>10364100</t>
  </si>
  <si>
    <t>zemina pro terénní úpravy - tříděná</t>
  </si>
  <si>
    <t>1614510294</t>
  </si>
  <si>
    <t>190,4*2</t>
  </si>
  <si>
    <t>58344171</t>
  </si>
  <si>
    <t>štěrkodrť frakce 0/32</t>
  </si>
  <si>
    <t>-1903232757</t>
  </si>
  <si>
    <t>16,2*2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</si>
  <si>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</si>
  <si>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</si>
  <si>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</si>
  <si>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1986608015</t>
  </si>
  <si>
    <t>https://podminky.urs.cz/item/CS_URS_2022_02/175111101</t>
  </si>
  <si>
    <t>obsyp přípojky těženým pískem fr. 0/16mm, ruční hutnění</t>
  </si>
  <si>
    <t>0,45*0,8*10,5</t>
  </si>
  <si>
    <t>23</t>
  </si>
  <si>
    <t>58337302</t>
  </si>
  <si>
    <t>štěrkopísek frakce 0/16</t>
  </si>
  <si>
    <t>619042185</t>
  </si>
  <si>
    <t>3,78*2</t>
  </si>
  <si>
    <t>24</t>
  </si>
  <si>
    <t>181951112</t>
  </si>
  <si>
    <t>Úprava pláně vyrovnáním výškových rozdílů strojně v hornině třídy těžitelnosti I, skupiny 1 až 3 se zhutněním</t>
  </si>
  <si>
    <t>-1482317940</t>
  </si>
  <si>
    <t>https://podminky.urs.cz/item/CS_URS_2022_02/181951112</t>
  </si>
  <si>
    <t>Konstrukce účelové komunikace</t>
  </si>
  <si>
    <t>242*1,3</t>
  </si>
  <si>
    <t>Konstrukce pojížděného chodníku</t>
  </si>
  <si>
    <t>125,5*1,3</t>
  </si>
  <si>
    <t>Konstrukce chodníku z betonové dlažby</t>
  </si>
  <si>
    <t>200,8*1,1</t>
  </si>
  <si>
    <t>Konstrukce dětského hřiště</t>
  </si>
  <si>
    <t>315,5</t>
  </si>
  <si>
    <t>Konstrukce ploch a chodníků ze žulových odseků</t>
  </si>
  <si>
    <t>537,5*1,1</t>
  </si>
  <si>
    <t>Konstrukce ploch z cementového betonu</t>
  </si>
  <si>
    <t>3*2,2*1,2+2*0,9+2,1*9,3</t>
  </si>
  <si>
    <t>Konstrukce chodníků z kamenné dlažby</t>
  </si>
  <si>
    <t>76</t>
  </si>
  <si>
    <t>Zakládání</t>
  </si>
  <si>
    <t>25</t>
  </si>
  <si>
    <t>211531111</t>
  </si>
  <si>
    <t>Výplň kamenivem do rýh odvodňovacích žeber nebo trativodů bez zhutnění, s úpravou povrchu výplně kamenivem hrubým drceným frakce 16 až 32 mm</t>
  </si>
  <si>
    <t>-210033134</t>
  </si>
  <si>
    <t>https://podminky.urs.cz/item/CS_URS_2022_02/211531111</t>
  </si>
  <si>
    <t>vsakovací průleh - š. 0,6m, hl. 1,0m, dl. 25m - výplň kamenivem fr. 16/32mm</t>
  </si>
  <si>
    <t>0,6*1*25</t>
  </si>
  <si>
    <t>vsakovací jámy 0,5/0,5/0,8m (1 ks) 1,0/1,0/1,0m (2 ks) - výplň kamenivem fr. 16/32mm</t>
  </si>
  <si>
    <t>0,5*0,5*0,8*1+1*1*1*2</t>
  </si>
  <si>
    <t>26</t>
  </si>
  <si>
    <t>211561111</t>
  </si>
  <si>
    <t>Výplň kamenivem do rýh odvodňovacích žeber nebo trativodů bez zhutnění, s úpravou povrchu výplně kamenivem hrubým drceným frakce 8 až 16 mm</t>
  </si>
  <si>
    <t>-1371977181</t>
  </si>
  <si>
    <t>https://podminky.urs.cz/item/CS_URS_2022_02/211561111</t>
  </si>
  <si>
    <t>Zásyp trativodní rýhy - kamenivo fr. 8/16</t>
  </si>
  <si>
    <t>82*0,5*0,45</t>
  </si>
  <si>
    <t>27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</si>
  <si>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</si>
  <si>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</si>
  <si>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516707351</t>
  </si>
  <si>
    <t>https://podminky.urs.cz/item/CS_URS_2022_02/211971121</t>
  </si>
  <si>
    <t>trativod - obalení geotextilií s filtrační a separační funkcí 300 g/m2</t>
  </si>
  <si>
    <t>82*2</t>
  </si>
  <si>
    <t>28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</si>
  <si>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</si>
  <si>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</si>
  <si>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-785315994</t>
  </si>
  <si>
    <t>https://podminky.urs.cz/item/CS_URS_2022_02/211971122</t>
  </si>
  <si>
    <t>vsakovací průleh - obalení geotextilií s filtrační a separační funkcí 300 g/m2</t>
  </si>
  <si>
    <t>(2*0,6+2*1)*25</t>
  </si>
  <si>
    <t>vsakovací jámy - obalení geotextilií s filtrační a separační funkcí 300 g/m2</t>
  </si>
  <si>
    <t>0,5*0,8*4+0,5*0,5+(1*1*4+1*1)*2</t>
  </si>
  <si>
    <t>29</t>
  </si>
  <si>
    <t>69311068</t>
  </si>
  <si>
    <t>geotextilie netkaná separační, ochranná, filtrační, drenážní PP 300g/m2</t>
  </si>
  <si>
    <t>1527028015</t>
  </si>
  <si>
    <t>(164+91,85)*1,02</t>
  </si>
  <si>
    <t>30</t>
  </si>
  <si>
    <t>212572111</t>
  </si>
  <si>
    <t>Lože pro trativody ze štěrkopísku tříděného</t>
  </si>
  <si>
    <t>2054904031</t>
  </si>
  <si>
    <t>https://podminky.urs.cz/item/CS_URS_2022_02/212572111</t>
  </si>
  <si>
    <t>lože pod trativod - štěrkopísek tl. 50mm</t>
  </si>
  <si>
    <t>82*0,02</t>
  </si>
  <si>
    <t>31</t>
  </si>
  <si>
    <t>212755214</t>
  </si>
  <si>
    <t>Trativody bez lože z drenážních trubek plastových flexibilních D 100 mm</t>
  </si>
  <si>
    <t>1386947992</t>
  </si>
  <si>
    <t>https://podminky.urs.cz/item/CS_URS_2022_02/212755214</t>
  </si>
  <si>
    <t>Trativodní trubka PE-HD DN 100 perforovaná</t>
  </si>
  <si>
    <t>82</t>
  </si>
  <si>
    <t>Vodorovné konstrukce</t>
  </si>
  <si>
    <t>32</t>
  </si>
  <si>
    <t>451573111</t>
  </si>
  <si>
    <t>Lože pod potrubí, stoky a drobné objekty v otevřeném výkopu z písku a štěrkopísku do 16 mm</t>
  </si>
  <si>
    <t>-1932897157</t>
  </si>
  <si>
    <t>https://podminky.urs.cz/item/CS_URS_2022_02/451573111</t>
  </si>
  <si>
    <t>hutněné pískové lože (těžený písek fr. 0/16mm) pod přípojkou tl. 100mm</t>
  </si>
  <si>
    <t>0,1*0,8*10,5</t>
  </si>
  <si>
    <t>Komunikace pozemní</t>
  </si>
  <si>
    <t>33</t>
  </si>
  <si>
    <t>564561111</t>
  </si>
  <si>
    <t>Zřízení podsypu nebo podkladu ze sypaniny s rozprostřením, vlhčením, a zhutněním plochy přes 100 m2, po zhutnění tl. 200 mm</t>
  </si>
  <si>
    <t>363708093</t>
  </si>
  <si>
    <t>https://podminky.urs.cz/item/CS_URS_2022_02/564561111</t>
  </si>
  <si>
    <t>sanace zem. pláně tl. 400 mm ve dvou vrstvách</t>
  </si>
  <si>
    <t>1.vrstva:</t>
  </si>
  <si>
    <t>2.vrstva:</t>
  </si>
  <si>
    <t>34</t>
  </si>
  <si>
    <t>564581111</t>
  </si>
  <si>
    <t>Zřízení podsypu nebo podkladu ze sypaniny s rozprostřením, vlhčením, a zhutněním plochy přes 100 m2, po zhutnění tl. 300 mm</t>
  </si>
  <si>
    <t>-2111098703</t>
  </si>
  <si>
    <t>https://podminky.urs.cz/item/CS_URS_2022_02/564581111</t>
  </si>
  <si>
    <t>sanace zem. pláně tl. 300 mm</t>
  </si>
  <si>
    <t>35</t>
  </si>
  <si>
    <t>58344229</t>
  </si>
  <si>
    <t>štěrkodrť frakce 0/125</t>
  </si>
  <si>
    <t>-979130794</t>
  </si>
  <si>
    <t>242*1,3*0,2*2</t>
  </si>
  <si>
    <t>125,5*1,3*0,2*2</t>
  </si>
  <si>
    <t>200,8*1,1*0,3*2</t>
  </si>
  <si>
    <t>36</t>
  </si>
  <si>
    <t>564750001</t>
  </si>
  <si>
    <t>Podklad nebo kryt z kameniva hrubého drceného vel. 8-16 mm s rozprostřením a zhutněním plochy jednotlivě do 100 m2, po zhutnění tl. 150 mm</t>
  </si>
  <si>
    <t>-254249595</t>
  </si>
  <si>
    <t>https://podminky.urs.cz/item/CS_URS_2022_02/564750001</t>
  </si>
  <si>
    <t>37</t>
  </si>
  <si>
    <t>564851111</t>
  </si>
  <si>
    <t>Podklad ze štěrkodrti ŠD s rozprostřením a zhutněním plochy přes 100 m2, po zhutnění tl. 150 mm</t>
  </si>
  <si>
    <t>1415517542</t>
  </si>
  <si>
    <t>https://podminky.urs.cz/item/CS_URS_2022_02/564851111</t>
  </si>
  <si>
    <t>38</t>
  </si>
  <si>
    <t>564851112</t>
  </si>
  <si>
    <t>Podklad ze štěrkodrti ŠD s rozprostřením a zhutněním plochy přes 100 m2, po zhutnění tl. 160 mm</t>
  </si>
  <si>
    <t>-1762173224</t>
  </si>
  <si>
    <t>https://podminky.urs.cz/item/CS_URS_2022_02/564851112</t>
  </si>
  <si>
    <t>39</t>
  </si>
  <si>
    <t>564851114</t>
  </si>
  <si>
    <t>Podklad ze štěrkodrti ŠD s rozprostřením a zhutněním plochy přes 100 m2, po zhutnění tl. 180 mm</t>
  </si>
  <si>
    <t>1590734335</t>
  </si>
  <si>
    <t>https://podminky.urs.cz/item/CS_URS_2022_02/564851114</t>
  </si>
  <si>
    <t>min. tl. 150 mm, z důvodu odlišného spádu povrchu komunikace (2%) a zemní pláně (3%) se tloušťka této vrstvy postupně zvyšuje, průměrně 180 mm</t>
  </si>
  <si>
    <t>40</t>
  </si>
  <si>
    <t>564861111</t>
  </si>
  <si>
    <t>Podklad ze štěrkodrti ŠD s rozprostřením a zhutněním plochy přes 100 m2, po zhutnění tl. 200 mm</t>
  </si>
  <si>
    <t>-957539683</t>
  </si>
  <si>
    <t>https://podminky.urs.cz/item/CS_URS_2022_02/564861111</t>
  </si>
  <si>
    <t>Konstrukce ploch a chodníků ze žulových odseků (160mm je minimální tl., kvůli spádování k trativodům uvažována průměrná tl. 200 mm)</t>
  </si>
  <si>
    <t>44</t>
  </si>
  <si>
    <t>565145121</t>
  </si>
  <si>
    <t>Asfaltový beton vrstva podkladní ACP 16 (obalované kamenivo střednězrnné - OKS) s rozprostřením a zhutněním v pruhu šířky přes 3 m, po zhutnění tl. 60 mm</t>
  </si>
  <si>
    <t>1884611224</t>
  </si>
  <si>
    <t>https://podminky.urs.cz/item/CS_URS_2022_02/565145121</t>
  </si>
  <si>
    <t>242</t>
  </si>
  <si>
    <t>45</t>
  </si>
  <si>
    <t>567122114</t>
  </si>
  <si>
    <t>Podklad ze směsi stmelené cementem SC bez dilatačních spár, s rozprostřením a zhutněním SC C 8/10 (KSC I), po zhutnění tl. 150 mm</t>
  </si>
  <si>
    <t>-1728135438</t>
  </si>
  <si>
    <t>https://podminky.urs.cz/item/CS_URS_2022_02/567122114</t>
  </si>
  <si>
    <t>125,5</t>
  </si>
  <si>
    <t>46</t>
  </si>
  <si>
    <t>573111112</t>
  </si>
  <si>
    <t>Postřik infiltrační PI z asfaltu silničního s posypem kamenivem, v množství 1,00 kg/m2</t>
  </si>
  <si>
    <t>1537082478</t>
  </si>
  <si>
    <t>https://podminky.urs.cz/item/CS_URS_2022_02/573111112</t>
  </si>
  <si>
    <t>47</t>
  </si>
  <si>
    <t>573211111</t>
  </si>
  <si>
    <t>Postřik spojovací PS bez posypu kamenivem z asfaltu silničního, v množství 0,60 kg/m2</t>
  </si>
  <si>
    <t>-66961855</t>
  </si>
  <si>
    <t>https://podminky.urs.cz/item/CS_URS_2022_02/573211111</t>
  </si>
  <si>
    <t>48</t>
  </si>
  <si>
    <t>577134121</t>
  </si>
  <si>
    <t>Asfaltový beton vrstva obrusná ACO 11 (ABS) s rozprostřením a se zhutněním z nemodifikovaného asfaltu v pruhu šířky přes 3 m tř. I, po zhutnění tl. 40 mm</t>
  </si>
  <si>
    <t>86870705</t>
  </si>
  <si>
    <t>https://podminky.urs.cz/item/CS_URS_2022_02/577134121</t>
  </si>
  <si>
    <t>49</t>
  </si>
  <si>
    <t>581121304</t>
  </si>
  <si>
    <t>Kryt cementobetonový silničních komunikací skupiny CB III tl. 140 mm</t>
  </si>
  <si>
    <t>457343226</t>
  </si>
  <si>
    <t>https://podminky.urs.cz/item/CS_URS_2022_02/581121304</t>
  </si>
  <si>
    <t>50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</si>
  <si>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</si>
  <si>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</si>
  <si>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1452216553</t>
  </si>
  <si>
    <t>https://podminky.urs.cz/item/CS_URS_2022_02/591412111</t>
  </si>
  <si>
    <t>Lože z drti fr. 4/8 mm</t>
  </si>
  <si>
    <t>dlažba vějířová</t>
  </si>
  <si>
    <t>121</t>
  </si>
  <si>
    <t>51</t>
  </si>
  <si>
    <t>58381007</t>
  </si>
  <si>
    <t>kostka štípaná dlažební žula drobná 8/10</t>
  </si>
  <si>
    <t>-820380723</t>
  </si>
  <si>
    <t>121*1,02 'Přepočtené koeficientem množství</t>
  </si>
  <si>
    <t>52</t>
  </si>
  <si>
    <t>594611112.1</t>
  </si>
  <si>
    <t>Kladení dlažby z lomového kamene lomařsky upraveného v ploše vodorovné nebo ve sklonu na plocho tl. do 100 mm, bez vyplnění spár, s provedením lože</t>
  </si>
  <si>
    <t>596696390</t>
  </si>
  <si>
    <t>lože z drti fr. 4/8 mm tl. 40 mm</t>
  </si>
  <si>
    <t>lemování varovných pásů:</t>
  </si>
  <si>
    <t>dlažba pro nevidomé (varovné pásy):</t>
  </si>
  <si>
    <t>2,5</t>
  </si>
  <si>
    <t>0,8</t>
  </si>
  <si>
    <t>dlažba ze žulových odseků, tl. 100mm</t>
  </si>
  <si>
    <t>505,2</t>
  </si>
  <si>
    <t xml:space="preserve"> lemování varovných pásů:</t>
  </si>
  <si>
    <t>0,65</t>
  </si>
  <si>
    <t>53</t>
  </si>
  <si>
    <t>58381174</t>
  </si>
  <si>
    <t>deska dlažební tryskaná žula 600x300mm tl 50mm - lemování varovných pásů</t>
  </si>
  <si>
    <t>-1473194553</t>
  </si>
  <si>
    <t>2+0,65</t>
  </si>
  <si>
    <t>2,65*1,02 'Přepočtené koeficientem množství</t>
  </si>
  <si>
    <t>54</t>
  </si>
  <si>
    <t>58381159.1</t>
  </si>
  <si>
    <t>kamenná žulová reliéfní dlažba pro nevidomé (varovné pásy) 400/400mm, tl. 50mm</t>
  </si>
  <si>
    <t>994150099</t>
  </si>
  <si>
    <t>2,5+0,8+0,8</t>
  </si>
  <si>
    <t>4,1*1,02 'Přepočtené koeficientem množství</t>
  </si>
  <si>
    <t>55</t>
  </si>
  <si>
    <t>5838107R1</t>
  </si>
  <si>
    <t>-1456029145</t>
  </si>
  <si>
    <t>505,2*1,02</t>
  </si>
  <si>
    <t>56</t>
  </si>
  <si>
    <t>594611112.2</t>
  </si>
  <si>
    <t xml:space="preserve">Kladení dlažby z lomového kamene lomařsky upraveného v ploše vodorovné nebo ve sklonu na plocho tl. do 100 mm, bez vyplnění spár, s provedením lože </t>
  </si>
  <si>
    <t>-548667800</t>
  </si>
  <si>
    <t>lože z drti fr. 4/8 mm tl. 60 mm</t>
  </si>
  <si>
    <t>kamenná dlažba neformátovaná (porfyr šedý), tl. 30-60mm, spáry vyplněny kamenivem fr. 0/4mm</t>
  </si>
  <si>
    <t>57</t>
  </si>
  <si>
    <t>58381187R1</t>
  </si>
  <si>
    <t>kamenná dlažba neformátovaná (porfyr šedý), tl. 30-60mm</t>
  </si>
  <si>
    <t>335805702</t>
  </si>
  <si>
    <t>76*1,02</t>
  </si>
  <si>
    <t>58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</si>
  <si>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</si>
  <si>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</si>
  <si>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-54189146</t>
  </si>
  <si>
    <t>https://podminky.urs.cz/item/CS_URS_2022_02/596211122</t>
  </si>
  <si>
    <t>Konstrukce chodníku z betonové skladebné dlažby</t>
  </si>
  <si>
    <t>200</t>
  </si>
  <si>
    <t>59</t>
  </si>
  <si>
    <t>59245018.1</t>
  </si>
  <si>
    <t>dlažba tvar obdélník betonová víceformátová tl. 60mm přírodní</t>
  </si>
  <si>
    <t>-1769018430</t>
  </si>
  <si>
    <t xml:space="preserve">bezfazetová dlažba, víceformátová, konkrétní typ bude při realizaci  schválen projektantem</t>
  </si>
  <si>
    <t>200*1,02</t>
  </si>
  <si>
    <t>60</t>
  </si>
  <si>
    <t>599432111.1</t>
  </si>
  <si>
    <t>Vyplnění spár dlažby (přídlažby) z lomového kamene v jakémkoliv sklonu plochy a jakékoliv tloušťky kamenivem</t>
  </si>
  <si>
    <t>-1402430087</t>
  </si>
  <si>
    <t>542,8+76</t>
  </si>
  <si>
    <t>Trubní vedení</t>
  </si>
  <si>
    <t>61</t>
  </si>
  <si>
    <t>8174441R1</t>
  </si>
  <si>
    <t>Montáž odboček s hrdlem DN 150 na potrubí betonovém</t>
  </si>
  <si>
    <t>kus</t>
  </si>
  <si>
    <t>-1712499662</t>
  </si>
  <si>
    <t>https://podminky.urs.cz/item/CS_URS_2022_02/8174441R1</t>
  </si>
  <si>
    <t xml:space="preserve">připojení přípojky odvodňovacího žlabu DN 150  na stávající bet. kanalizaci (jádrový vývrt, utěsnění, obetonování)</t>
  </si>
  <si>
    <t>62</t>
  </si>
  <si>
    <t>871265211</t>
  </si>
  <si>
    <t>Kanalizační potrubí z tvrdého PVC v otevřeném výkopu ve sklonu do 20 %, hladkého plnostěnného jednovrstvého, tuhost třídy SN 4 DN 110</t>
  </si>
  <si>
    <t>498019601</t>
  </si>
  <si>
    <t>https://podminky.urs.cz/item/CS_URS_2022_02/871265211</t>
  </si>
  <si>
    <t>potrubí přípojky odvodňovacího žlabu - PVC DN 110mm, SN4</t>
  </si>
  <si>
    <t>3,5</t>
  </si>
  <si>
    <t>63</t>
  </si>
  <si>
    <t>871315221</t>
  </si>
  <si>
    <t>Kanalizační potrubí z tvrdého PVC v otevřeném výkopu ve sklonu do 20 %, hladkého plnostěnného jednovrstvého, tuhost třídy SN 8 DN 160</t>
  </si>
  <si>
    <t>-571928126</t>
  </si>
  <si>
    <t>https://podminky.urs.cz/item/CS_URS_2022_02/871315221</t>
  </si>
  <si>
    <t>potrubí přípojek vpusti a odvodňovacího žlabu - PVC DN 150mm, SN8</t>
  </si>
  <si>
    <t>64</t>
  </si>
  <si>
    <t>890111812</t>
  </si>
  <si>
    <t>Bourání šachet a jímek ručně velikosti obestavěného prostoru do 1,5 m3 ze zdiva cihelného</t>
  </si>
  <si>
    <t>-1075392750</t>
  </si>
  <si>
    <t>https://podminky.urs.cz/item/CS_URS_2022_02/890111812</t>
  </si>
  <si>
    <t>odbourání poškozených částí šachet - cihly na maltu</t>
  </si>
  <si>
    <t>65</t>
  </si>
  <si>
    <t>890311811</t>
  </si>
  <si>
    <t>Bourání šachet a jímek ručně velikosti obestavěného prostoru do 1,5 m3 ze železobetonu</t>
  </si>
  <si>
    <t>1895715363</t>
  </si>
  <si>
    <t>https://podminky.urs.cz/item/CS_URS_2022_02/890311811</t>
  </si>
  <si>
    <t>odbourání poškozených částí šachet - beton</t>
  </si>
  <si>
    <t>66</t>
  </si>
  <si>
    <t>890351811</t>
  </si>
  <si>
    <t>Bourání šachet a jímek ručně velikosti obestavěného prostoru přes 3 m3 ze železobetonu</t>
  </si>
  <si>
    <t>654917452</t>
  </si>
  <si>
    <t>https://podminky.urs.cz/item/CS_URS_2022_02/890351811</t>
  </si>
  <si>
    <t>demolice stáv. betonového objektu (4x1,5m, v. 1,2m)</t>
  </si>
  <si>
    <t>4*1,5*1,2</t>
  </si>
  <si>
    <t>67</t>
  </si>
  <si>
    <t>890411811</t>
  </si>
  <si>
    <t>Bourání šachet a jímek ručně velikosti obestavěného prostoru do 1,5 m3 z prefabrikovaných skruží</t>
  </si>
  <si>
    <t>-565414078</t>
  </si>
  <si>
    <t>https://podminky.urs.cz/item/CS_URS_2022_02/890411811</t>
  </si>
  <si>
    <t>demolice stáv. uliční vpusti</t>
  </si>
  <si>
    <t>2*0,5*0,5</t>
  </si>
  <si>
    <t>68</t>
  </si>
  <si>
    <t>894302151</t>
  </si>
  <si>
    <t>Ostatní konstrukce na trubním vedení ze železobetonu stěny šachet tloušťky přes 200 mm z betonu bez zvýšených nároků na prostředí tř. C 20/25</t>
  </si>
  <si>
    <t>-166551278</t>
  </si>
  <si>
    <t>https://podminky.urs.cz/item/CS_URS_2022_02/894302151</t>
  </si>
  <si>
    <t>nadbetonování stávajícíh šachet tl. 0,2 m, výšky 0,5 m</t>
  </si>
  <si>
    <t>69</t>
  </si>
  <si>
    <t>894302193</t>
  </si>
  <si>
    <t>Ostatní konstrukce na trubním vedení ze železobetonu stěny šachet tloušťky přes 200 mm Příplatek k ceně za tloušťku stěny do 200 mm</t>
  </si>
  <si>
    <t>-76008854</t>
  </si>
  <si>
    <t>https://podminky.urs.cz/item/CS_URS_2022_02/894302193</t>
  </si>
  <si>
    <t>70</t>
  </si>
  <si>
    <t>894502401</t>
  </si>
  <si>
    <t>Bednění konstrukcí na trubním vedení stěn šachet kruhových oboustranné</t>
  </si>
  <si>
    <t>2127971923</t>
  </si>
  <si>
    <t>https://podminky.urs.cz/item/CS_URS_2022_02/894502401</t>
  </si>
  <si>
    <t xml:space="preserve">nadbetonování stávajícíh šachet </t>
  </si>
  <si>
    <t>71</t>
  </si>
  <si>
    <t>894608112</t>
  </si>
  <si>
    <t>Výztuž šachet z betonářské oceli 10 505 (R) nebo BSt 500</t>
  </si>
  <si>
    <t>1110667209</t>
  </si>
  <si>
    <t>https://podminky.urs.cz/item/CS_URS_2022_02/894608112</t>
  </si>
  <si>
    <t>2*0,1</t>
  </si>
  <si>
    <t>72</t>
  </si>
  <si>
    <t>8959413R1</t>
  </si>
  <si>
    <t>Dodávka a montáž vpusti uliční z betonových dílců včetně mříže, vyrovnávacích prstenců a napojovacích kolen</t>
  </si>
  <si>
    <t>1414183860</t>
  </si>
  <si>
    <t>uliční vpusť kompletní - vč. mříže (litinová 500/500mm, únosnost C250), kalového koše typu "A4", podbetonování z betonu C 8/10 (0,05 m3/vpusť)</t>
  </si>
  <si>
    <t>vč. skruže betonové, skruž s výtokovým otvorem PVC DN 150 se sifonem, dno s kalovou prohlubní, vyrovnávací prstenec v. 60mm, skruž horní v. 570mm (2x)</t>
  </si>
  <si>
    <t xml:space="preserve"> vč. 2x kameninové koleno</t>
  </si>
  <si>
    <t xml:space="preserve">vč. připojení přípojky ul. vpusti DN 150 na stávající potrubí od původní vpusti </t>
  </si>
  <si>
    <t>73</t>
  </si>
  <si>
    <t>899102211</t>
  </si>
  <si>
    <t>Demontáž poklopů litinových a ocelových včetně rámů, hmotnosti jednotlivě přes 50 do 100 Kg</t>
  </si>
  <si>
    <t>-707879434</t>
  </si>
  <si>
    <t>https://podminky.urs.cz/item/CS_URS_2022_02/899102211</t>
  </si>
  <si>
    <t>demontáž stáv. poklopů - čtvercové 60/60cm</t>
  </si>
  <si>
    <t>demontáž stáv. poklopů - kruhové o průměru 60cm</t>
  </si>
  <si>
    <t>demontáž stáv. poklopů - čtvercové 60/60cm (šachty krytu)</t>
  </si>
  <si>
    <t>74</t>
  </si>
  <si>
    <t>899103112</t>
  </si>
  <si>
    <t>Osazení poklopů litinových a ocelových včetně rámů pro třídu zatížení B125, C250</t>
  </si>
  <si>
    <t>-1271515477</t>
  </si>
  <si>
    <t>https://podminky.urs.cz/item/CS_URS_2022_02/899103112</t>
  </si>
  <si>
    <t xml:space="preserve">osazení nových litinových poklopů na stávající šachty, vč. zabudování rámů - čtvercové 60/60cm  - 2x C 250, 2x B125</t>
  </si>
  <si>
    <t xml:space="preserve">osazení nových litinových poklopů na stávající  šachty, vč. zabudování rámů - kruhové o průměru 60cm -  2x C250</t>
  </si>
  <si>
    <t>osazení nových litinových poklopů na šachty krytu, vč. zabudování rámů - čtvercové 60/60cm - C 250</t>
  </si>
  <si>
    <t>75</t>
  </si>
  <si>
    <t>899104112</t>
  </si>
  <si>
    <t>Osazení poklopů litinových a ocelových včetně rámů pro třídu zatížení D400, E600</t>
  </si>
  <si>
    <t>-45168837</t>
  </si>
  <si>
    <t>https://podminky.urs.cz/item/CS_URS_2023_01/899104112</t>
  </si>
  <si>
    <t>286617R1</t>
  </si>
  <si>
    <t xml:space="preserve">poklop šachtový litinový+ rám  čtvercový 60/60cm pro  třídu zatížení C250</t>
  </si>
  <si>
    <t>1614139132</t>
  </si>
  <si>
    <t>2+2</t>
  </si>
  <si>
    <t>77</t>
  </si>
  <si>
    <t>286617R2</t>
  </si>
  <si>
    <t xml:space="preserve">poklop šachtový litinový+ rám  čtvercový 60/60cm pro  třídu zatížení B125</t>
  </si>
  <si>
    <t>-1996640156</t>
  </si>
  <si>
    <t>78</t>
  </si>
  <si>
    <t>286617R3</t>
  </si>
  <si>
    <t xml:space="preserve">poklop šachtový litinový+ rám kruhový průměru 60 cm pro  třídu zatížení D400</t>
  </si>
  <si>
    <t>1549680935</t>
  </si>
  <si>
    <t>79</t>
  </si>
  <si>
    <t>286617R4</t>
  </si>
  <si>
    <t xml:space="preserve">poklop šachtový litinový+ rám kruhový průměru 60 cm pro  třídu zatížení B125</t>
  </si>
  <si>
    <t>18025673</t>
  </si>
  <si>
    <t>80</t>
  </si>
  <si>
    <t>899103211</t>
  </si>
  <si>
    <t>Demontáž poklopů litinových a ocelových včetně rámů, hmotnosti jednotlivě přes 100 do 150 Kg</t>
  </si>
  <si>
    <t>-1366979055</t>
  </si>
  <si>
    <t>https://podminky.urs.cz/item/CS_URS_2022_02/899103211</t>
  </si>
  <si>
    <t xml:space="preserve">demolice stáv. betonového objektu (4x1,5m, v. 1,2m), kovové poklopy </t>
  </si>
  <si>
    <t>81</t>
  </si>
  <si>
    <t>899202211</t>
  </si>
  <si>
    <t>Demontáž mříží litinových včetně rámů, hmotnosti jednotlivě přes 50 do 100 Kg</t>
  </si>
  <si>
    <t>1470873016</t>
  </si>
  <si>
    <t>https://podminky.urs.cz/item/CS_URS_2022_02/899202211</t>
  </si>
  <si>
    <t>demolice stáv. uliční vpusti - odstranění mříže</t>
  </si>
  <si>
    <t>899331111</t>
  </si>
  <si>
    <t>Výšková úprava uličního vstupu nebo vpusti do 200 mm zvýšením poklopu</t>
  </si>
  <si>
    <t>-920441967</t>
  </si>
  <si>
    <t>https://podminky.urs.cz/item/CS_URS_2022_02/899331111</t>
  </si>
  <si>
    <t>výšková úprava stáv. kanalizační šachty - zdvih do 5cm</t>
  </si>
  <si>
    <t>83</t>
  </si>
  <si>
    <t>8993311R1</t>
  </si>
  <si>
    <t>Výšková úprava uličního vstupu nebo vpusti nad 200 mm zvýšením poklopu</t>
  </si>
  <si>
    <t>1366954925</t>
  </si>
  <si>
    <t>výšková úprava stáv. kanalizační šachty - zdvih o 25cm</t>
  </si>
  <si>
    <t>Ostatní konstrukce a práce, bourání</t>
  </si>
  <si>
    <t>84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</si>
  <si>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</si>
  <si>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</si>
  <si>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-1724101077</t>
  </si>
  <si>
    <t>https://podminky.urs.cz/item/CS_URS_2022_02/916111123</t>
  </si>
  <si>
    <t>řádek žulové kostky do bet. lože C 16/20 nXF1</t>
  </si>
  <si>
    <t>459,25</t>
  </si>
  <si>
    <t>dvojřádek žulové kostky do bet. lože C 16/20 nXF1</t>
  </si>
  <si>
    <t>170*2</t>
  </si>
  <si>
    <t>85</t>
  </si>
  <si>
    <t>1338069240</t>
  </si>
  <si>
    <t>799,25*0,1*1,02</t>
  </si>
  <si>
    <t>86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</si>
  <si>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</si>
  <si>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</si>
  <si>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852521630</t>
  </si>
  <si>
    <t>https://podminky.urs.cz/item/CS_URS_2022_02/916131213</t>
  </si>
  <si>
    <t>bet. silniční obrubník 15/25cm do bet. lože C 20/25 nXF2</t>
  </si>
  <si>
    <t>bet. silniční obrubník přechodový do bet. lože C 20/25 nXF2</t>
  </si>
  <si>
    <t>bet. silniční obrubník nájezdový 15/15cm do bet. lože C20/25 nXF2</t>
  </si>
  <si>
    <t>87</t>
  </si>
  <si>
    <t>59217031</t>
  </si>
  <si>
    <t>obrubník betonový silniční 1000x150x250mm</t>
  </si>
  <si>
    <t>-848947986</t>
  </si>
  <si>
    <t>44*1,02 'Přepočtené koeficientem množství</t>
  </si>
  <si>
    <t>88</t>
  </si>
  <si>
    <t>59217029</t>
  </si>
  <si>
    <t>obrubník betonový silniční nájezdový 1000x150x150mm</t>
  </si>
  <si>
    <t>1500927985</t>
  </si>
  <si>
    <t>2*1,02 'Přepočtené koeficientem množství</t>
  </si>
  <si>
    <t>89</t>
  </si>
  <si>
    <t>59217030</t>
  </si>
  <si>
    <t>obrubník betonový silniční přechodový 1000x150x150-250mm</t>
  </si>
  <si>
    <t>-264928278</t>
  </si>
  <si>
    <t>3*1,02 'Přepočtené koeficientem množství</t>
  </si>
  <si>
    <t>90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</si>
  <si>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</si>
  <si>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</si>
  <si>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-899835590</t>
  </si>
  <si>
    <t>https://podminky.urs.cz/item/CS_URS_2022_02/916231213</t>
  </si>
  <si>
    <t>chodníkový bet. obrubník 8/25cm do bet. lože C 16/20 nXF1</t>
  </si>
  <si>
    <t>189</t>
  </si>
  <si>
    <t>91</t>
  </si>
  <si>
    <t>59217016</t>
  </si>
  <si>
    <t>obrubník betonový chodníkový 1000x80x250mm</t>
  </si>
  <si>
    <t>512772356</t>
  </si>
  <si>
    <t>189*1,02 'Přepočtené koeficientem množství</t>
  </si>
  <si>
    <t>92</t>
  </si>
  <si>
    <t>916241213</t>
  </si>
  <si>
    <t>Osazení obrubníku kamenného se zřízením lože, s vyplněním a zatřením spár cementovou maltou stojatého s boční opěrou z betonu prostého, do lože z betonu prostého</t>
  </si>
  <si>
    <t>-961544971</t>
  </si>
  <si>
    <t>https://podminky.urs.cz/item/CS_URS_2022_02/916241213</t>
  </si>
  <si>
    <t>kamenný (žulový) obrubník 30/20cm do bet. lože C 20/25 nXF2 - 63,6m použity stávající očištěné obrubníky z meziskládky, doplněno novými</t>
  </si>
  <si>
    <t>kamenný (žulový) obrubník 25/20cm do bet. lože C 20/25 nXF2 (nový)</t>
  </si>
  <si>
    <t>93</t>
  </si>
  <si>
    <t>58380003</t>
  </si>
  <si>
    <t>obrubník kamenný žulový přímý 1000x300x200mm</t>
  </si>
  <si>
    <t>1483622319</t>
  </si>
  <si>
    <t>16,4</t>
  </si>
  <si>
    <t>16,4*1,02 'Přepočtené koeficientem množství</t>
  </si>
  <si>
    <t>94</t>
  </si>
  <si>
    <t>58380004</t>
  </si>
  <si>
    <t>obrubník kamenný žulový přímý 1000x250x200mm</t>
  </si>
  <si>
    <t>1713993893</t>
  </si>
  <si>
    <t>13*1,02 'Přepočtené koeficientem množství</t>
  </si>
  <si>
    <t>95</t>
  </si>
  <si>
    <t>916371R11</t>
  </si>
  <si>
    <t>Obrubník z žárově zinkované ocelové pásoviny 10/150mm, vč. kotvicích ocelových pracen, do bet. lože C 16/20 nXF1</t>
  </si>
  <si>
    <t>2140512962</t>
  </si>
  <si>
    <t>21,2</t>
  </si>
  <si>
    <t>96</t>
  </si>
  <si>
    <t>916991121</t>
  </si>
  <si>
    <t>Lože pod obrubníky, krajníky nebo obruby z dlažebních kostek z betonu prostého</t>
  </si>
  <si>
    <t>1161259710</t>
  </si>
  <si>
    <t>https://podminky.urs.cz/item/CS_URS_2022_02/916991121</t>
  </si>
  <si>
    <t>bet. lože obrubníků C 20/25 nXF2</t>
  </si>
  <si>
    <t>0,1*(44+3+2+80+13)</t>
  </si>
  <si>
    <t>bet. lože obrubníků C 16/20 nXF1</t>
  </si>
  <si>
    <t>0,05*(189+565+170*2)+21,2*0,1</t>
  </si>
  <si>
    <t>97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</si>
  <si>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</si>
  <si>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</si>
  <si>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-1864111599</t>
  </si>
  <si>
    <t>https://podminky.urs.cz/item/CS_URS_2022_02/919121112</t>
  </si>
  <si>
    <t>zatěsnění asfaltovou zálivkou - pracovní spáry na rozhraní stávajícího a nového krytu</t>
  </si>
  <si>
    <t>(3,5+4)*2</t>
  </si>
  <si>
    <t>98</t>
  </si>
  <si>
    <t>9191241R1</t>
  </si>
  <si>
    <t>Dilatační spáry v cementobetonovém krytu s užitím systémových dilatačních lišt</t>
  </si>
  <si>
    <t>-249793272</t>
  </si>
  <si>
    <t>99</t>
  </si>
  <si>
    <t>919716111</t>
  </si>
  <si>
    <t>Ocelová výztuž cementobetonového krytu ze svařovaných sítí hmotnosti do 7,5 kg/m2</t>
  </si>
  <si>
    <t>-336358767</t>
  </si>
  <si>
    <t>https://podminky.urs.cz/item/CS_URS_2022_02/919716111</t>
  </si>
  <si>
    <t>2 x kari síť KH 30 (6/100/100)</t>
  </si>
  <si>
    <t>2*29,25*4,44/1000*1,1</t>
  </si>
  <si>
    <t>100</t>
  </si>
  <si>
    <t>919726123</t>
  </si>
  <si>
    <t>Geotextilie netkaná pro ochranu, separaci nebo filtraci měrná hmotnost přes 300 do 500 g/m2</t>
  </si>
  <si>
    <t>1463862341</t>
  </si>
  <si>
    <t>https://podminky.urs.cz/item/CS_URS_2022_02/919726123</t>
  </si>
  <si>
    <t>separační geotextilie 400 g/m2 (navíc +10%)</t>
  </si>
  <si>
    <t>315,5*1,1</t>
  </si>
  <si>
    <t>76*1,1</t>
  </si>
  <si>
    <t>101</t>
  </si>
  <si>
    <t>919735113</t>
  </si>
  <si>
    <t>Řezání stávajícího živičného krytu nebo podkladu hloubky přes 100 do 150 mm</t>
  </si>
  <si>
    <t>734018106</t>
  </si>
  <si>
    <t>https://podminky.urs.cz/item/CS_URS_2022_02/919735113</t>
  </si>
  <si>
    <t>řezání asfaltu (pracovní spáry, při demolicích)</t>
  </si>
  <si>
    <t>(3,5+4)*3</t>
  </si>
  <si>
    <t>102</t>
  </si>
  <si>
    <t>935113111</t>
  </si>
  <si>
    <t>Osazení odvodňovacího žlabu s krycím roštem polymerbetonového šířky do 200 mm</t>
  </si>
  <si>
    <t>-1781395075</t>
  </si>
  <si>
    <t>https://podminky.urs.cz/item/CS_URS_2022_02/935113111</t>
  </si>
  <si>
    <t>103</t>
  </si>
  <si>
    <t>59227108</t>
  </si>
  <si>
    <t>žlab odvodňovací z polymerbetonu pozinkovaná hrana š 150mm</t>
  </si>
  <si>
    <t>-1233309708</t>
  </si>
  <si>
    <t>104</t>
  </si>
  <si>
    <t>56241023</t>
  </si>
  <si>
    <t>rošt mřížkový B125 Pz pro žlab š 150mm</t>
  </si>
  <si>
    <t>-53141170</t>
  </si>
  <si>
    <t>105</t>
  </si>
  <si>
    <t>59227022</t>
  </si>
  <si>
    <t>čelo plné na začátek a konec odvodňovacího žlabu polymerbeton pozink hrana š 150mm</t>
  </si>
  <si>
    <t>947623043</t>
  </si>
  <si>
    <t>106</t>
  </si>
  <si>
    <t>59227059</t>
  </si>
  <si>
    <t>čelo s odtokem na konec odvodňovacího žlabu z polymerbetonu š 150mm</t>
  </si>
  <si>
    <t>1228066700</t>
  </si>
  <si>
    <t>107</t>
  </si>
  <si>
    <t>935113112</t>
  </si>
  <si>
    <t>Osazení odvodňovacího žlabu s krycím roštem polymerbetonového šířky přes 200 mm</t>
  </si>
  <si>
    <t>2005970571</t>
  </si>
  <si>
    <t>https://podminky.urs.cz/item/CS_URS_2022_02/935113112</t>
  </si>
  <si>
    <t>108</t>
  </si>
  <si>
    <t>59227112.1</t>
  </si>
  <si>
    <t>žlab odvodňovací z polymerbetonu pozinkovaná hrana š 300mm</t>
  </si>
  <si>
    <t>-1992925887</t>
  </si>
  <si>
    <t>109</t>
  </si>
  <si>
    <t>56241042</t>
  </si>
  <si>
    <t>rošt můstkový D400 litina pro žlab š 300mm</t>
  </si>
  <si>
    <t>2127242735</t>
  </si>
  <si>
    <t>110</t>
  </si>
  <si>
    <t>59227028</t>
  </si>
  <si>
    <t>čelo plné na začátek a konec odvodňovacího žlabu polymerbeton pozink hrana š 300mm</t>
  </si>
  <si>
    <t>738976276</t>
  </si>
  <si>
    <t>111</t>
  </si>
  <si>
    <t>935923218</t>
  </si>
  <si>
    <t>Osazení odvodňovacího žlabu s krycím roštem vpusti pro žlab šířky přes 200 mm</t>
  </si>
  <si>
    <t>645545649</t>
  </si>
  <si>
    <t>https://podminky.urs.cz/item/CS_URS_2022_02/935923218</t>
  </si>
  <si>
    <t>112</t>
  </si>
  <si>
    <t>59223073.1</t>
  </si>
  <si>
    <t>vpusť polymerbetonová s integrovaným těsněním pozinkovaná hrana včetně roštu</t>
  </si>
  <si>
    <t>-799552631</t>
  </si>
  <si>
    <t>113</t>
  </si>
  <si>
    <t>936001001</t>
  </si>
  <si>
    <t>Montáž prvků městské a zahradní architektury hmotnosti do 0,1 t</t>
  </si>
  <si>
    <t>1858879142</t>
  </si>
  <si>
    <t>https://podminky.urs.cz/item/CS_URS_2022_02/936001001</t>
  </si>
  <si>
    <t>114</t>
  </si>
  <si>
    <t>74910R99</t>
  </si>
  <si>
    <t>pororošt na horní líc podkladní vrstvy štěrkodrti chodníků (v místě kořenů stromu)</t>
  </si>
  <si>
    <t>-1052078016</t>
  </si>
  <si>
    <t>115</t>
  </si>
  <si>
    <t>9360042R1</t>
  </si>
  <si>
    <t>Demontáž pískoviště 3x3 m</t>
  </si>
  <si>
    <t>-1625555458</t>
  </si>
  <si>
    <t>demontáž pískoviště 3x3 m (dřevěné trámy, plastové rohy), předání investorovi</t>
  </si>
  <si>
    <t>116</t>
  </si>
  <si>
    <t>936009123</t>
  </si>
  <si>
    <t>Bezpečnostní dopadová plocha na dětském hřišti tloušťky 40 cm z kačírku</t>
  </si>
  <si>
    <t>1554018326</t>
  </si>
  <si>
    <t>https://podminky.urs.cz/item/CS_URS_2022_02/936009123</t>
  </si>
  <si>
    <t>kačírek fr. 2/8mm (praný tříděný říční štěrkopísek, hladké kulaté obrázky) v tl. 400mm (300 mm je minimální tl., 400mm je průměrná tl.)</t>
  </si>
  <si>
    <t>117</t>
  </si>
  <si>
    <t>9660011R1</t>
  </si>
  <si>
    <t>Odstranění herních prvků na hřišti</t>
  </si>
  <si>
    <t>1053662325</t>
  </si>
  <si>
    <t>https://podminky.urs.cz/item/CS_URS_2022_02/9660011R1</t>
  </si>
  <si>
    <t>demontáž herních prvků na hřišti, uložení na meziskládku (budou opětovně osazeny v rámci SO 802) - skluzavka, síť, houpací koš, houpačka na péru</t>
  </si>
  <si>
    <t>118</t>
  </si>
  <si>
    <t>9660011R2</t>
  </si>
  <si>
    <t>Odstranění kamenů podél cesty</t>
  </si>
  <si>
    <t>1571867362</t>
  </si>
  <si>
    <t>stáv. kameny podél cesty - přesun na meziskládku, opětovné uložení v rámci dokončovacích prací</t>
  </si>
  <si>
    <t>119</t>
  </si>
  <si>
    <t>9660011R3</t>
  </si>
  <si>
    <t>Odstranění betonových skruží (se zeminou a rostlinami)</t>
  </si>
  <si>
    <t>1950648552</t>
  </si>
  <si>
    <t>demontáž betonových skruží (se zeminou a rostlinami) průměru 1m, v. 0,6m</t>
  </si>
  <si>
    <t>120</t>
  </si>
  <si>
    <t>966001211</t>
  </si>
  <si>
    <t>Odstranění lavičky parkové stabilní zabetonované</t>
  </si>
  <si>
    <t>-380980714</t>
  </si>
  <si>
    <t>https://podminky.urs.cz/item/CS_URS_2022_02/966001211</t>
  </si>
  <si>
    <t>demontáž parkových laviček, předání investorovi</t>
  </si>
  <si>
    <t>966001311</t>
  </si>
  <si>
    <t>Odstranění odpadkového koše s betonovou patkou</t>
  </si>
  <si>
    <t>1473517074</t>
  </si>
  <si>
    <t>https://podminky.urs.cz/item/CS_URS_2022_02/966001311</t>
  </si>
  <si>
    <t>demontáž odpadkových košů, předání investorovi</t>
  </si>
  <si>
    <t>122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</si>
  <si>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</si>
  <si>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</si>
  <si>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161051084</t>
  </si>
  <si>
    <t>https://podminky.urs.cz/item/CS_URS_2022_02/966008221</t>
  </si>
  <si>
    <t>vybourání liniového odvodňovacího žlábku DN 100 s mříží</t>
  </si>
  <si>
    <t>123</t>
  </si>
  <si>
    <t>966062111</t>
  </si>
  <si>
    <t>Bourání sloupků dřevěných zasypaných zeminou</t>
  </si>
  <si>
    <t>1556007821</t>
  </si>
  <si>
    <t>https://podminky.urs.cz/item/CS_URS_2022_02/966062111</t>
  </si>
  <si>
    <t xml:space="preserve">demontáž stáv. dřevěných kůlů, uložení na meziskládku (budou opětovně osazeny v rámci SO 802) </t>
  </si>
  <si>
    <t>124</t>
  </si>
  <si>
    <t>966071721</t>
  </si>
  <si>
    <t>Bourání plotových sloupků a vzpěr ocelových trubkových nebo profilovaných výšky do 2,50 m odřezáním</t>
  </si>
  <si>
    <t>-1772517994</t>
  </si>
  <si>
    <t>https://podminky.urs.cz/item/CS_URS_2022_02/966071721</t>
  </si>
  <si>
    <t>demolice plotu kolem hřiště</t>
  </si>
  <si>
    <t>125</t>
  </si>
  <si>
    <t>966071821</t>
  </si>
  <si>
    <t>Rozebrání oplocení z pletiva drátěného se čtvercovými oky, výšky do 1,6 m</t>
  </si>
  <si>
    <t>860328734</t>
  </si>
  <si>
    <t>https://podminky.urs.cz/item/CS_URS_2022_02/966071821</t>
  </si>
  <si>
    <t>demolice plotu kolem hřiště - pletivo v. 1,2m</t>
  </si>
  <si>
    <t>126</t>
  </si>
  <si>
    <t>966073810</t>
  </si>
  <si>
    <t>Rozebrání vrat a vrátek k oplocení plochy jednotlivě do 2 m2</t>
  </si>
  <si>
    <t>-264027710</t>
  </si>
  <si>
    <t>https://podminky.urs.cz/item/CS_URS_2022_02/966073810</t>
  </si>
  <si>
    <t>127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</si>
  <si>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</si>
  <si>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</si>
  <si>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-1389233245</t>
  </si>
  <si>
    <t>https://podminky.urs.cz/item/CS_URS_2022_02/979024443</t>
  </si>
  <si>
    <t>(35,5+44)*0,8</t>
  </si>
  <si>
    <t>128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</si>
  <si>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</si>
  <si>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</si>
  <si>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-1302557492</t>
  </si>
  <si>
    <t>https://podminky.urs.cz/item/CS_URS_2022_02/979054451</t>
  </si>
  <si>
    <t>129</t>
  </si>
  <si>
    <t>985131111</t>
  </si>
  <si>
    <t>Očištění ploch stěn, rubu kleneb a podlah tlakovou vodou</t>
  </si>
  <si>
    <t>-941119681</t>
  </si>
  <si>
    <t>https://podminky.urs.cz/item/CS_URS_2022_02/985131111</t>
  </si>
  <si>
    <t>očištění stěn stávajících šachet</t>
  </si>
  <si>
    <t>Sanace betonu stávajících šachet krytu</t>
  </si>
  <si>
    <t>7,3</t>
  </si>
  <si>
    <t>130</t>
  </si>
  <si>
    <t>985131211</t>
  </si>
  <si>
    <t>Očištění ploch stěn, rubu kleneb a podlah tryskání pískem sušeným</t>
  </si>
  <si>
    <t>1553485805</t>
  </si>
  <si>
    <t>https://podminky.urs.cz/item/CS_URS_2022_02/985131211</t>
  </si>
  <si>
    <t>131</t>
  </si>
  <si>
    <t>985131311</t>
  </si>
  <si>
    <t>Očištění ploch stěn, rubu kleneb a podlah ruční dočištění ocelovými kartáči</t>
  </si>
  <si>
    <t>-40957767</t>
  </si>
  <si>
    <t>https://podminky.urs.cz/item/CS_URS_2022_02/985131311</t>
  </si>
  <si>
    <t>132</t>
  </si>
  <si>
    <t>985131311.1</t>
  </si>
  <si>
    <t>Povrchová úprava CB krytu - striáž</t>
  </si>
  <si>
    <t>97309188</t>
  </si>
  <si>
    <t>https://podminky.urs.cz/item/CS_URS_2022_02/985131311.1</t>
  </si>
  <si>
    <t>133</t>
  </si>
  <si>
    <t>985139111</t>
  </si>
  <si>
    <t>Očištění ploch Příplatek k cenám za práci ve stísněném prostoru</t>
  </si>
  <si>
    <t>-875303305</t>
  </si>
  <si>
    <t>https://podminky.urs.cz/item/CS_URS_2022_02/985139111</t>
  </si>
  <si>
    <t>134</t>
  </si>
  <si>
    <t>985139112</t>
  </si>
  <si>
    <t>Očištění ploch Příplatek k cenám za plochu do 10 m2 jednotlivě</t>
  </si>
  <si>
    <t>1481488768</t>
  </si>
  <si>
    <t>https://podminky.urs.cz/item/CS_URS_2022_02/985139112</t>
  </si>
  <si>
    <t>135</t>
  </si>
  <si>
    <t>985311112</t>
  </si>
  <si>
    <t>Reprofilace betonu sanačními maltami na cementové bázi ručně stěn, tloušťky přes 10 do 20 mm</t>
  </si>
  <si>
    <t>140975496</t>
  </si>
  <si>
    <t>https://podminky.urs.cz/item/CS_URS_2022_02/985311112</t>
  </si>
  <si>
    <t>3,65</t>
  </si>
  <si>
    <t>136</t>
  </si>
  <si>
    <t>985311911</t>
  </si>
  <si>
    <t>Reprofilace betonu sanačními maltami na cementové bázi ručně Příplatek k cenám za práci ve stísněném prostoru</t>
  </si>
  <si>
    <t>1713450674</t>
  </si>
  <si>
    <t>https://podminky.urs.cz/item/CS_URS_2022_02/985311911</t>
  </si>
  <si>
    <t>137</t>
  </si>
  <si>
    <t>985311912</t>
  </si>
  <si>
    <t>Reprofilace betonu sanačními maltami na cementové bázi ručně Příplatek k cenám za plochu do 10 m2 jednotlivě</t>
  </si>
  <si>
    <t>2075233889</t>
  </si>
  <si>
    <t>https://podminky.urs.cz/item/CS_URS_2022_02/985311912</t>
  </si>
  <si>
    <t>138</t>
  </si>
  <si>
    <t>985312113</t>
  </si>
  <si>
    <t>Stěrka k vyrovnání ploch reprofilovaného betonu stěn, tloušťky přes 3 do 4 mm</t>
  </si>
  <si>
    <t>1438781270</t>
  </si>
  <si>
    <t>https://podminky.urs.cz/item/CS_URS_2022_02/985312113</t>
  </si>
  <si>
    <t>139</t>
  </si>
  <si>
    <t>985312191</t>
  </si>
  <si>
    <t>Stěrka k vyrovnání ploch reprofilovaného betonu Příplatek k cenám za práci ve stísněném prostoru</t>
  </si>
  <si>
    <t>1116762970</t>
  </si>
  <si>
    <t>https://podminky.urs.cz/item/CS_URS_2022_02/985312191</t>
  </si>
  <si>
    <t>140</t>
  </si>
  <si>
    <t>985312192</t>
  </si>
  <si>
    <t>Stěrka k vyrovnání ploch reprofilovaného betonu Příplatek k cenám za plochu do 10 m2 jednotlivě</t>
  </si>
  <si>
    <t>1139272162</t>
  </si>
  <si>
    <t>https://podminky.urs.cz/item/CS_URS_2022_02/985312192</t>
  </si>
  <si>
    <t>141</t>
  </si>
  <si>
    <t>985321211</t>
  </si>
  <si>
    <t>Ochranný nátěr betonářské výztuže 1 vrstva tloušťky 1 mm na epoxidové bázi stěn, líce kleneb a podhledů</t>
  </si>
  <si>
    <t>-2065400295</t>
  </si>
  <si>
    <t>https://podminky.urs.cz/item/CS_URS_2022_02/985321211</t>
  </si>
  <si>
    <t>0,15</t>
  </si>
  <si>
    <t>142</t>
  </si>
  <si>
    <t>985321911</t>
  </si>
  <si>
    <t>Ochranný nátěr betonářské výztuže Příplatek k cenám za práci ve stísněném prostoru</t>
  </si>
  <si>
    <t>-7517744</t>
  </si>
  <si>
    <t>https://podminky.urs.cz/item/CS_URS_2022_02/985321911</t>
  </si>
  <si>
    <t>143</t>
  </si>
  <si>
    <t>985321912</t>
  </si>
  <si>
    <t>Ochranný nátěr betonářské výztuže Příplatek k cenám za plochu do 10 m2 jednotlivě</t>
  </si>
  <si>
    <t>558071226</t>
  </si>
  <si>
    <t>https://podminky.urs.cz/item/CS_URS_2022_02/985321912</t>
  </si>
  <si>
    <t>144</t>
  </si>
  <si>
    <t>985323212</t>
  </si>
  <si>
    <t>Spojovací můstek reprofilovaného betonu na epoxidové bázi, tloušťky 2 mm</t>
  </si>
  <si>
    <t>-2077807575</t>
  </si>
  <si>
    <t>https://podminky.urs.cz/item/CS_URS_2022_02/985323212</t>
  </si>
  <si>
    <t>stávající šachty, provedení adhezního nátěru mezi starým a novým betonem</t>
  </si>
  <si>
    <t>145</t>
  </si>
  <si>
    <t>985323911</t>
  </si>
  <si>
    <t>Spojovací můstek reprofilovaného betonu Příplatek k cenám za práci ve stísněném prostoru</t>
  </si>
  <si>
    <t>-1892168993</t>
  </si>
  <si>
    <t>https://podminky.urs.cz/item/CS_URS_2022_02/985323911</t>
  </si>
  <si>
    <t>146</t>
  </si>
  <si>
    <t>985323912</t>
  </si>
  <si>
    <t>Spojovací můstek reprofilovaného betonu Příplatek k cenám za plochu do 10 m2 jednotlivě</t>
  </si>
  <si>
    <t>-261071535</t>
  </si>
  <si>
    <t>https://podminky.urs.cz/item/CS_URS_2022_02/985323912</t>
  </si>
  <si>
    <t>997</t>
  </si>
  <si>
    <t>Přesun sutě</t>
  </si>
  <si>
    <t>147</t>
  </si>
  <si>
    <t>997013871</t>
  </si>
  <si>
    <t>Poplatek za uložení stavebního odpadu na recyklační skládce (skládkovné) směsného stavebního a demoličního zatříděného do Katalogu odpadů pod kódem 17 09 04</t>
  </si>
  <si>
    <t>1849858030</t>
  </si>
  <si>
    <t>https://podminky.urs.cz/item/CS_URS_2022_02/997013871</t>
  </si>
  <si>
    <t>9,792+351,016+159,9+0,96+0,5+0,3+1,8+0,36+0,176+0,192+0,35</t>
  </si>
  <si>
    <t>148</t>
  </si>
  <si>
    <t>997221561</t>
  </si>
  <si>
    <t>Vodorovná doprava suti bez naložení, ale se složením a s hrubým urovnáním z kusových materiálů, na vzdálenost do 1 km</t>
  </si>
  <si>
    <t>2004814359</t>
  </si>
  <si>
    <t>https://podminky.urs.cz/item/CS_URS_2022_02/997221561</t>
  </si>
  <si>
    <t>149</t>
  </si>
  <si>
    <t>997221569</t>
  </si>
  <si>
    <t>Vodorovná doprava suti bez naložení, ale se složením a s hrubým urovnáním Příplatek k ceně za každý další i započatý 1 km přes 1 km</t>
  </si>
  <si>
    <t>-916116837</t>
  </si>
  <si>
    <t>https://podminky.urs.cz/item/CS_URS_2022_02/997221569</t>
  </si>
  <si>
    <t>936,125*9 'Přepočtené koeficientem množství</t>
  </si>
  <si>
    <t>150</t>
  </si>
  <si>
    <t>997221861</t>
  </si>
  <si>
    <t>Poplatek za uložení stavebního odpadu na recyklační skládce (skládkovné) z prostého betonu zatříděného do Katalogu odpadů pod kódem 17 01 01</t>
  </si>
  <si>
    <t>-420424846</t>
  </si>
  <si>
    <t>https://podminky.urs.cz/item/CS_URS_2022_02/997221861</t>
  </si>
  <si>
    <t>285+3,12+3,84+2,592</t>
  </si>
  <si>
    <t>151</t>
  </si>
  <si>
    <t>997221875</t>
  </si>
  <si>
    <t>Poplatek za uložení stavebního odpadu na recyklační skládce (skládkovné) asfaltového bez obsahu dehtu zatříděného do Katalogu odpadů pod kódem 17 03 02</t>
  </si>
  <si>
    <t>-542855116</t>
  </si>
  <si>
    <t>https://podminky.urs.cz/item/CS_URS_2022_02/997221875</t>
  </si>
  <si>
    <t>998</t>
  </si>
  <si>
    <t>Přesun hmot</t>
  </si>
  <si>
    <t>152</t>
  </si>
  <si>
    <t>998223011</t>
  </si>
  <si>
    <t>Přesun hmot pro pozemní komunikace s krytem dlážděným dopravní vzdálenost do 200 m jakékoliv délky objektu</t>
  </si>
  <si>
    <t>648488718</t>
  </si>
  <si>
    <t>https://podminky.urs.cz/item/CS_URS_2022_02/998223011</t>
  </si>
  <si>
    <t>PSV</t>
  </si>
  <si>
    <t>Práce a dodávky PSV</t>
  </si>
  <si>
    <t>767</t>
  </si>
  <si>
    <t>Konstrukce zámečnické</t>
  </si>
  <si>
    <t>153</t>
  </si>
  <si>
    <t>767810113</t>
  </si>
  <si>
    <t>Montáž větracích mřížek ocelových čtyřhranných, průřezu přes 0,04 do 0,09 m2</t>
  </si>
  <si>
    <t>471225675</t>
  </si>
  <si>
    <t>https://podminky.urs.cz/item/CS_URS_2022_02/767810113</t>
  </si>
  <si>
    <t>154</t>
  </si>
  <si>
    <t>5534142R1</t>
  </si>
  <si>
    <t xml:space="preserve">mřížka větrací  300x300mm</t>
  </si>
  <si>
    <t>46458691</t>
  </si>
  <si>
    <t>155</t>
  </si>
  <si>
    <t>767810811</t>
  </si>
  <si>
    <t>Demontáž větracích mřížek ocelových čtyřhranných neho kruhových</t>
  </si>
  <si>
    <t>-1064817300</t>
  </si>
  <si>
    <t>https://podminky.urs.cz/item/CS_URS_2022_02/767810811</t>
  </si>
  <si>
    <t>demontáž stáv. větracích mřížek 30/30cm</t>
  </si>
  <si>
    <t>156</t>
  </si>
  <si>
    <t>998767101</t>
  </si>
  <si>
    <t>Přesun hmot pro zámečnické konstrukce stanovený z hmotnosti přesunovaného materiálu vodorovná dopravní vzdálenost do 50 m v objektech výšky do 6 m</t>
  </si>
  <si>
    <t>-1807891872</t>
  </si>
  <si>
    <t>https://podminky.urs.cz/item/CS_URS_2022_02/998767101</t>
  </si>
  <si>
    <t>SO 101.1 - Strop na studni ve vnitrobloku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</si>
  <si>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</si>
  <si>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</si>
  <si>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</si>
  <si>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>132212221</t>
  </si>
  <si>
    <t>Hloubení zapažených rýh šířky přes 800 do 2 000 mm ručně s urovnáním dna do předepsaného profilu a spádu v hornině třídy těžitelnosti I skupiny 3 soudržných</t>
  </si>
  <si>
    <t>-945590089</t>
  </si>
  <si>
    <t>https://podminky.urs.cz/item/CS_URS_2023_01/132212221</t>
  </si>
  <si>
    <t>vyhloubení rýhy kolem stávajcí desky:</t>
  </si>
  <si>
    <t>1,15*1,3*(2*3,14*3)</t>
  </si>
  <si>
    <t>593884613</t>
  </si>
  <si>
    <t>https://podminky.urs.cz/item/CS_URS_2023_01/162751117</t>
  </si>
  <si>
    <t>28,166-20,63</t>
  </si>
  <si>
    <t>-1096995176</t>
  </si>
  <si>
    <t>https://podminky.urs.cz/item/CS_URS_2023_01/171201231</t>
  </si>
  <si>
    <t>7,536*1,8</t>
  </si>
  <si>
    <t>-1928906519</t>
  </si>
  <si>
    <t>https://podminky.urs.cz/item/CS_URS_2023_01/171251201</t>
  </si>
  <si>
    <t>-1741891446</t>
  </si>
  <si>
    <t>https://podminky.urs.cz/item/CS_URS_2023_01/174111101</t>
  </si>
  <si>
    <t>-1,0*(3,14*5,1)*0,1</t>
  </si>
  <si>
    <t>-(3,14*4,5)*1,05*0,4</t>
  </si>
  <si>
    <t>271922211</t>
  </si>
  <si>
    <t>Podsyp pod základové konstrukce se zhutněním a urovnáním povrchu z recyklátu betonového</t>
  </si>
  <si>
    <t>1189781864</t>
  </si>
  <si>
    <t>https://podminky.urs.cz/item/CS_URS_2023_01/271922211</t>
  </si>
  <si>
    <t>1,0*(3,14*5,1)*0,1</t>
  </si>
  <si>
    <t>273321611</t>
  </si>
  <si>
    <t>Základy z betonu železového (bez výztuže) desky z betonu bez zvláštních nároků na prostředí tř. C 30/37</t>
  </si>
  <si>
    <t>-986799014</t>
  </si>
  <si>
    <t>https://podminky.urs.cz/item/CS_URS_2023_01/273321611</t>
  </si>
  <si>
    <t>železobetonová deska tloušťky 250 mm</t>
  </si>
  <si>
    <t>C30/37-XC4-S3</t>
  </si>
  <si>
    <t>(3,14*2,45*2,45)*0,25</t>
  </si>
  <si>
    <t>(3,14*4,5)*0,8*0,4</t>
  </si>
  <si>
    <t>273361821</t>
  </si>
  <si>
    <t>Výztuž základů desek z betonářské oceli 10 505 (R) nebo BSt 500</t>
  </si>
  <si>
    <t>-612496907</t>
  </si>
  <si>
    <t>https://podminky.urs.cz/item/CS_URS_2023_01/273361821</t>
  </si>
  <si>
    <t>273362021</t>
  </si>
  <si>
    <t>Výztuž základů desek ze svařovaných sítí z drátů typu KARI</t>
  </si>
  <si>
    <t>1768329157</t>
  </si>
  <si>
    <t>https://podminky.urs.cz/item/CS_URS_2023_01/273362021</t>
  </si>
  <si>
    <t>274352221</t>
  </si>
  <si>
    <t>Bednění základů pasů kruhové nebo obloukové poloměru přes 1 do 2,5 m zřízení</t>
  </si>
  <si>
    <t>812701844</t>
  </si>
  <si>
    <t>https://podminky.urs.cz/item/CS_URS_2023_01/274352221</t>
  </si>
  <si>
    <t>3,14*4,9*1,05</t>
  </si>
  <si>
    <t>274352222</t>
  </si>
  <si>
    <t>Bednění základů pasů kruhové nebo obloukové poloměru přes 1 do 2,5 m odstranění</t>
  </si>
  <si>
    <t>-472147809</t>
  </si>
  <si>
    <t>https://podminky.urs.cz/item/CS_URS_2023_01/274352222</t>
  </si>
  <si>
    <t>808736164</t>
  </si>
  <si>
    <t>286617R33</t>
  </si>
  <si>
    <t xml:space="preserve">poklop šachtový litinový+ rám kruhový průměru 60 cm pro  třídu zatížení D400 uzamykatelný se zámkem</t>
  </si>
  <si>
    <t>2119798140</t>
  </si>
  <si>
    <t>2013031512</t>
  </si>
  <si>
    <t>666643358</t>
  </si>
  <si>
    <t>-1342817715</t>
  </si>
  <si>
    <t>-1739457383</t>
  </si>
  <si>
    <t>0,6*9 'Přepočtené koeficientem množství</t>
  </si>
  <si>
    <t>998271301</t>
  </si>
  <si>
    <t>Přesun hmot pro kanalizace (stoky) hloubené monolitické z betonu nebo železobetonu v otevřeném výkopu dopravní vzdálenost do 15 m</t>
  </si>
  <si>
    <t>-705099214</t>
  </si>
  <si>
    <t>https://podminky.urs.cz/item/CS_URS_2023_01/998271301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</si>
  <si>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</si>
  <si>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</si>
  <si>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</si>
  <si>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</si>
  <si>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-593394617</t>
  </si>
  <si>
    <t>https://podminky.urs.cz/item/CS_URS_2023_01/711112001</t>
  </si>
  <si>
    <t>(3,14*4,9)*0,75</t>
  </si>
  <si>
    <t>11163150</t>
  </si>
  <si>
    <t>lak penetrační asfaltový</t>
  </si>
  <si>
    <t>1323898761</t>
  </si>
  <si>
    <t>11,54*0,00034 'Přepočtené koeficientem množství</t>
  </si>
  <si>
    <t>711112002</t>
  </si>
  <si>
    <t>Provedení izolace proti zemní vlhkosti natěradly a tmely za studena na ploše svislé S nátěrem lakem asfaltovým</t>
  </si>
  <si>
    <t>-687301087</t>
  </si>
  <si>
    <t>https://podminky.urs.cz/item/CS_URS_2023_01/711112002</t>
  </si>
  <si>
    <t>(3,14*4,9)*0,75*2</t>
  </si>
  <si>
    <t>11163152</t>
  </si>
  <si>
    <t>lak hydroizolační asfaltový</t>
  </si>
  <si>
    <t>461337424</t>
  </si>
  <si>
    <t>23,079*0,00041 'Přepočtené koeficientem množství</t>
  </si>
  <si>
    <t>711441559</t>
  </si>
  <si>
    <t>Provedení izolace proti povrchové a podpovrchové tlakové vodě pásy přitavením NAIP na ploše vodorovné V</t>
  </si>
  <si>
    <t>264123084</t>
  </si>
  <si>
    <t>https://podminky.urs.cz/item/CS_URS_2023_01/711441559</t>
  </si>
  <si>
    <t>3,14*2,45*2,45</t>
  </si>
  <si>
    <t>3,14*4,9*0,3</t>
  </si>
  <si>
    <t>62832001</t>
  </si>
  <si>
    <t>pás asfaltový natavitelný oxidovaný tl 3,5mm typu V60 S35 s vložkou ze skleněné rohože, s jemnozrnným minerálním posypem</t>
  </si>
  <si>
    <t>-571844719</t>
  </si>
  <si>
    <t>23,464*1,1655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</si>
  <si>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</si>
  <si>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</si>
  <si>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-2005572476</t>
  </si>
  <si>
    <t>https://podminky.urs.cz/item/CS_URS_2023_01/998711101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</si>
  <si>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</si>
  <si>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</si>
  <si>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</si>
  <si>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</si>
  <si>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</si>
  <si>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kpl</t>
  </si>
  <si>
    <t>1024</t>
  </si>
  <si>
    <t>51184620</t>
  </si>
  <si>
    <t>https://podminky.urs.cz/item/CS_URS_2023_01/011514000</t>
  </si>
  <si>
    <t>Po odkrytí původního zastropení studny se provede prohlídka stavu stropní desky a stavu</t>
  </si>
  <si>
    <t xml:space="preserve">zdiva horní části studny včetně zpřístupnění </t>
  </si>
  <si>
    <t>F011</t>
  </si>
  <si>
    <t>Lože pod potrubí otevřený výkop z kameniva drobného těženého 0 - 8 mm</t>
  </si>
  <si>
    <t>3,475</t>
  </si>
  <si>
    <t>F013</t>
  </si>
  <si>
    <t>Obsypání potrubí strojně sypaninou bez prohození, uloženou do 3 m</t>
  </si>
  <si>
    <t>14,246</t>
  </si>
  <si>
    <t>F015</t>
  </si>
  <si>
    <t>Zásyp jam, šachet rýh nebo kolem objektů sypaninou se zhutněním</t>
  </si>
  <si>
    <t>36,021</t>
  </si>
  <si>
    <t>F1</t>
  </si>
  <si>
    <t xml:space="preserve">Montáž potrubí z trub litinových hrdlových s integrovaným těsněním otevřený výkop DN 80 vč. osazení </t>
  </si>
  <si>
    <t>29,68</t>
  </si>
  <si>
    <t>F1_1</t>
  </si>
  <si>
    <t>Hloubení zapažených rýh š do 2000 mm v hornině třídy těžitelnosti I skupiny 3 objem do 100 m3</t>
  </si>
  <si>
    <t>53,837</t>
  </si>
  <si>
    <t>F2</t>
  </si>
  <si>
    <t>F</t>
  </si>
  <si>
    <t>94,976</t>
  </si>
  <si>
    <t>SO 301.2 - Vodovod do vnitrobloku</t>
  </si>
  <si>
    <t>115101201</t>
  </si>
  <si>
    <t>Čerpání vody na dopravní výšku do 10 m s uvažovaným průměrným přítokem do 500 l/min</t>
  </si>
  <si>
    <t>hod</t>
  </si>
  <si>
    <t>-1528832004</t>
  </si>
  <si>
    <t>132254203</t>
  </si>
  <si>
    <t>Hloubení zapažených rýh šířky přes 800 do 2 000 mm strojně s urovnáním dna do předepsaného profilu a spádu v hornině třídy těžitelnosti I skupiny 3 přes 50 do 100 m3</t>
  </si>
  <si>
    <t>-1040682205</t>
  </si>
  <si>
    <t>https://podminky.urs.cz/item/CS_URS_2022_01/132254203</t>
  </si>
  <si>
    <t>(40,16-12,12)*1,20*1,60</t>
  </si>
  <si>
    <t>151201101</t>
  </si>
  <si>
    <t>Zřízení pažení a rozepření stěn rýh pro podzemní vedení zátažné, hloubky do 2 m</t>
  </si>
  <si>
    <t>-386197402</t>
  </si>
  <si>
    <t>https://podminky.urs.cz/item/CS_URS_2022_01/151201101</t>
  </si>
  <si>
    <t>(41,80-12,12)*1,60*2</t>
  </si>
  <si>
    <t>151201111</t>
  </si>
  <si>
    <t>Odstranění pažení a rozepření stěn rýh pro podzemní vedení s uložením materiálu na vzdálenost do 3 m od kraje výkopu zátažné, hloubky do 2 m</t>
  </si>
  <si>
    <t>-624629414</t>
  </si>
  <si>
    <t>https://podminky.urs.cz/item/CS_URS_2022_01/151201111</t>
  </si>
  <si>
    <t>-636157036</t>
  </si>
  <si>
    <t>https://podminky.urs.cz/item/CS_URS_2021_02/162751117</t>
  </si>
  <si>
    <t>1542729707</t>
  </si>
  <si>
    <t>https://podminky.urs.cz/item/CS_URS_2021_02/171201231</t>
  </si>
  <si>
    <t>F1_1*1,600</t>
  </si>
  <si>
    <t>1834516141</t>
  </si>
  <si>
    <t>https://podminky.urs.cz/item/CS_URS_2021_02/171251201</t>
  </si>
  <si>
    <t>75551427</t>
  </si>
  <si>
    <t>https://podminky.urs.cz/item/CS_URS_2021_02/174151101</t>
  </si>
  <si>
    <t>-F011</t>
  </si>
  <si>
    <t>-(F013 + (PI*0,05*0,05*12,12))</t>
  </si>
  <si>
    <t>1020761164</t>
  </si>
  <si>
    <t>F015*1,800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</si>
  <si>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</si>
  <si>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</si>
  <si>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-356552706</t>
  </si>
  <si>
    <t>(41,80-12,12)*1,20*(0,30+0,10)</t>
  </si>
  <si>
    <t>1975534201</t>
  </si>
  <si>
    <t>F013*1,800</t>
  </si>
  <si>
    <t>451572111.R</t>
  </si>
  <si>
    <t>Lože pod potrubí, stoky a drobné objekty v otevřeném výkopu z kameniva drobného těženého 0 až 4 mm</t>
  </si>
  <si>
    <t>748210788</t>
  </si>
  <si>
    <t>(41,080-12,12)*1,20*0,10</t>
  </si>
  <si>
    <t>452313131</t>
  </si>
  <si>
    <t>Podkladní a zajišťovací konstrukce z betonu prostého v otevřeném výkopu bloky pro potrubí z betonu tř. C 12/15</t>
  </si>
  <si>
    <t>2055552969</t>
  </si>
  <si>
    <t>https://podminky.urs.cz/item/CS_URS_2021_02/452313131</t>
  </si>
  <si>
    <t xml:space="preserve">0,021*2    "koleno DN 80</t>
  </si>
  <si>
    <t xml:space="preserve">0,106     "patkové koleno</t>
  </si>
  <si>
    <t>452353101</t>
  </si>
  <si>
    <t>Bednění podkladních a zajišťovacích konstrukcí v otevřeném výkopu bloků pro potrubí</t>
  </si>
  <si>
    <t>-104994642</t>
  </si>
  <si>
    <t>https://podminky.urs.cz/item/CS_URS_2021_02/452353101</t>
  </si>
  <si>
    <t xml:space="preserve">0,31*2   "koleno  DN 80</t>
  </si>
  <si>
    <t xml:space="preserve">0,93  "patkové koleno</t>
  </si>
  <si>
    <t>850245121</t>
  </si>
  <si>
    <t>Výřez nebo výsek na potrubí z trub litinových tlakových nebo plastických hmot DN 80</t>
  </si>
  <si>
    <t>-568516853</t>
  </si>
  <si>
    <t>https://podminky.urs.cz/item/CS_URS_2022_01/850245121</t>
  </si>
  <si>
    <t>851241131.R</t>
  </si>
  <si>
    <t>Montáž potrubí z trub litinových tlakových hrdlových v otevřeném výkopu s integrovaným těsněním DN 80</t>
  </si>
  <si>
    <t>807549127</t>
  </si>
  <si>
    <t>41,80-12,12</t>
  </si>
  <si>
    <t>55253058.R</t>
  </si>
  <si>
    <t>trouba vodovodní litinová hrdlová Pz s obalem z modifikované cementové malty dl 6m DN 80</t>
  </si>
  <si>
    <t>-1242423625</t>
  </si>
  <si>
    <t>29,68*1,01 'Přepočtené koeficientem množství</t>
  </si>
  <si>
    <t>857241131</t>
  </si>
  <si>
    <t>Montáž litinových tvarovek na potrubí litinovém tlakovém jednoosých na potrubí z trub hrdlových v otevřeném výkopu, kanálu nebo v šachtě s integrovaným těsněním DN 80</t>
  </si>
  <si>
    <t>-2000190645</t>
  </si>
  <si>
    <t>https://podminky.urs.cz/item/CS_URS_2022_01/857241131</t>
  </si>
  <si>
    <t>55253892</t>
  </si>
  <si>
    <t>tvarovka přírubová s hrdlem z tvárné litiny,práškový epoxid tl 250µm EU-kus dl 130mm DN 80</t>
  </si>
  <si>
    <t>-613694821</t>
  </si>
  <si>
    <t>55253928</t>
  </si>
  <si>
    <t>koleno hrdlové z tvárné litiny,práškový epoxid tl 250µm MMK-kus DN 80-30°</t>
  </si>
  <si>
    <t>13617559</t>
  </si>
  <si>
    <t>857242122</t>
  </si>
  <si>
    <t>Montáž litinových tvarovek na potrubí litinovém tlakovém jednoosých na potrubí z trub přírubových v otevřeném výkopu, kanálu nebo v šachtě DN 80</t>
  </si>
  <si>
    <t>-1357471185</t>
  </si>
  <si>
    <t>https://podminky.urs.cz/item/CS_URS_2021_02/857242122</t>
  </si>
  <si>
    <t xml:space="preserve">1    "N DN 80</t>
  </si>
  <si>
    <t xml:space="preserve">1   "FF DN 80,  dl. 400</t>
  </si>
  <si>
    <t xml:space="preserve">1   "FF DN 80,  dl. 200</t>
  </si>
  <si>
    <t>55254047</t>
  </si>
  <si>
    <t>koleno 90° s patkou přírubové litinové vodovodní N-kus PN10/40 DN 80</t>
  </si>
  <si>
    <t>-580209032</t>
  </si>
  <si>
    <t>1*1,01 'Přepočtené koeficientem množství</t>
  </si>
  <si>
    <t>55253235</t>
  </si>
  <si>
    <t xml:space="preserve">trouba přírubová litinová vodovodní  PN10/16 DN 80 dl 200mm</t>
  </si>
  <si>
    <t>1214290297</t>
  </si>
  <si>
    <t>55253239</t>
  </si>
  <si>
    <t xml:space="preserve">trouba přírubová litinová vodovodní  PN10/16 DN 80 dl 400mm</t>
  </si>
  <si>
    <t>-1528513971</t>
  </si>
  <si>
    <t>891241112</t>
  </si>
  <si>
    <t>Montáž vodovodních armatur na potrubí šoupátek nebo klapek uzavíracích v otevřeném výkopu nebo v šachtách s osazením zemní soupravy (bez poklopů) DN 80</t>
  </si>
  <si>
    <t>-1892779340</t>
  </si>
  <si>
    <t>https://podminky.urs.cz/item/CS_URS_2021_02/891241112</t>
  </si>
  <si>
    <t>41</t>
  </si>
  <si>
    <t>42221303</t>
  </si>
  <si>
    <t>šoupátko pitná voda litina GGG 50 krátká stavební dl PN10/16 DN 80x180mm</t>
  </si>
  <si>
    <t>-2144860027</t>
  </si>
  <si>
    <t>42</t>
  </si>
  <si>
    <t>42291079</t>
  </si>
  <si>
    <t>souprava zemní pro šoupátka DN 65-80mm Rd 2,0m</t>
  </si>
  <si>
    <t>157539065</t>
  </si>
  <si>
    <t>891241811</t>
  </si>
  <si>
    <t>Demontáž vodovodních armatur na potrubí šoupátek nebo klapek uzavíracích v otevřeném výkopu nebo v šachtách DN 80</t>
  </si>
  <si>
    <t>2028031011</t>
  </si>
  <si>
    <t>https://podminky.urs.cz/item/CS_URS_2022_01/891241811</t>
  </si>
  <si>
    <t>891241811.R</t>
  </si>
  <si>
    <t>-1472620813</t>
  </si>
  <si>
    <t>891247112</t>
  </si>
  <si>
    <t>Montáž vodovodních armatur na potrubí hydrantů podzemních (bez osazení poklopů) DN 80</t>
  </si>
  <si>
    <t>-947138454</t>
  </si>
  <si>
    <t>https://podminky.urs.cz/item/CS_URS_2021_02/891247112</t>
  </si>
  <si>
    <t>43</t>
  </si>
  <si>
    <t>42273594</t>
  </si>
  <si>
    <t>hydrant podzemní DN 80 PN 16 dvojitý uzávěr s koulí krycí v 1500mm</t>
  </si>
  <si>
    <t>1926492392</t>
  </si>
  <si>
    <t>892241111</t>
  </si>
  <si>
    <t>Tlakové zkoušky vodou na potrubí DN do 80</t>
  </si>
  <si>
    <t>262083045</t>
  </si>
  <si>
    <t>https://podminky.urs.cz/item/CS_URS_2022_01/892241111</t>
  </si>
  <si>
    <t>892273122</t>
  </si>
  <si>
    <t>Proplach a dezinfekce vodovodního potrubí DN od 80 do 125</t>
  </si>
  <si>
    <t>213478760</t>
  </si>
  <si>
    <t>https://podminky.urs.cz/item/CS_URS_2021_02/892273122</t>
  </si>
  <si>
    <t>892372111</t>
  </si>
  <si>
    <t>Tlakové zkoušky vodou zabezpečení konců potrubí při tlakových zkouškách DN do 300</t>
  </si>
  <si>
    <t>1798614325</t>
  </si>
  <si>
    <t>https://podminky.urs.cz/item/CS_URS_2021_02/892372111</t>
  </si>
  <si>
    <t>899401112</t>
  </si>
  <si>
    <t>Osazení poklopů litinových šoupátkových</t>
  </si>
  <si>
    <t>1613500462</t>
  </si>
  <si>
    <t>https://podminky.urs.cz/item/CS_URS_2021_02/899401112</t>
  </si>
  <si>
    <t>42291352.R</t>
  </si>
  <si>
    <t>poklop litinový šoupátkový pro zemní soupravy osazení do terénu a do vozovky</t>
  </si>
  <si>
    <t>79401271</t>
  </si>
  <si>
    <t>899401113</t>
  </si>
  <si>
    <t>Osazení poklopů litinových hydrantových</t>
  </si>
  <si>
    <t>-1490457683</t>
  </si>
  <si>
    <t>https://podminky.urs.cz/item/CS_URS_2021_02/899401113</t>
  </si>
  <si>
    <t>42291452</t>
  </si>
  <si>
    <t>poklop litinový hydrantový DN 80</t>
  </si>
  <si>
    <t>-211285016</t>
  </si>
  <si>
    <t>899722114.R</t>
  </si>
  <si>
    <t>Krytí potrubí z plastů výstražnou fólií z PVC šířky 40 cm</t>
  </si>
  <si>
    <t>176411001</t>
  </si>
  <si>
    <t>998273102</t>
  </si>
  <si>
    <t>Přesun hmot pro trubní vedení hloubené z trub litinových pro vodovody nebo kanalizace v otevřeném výkopu dopravní vzdálenost do 15 m</t>
  </si>
  <si>
    <t>-1067961696</t>
  </si>
  <si>
    <t>https://podminky.urs.cz/item/CS_URS_2021_02/998273102</t>
  </si>
  <si>
    <t>6,385</t>
  </si>
  <si>
    <t>33,636</t>
  </si>
  <si>
    <t>60,203</t>
  </si>
  <si>
    <t>F08</t>
  </si>
  <si>
    <t>Montáž potrubí z PE100 SDR 11 otevřený výkop svařovaných elektrotvarovkou D 32 x 3,0 mm</t>
  </si>
  <si>
    <t>57,6</t>
  </si>
  <si>
    <t>Hloubení zapažených rýh š do 2000 mm v hornině třídy těžitelnosti I skupiny 3 objem do 500 m3</t>
  </si>
  <si>
    <t>100,224</t>
  </si>
  <si>
    <t>Zřízení zátažného pažení a rozepření stěn rýh hl do 2 m</t>
  </si>
  <si>
    <t>234,668</t>
  </si>
  <si>
    <t>SO 302 - Vodovodní přípojka a rozvod</t>
  </si>
  <si>
    <t xml:space="preserve">    722 - Zdravotechnika - vnitřní vodovod</t>
  </si>
  <si>
    <t>1936185749</t>
  </si>
  <si>
    <t>132254204</t>
  </si>
  <si>
    <t>Hloubení zapažených rýh šířky přes 800 do 2 000 mm strojně s urovnáním dna do předepsaného profilu a spádu v hornině třídy těžitelnosti I skupiny 3 přes 100 do 500 m3</t>
  </si>
  <si>
    <t>-895252868</t>
  </si>
  <si>
    <t>https://podminky.urs.cz/item/CS_URS_2022_01/132254204</t>
  </si>
  <si>
    <t xml:space="preserve">10,70*1,0*1,74     "přípojka</t>
  </si>
  <si>
    <t xml:space="preserve">46,90*1,0*1,74     "rozvod</t>
  </si>
  <si>
    <t>133254104</t>
  </si>
  <si>
    <t>Hloubení zapažených šachet strojně v hornině třídy těžitelnosti I skupiny 3 přes 20 do 50 m3</t>
  </si>
  <si>
    <t>1677147055</t>
  </si>
  <si>
    <t xml:space="preserve">(2*0,60+1,80)*(2*0,60+1,70)*2,90      "VŠ</t>
  </si>
  <si>
    <t>F014_1</t>
  </si>
  <si>
    <t>400901546</t>
  </si>
  <si>
    <t xml:space="preserve">10,70*1,74*2     "přípojka</t>
  </si>
  <si>
    <t xml:space="preserve">46,90*1,74*2     "rozvod</t>
  </si>
  <si>
    <t xml:space="preserve">((2*0,60+1,80)+(2*0,60+1,70))*2*2,90      "VŠ</t>
  </si>
  <si>
    <t>1737834046</t>
  </si>
  <si>
    <t>-695793185</t>
  </si>
  <si>
    <t>975833315</t>
  </si>
  <si>
    <t>1269067301</t>
  </si>
  <si>
    <t>-694117441</t>
  </si>
  <si>
    <t>-F013</t>
  </si>
  <si>
    <t>-180904874</t>
  </si>
  <si>
    <t>-2026297853</t>
  </si>
  <si>
    <t xml:space="preserve">10,70*1,0*0,30     "přípojka</t>
  </si>
  <si>
    <t xml:space="preserve">46,90*1,0*0,30     "rozvod</t>
  </si>
  <si>
    <t>-(1,80*1,70*2,90)</t>
  </si>
  <si>
    <t>-1968055403</t>
  </si>
  <si>
    <t>-1692833768</t>
  </si>
  <si>
    <t xml:space="preserve">10,70*1,0*0,10     "přípojka</t>
  </si>
  <si>
    <t xml:space="preserve">46,90*1,0*0,10     "rozvod</t>
  </si>
  <si>
    <t xml:space="preserve">2,50*2,50*0,10      "VŠ</t>
  </si>
  <si>
    <t>452311131</t>
  </si>
  <si>
    <t>Podkladní a zajišťovací konstrukce z betonu prostého v otevřeném výkopu desky pod potrubí, stoky a drobné objekty z betonu tř. C 12/15</t>
  </si>
  <si>
    <t>-848909698</t>
  </si>
  <si>
    <t>https://podminky.urs.cz/item/CS_URS_2021_02/452311131</t>
  </si>
  <si>
    <t xml:space="preserve">(2*0,60+1,36) * (2*0,60+1,06)*0,10      "VŠ</t>
  </si>
  <si>
    <t>F012</t>
  </si>
  <si>
    <t>871161211</t>
  </si>
  <si>
    <t>Montáž vodovodního potrubí z plastů v otevřeném výkopu z polyetylenu PE 100 svařovaných elektrotvarovkou SDR 11/PN16 D 32 x 3,0 mm</t>
  </si>
  <si>
    <t>458678021</t>
  </si>
  <si>
    <t>https://podminky.urs.cz/item/CS_URS_2021_02/871161211</t>
  </si>
  <si>
    <t xml:space="preserve">10,70    "přípojka</t>
  </si>
  <si>
    <t xml:space="preserve">46,90    "rozvod</t>
  </si>
  <si>
    <t>28613170</t>
  </si>
  <si>
    <t>trubka vodovodní PE100 SDR11 se signalizační vrstvou 32x3,0mm</t>
  </si>
  <si>
    <t>874847325</t>
  </si>
  <si>
    <t>57,6*1,015 'Přepočtené koeficientem množství</t>
  </si>
  <si>
    <t>891161321</t>
  </si>
  <si>
    <t>Montáž vodovodních armatur na potrubí šoupátek pro domovní přípojky se závitovými konci PN16 G 1"</t>
  </si>
  <si>
    <t>-108834649</t>
  </si>
  <si>
    <t>https://podminky.urs.cz/item/CS_URS_2021_02/891161321</t>
  </si>
  <si>
    <t>42221551</t>
  </si>
  <si>
    <t>šoupátko domovní přípojky litinové vnitřní/vnitřní závit PN16 1"x1"</t>
  </si>
  <si>
    <t>-1690716308</t>
  </si>
  <si>
    <t>891249111</t>
  </si>
  <si>
    <t>Montáž vodovodních armatur na potrubí navrtávacích pasů s ventilem Jt 1 MPa, na potrubí z trub litinových, ocelových nebo plastických hmot DN 80</t>
  </si>
  <si>
    <t>-537654549</t>
  </si>
  <si>
    <t>https://podminky.urs.cz/item/CS_URS_2022_01/891249111</t>
  </si>
  <si>
    <t>42271412</t>
  </si>
  <si>
    <t>pás navrtávací z tvárné litiny DN 80, pro litinové a ocelové potrubí, se závitovým výstupem 1",5/4",6/4",2"</t>
  </si>
  <si>
    <t>39615706</t>
  </si>
  <si>
    <t>-1483216477</t>
  </si>
  <si>
    <t>495521612</t>
  </si>
  <si>
    <t>https://podminky.urs.cz/item/CS_URS_2022_01/892372111</t>
  </si>
  <si>
    <t>893322111.R</t>
  </si>
  <si>
    <t>Šachty armaturní ze železového betonu se stropem z dílců, vnitřní půdorysné plochy přes 1,50 do 2,50 m2</t>
  </si>
  <si>
    <t>kus/kpl</t>
  </si>
  <si>
    <t>-417660641</t>
  </si>
  <si>
    <t>1058411548</t>
  </si>
  <si>
    <t>https://podminky.urs.cz/item/CS_URS_2021_02/899103112</t>
  </si>
  <si>
    <t>63126056.R</t>
  </si>
  <si>
    <t>poklop kompozitní zátěžový hranatý včetně rámů a příslušenství 600/600mm B125</t>
  </si>
  <si>
    <t>221560138</t>
  </si>
  <si>
    <t>899401111</t>
  </si>
  <si>
    <t>Osazení poklopů litinových ventilových</t>
  </si>
  <si>
    <t>-703034907</t>
  </si>
  <si>
    <t>https://podminky.urs.cz/item/CS_URS_2021_02/899401111</t>
  </si>
  <si>
    <t>42291402</t>
  </si>
  <si>
    <t>poklop litinový ventilový</t>
  </si>
  <si>
    <t>1621863838</t>
  </si>
  <si>
    <t>899721111</t>
  </si>
  <si>
    <t>Signalizační vodič na potrubí DN do 150 mm</t>
  </si>
  <si>
    <t>1904358173</t>
  </si>
  <si>
    <t>https://podminky.urs.cz/item/CS_URS_2021_02/899721111</t>
  </si>
  <si>
    <t>899722114</t>
  </si>
  <si>
    <t>-1498067134</t>
  </si>
  <si>
    <t>https://podminky.urs.cz/item/CS_URS_2021_02/899722114</t>
  </si>
  <si>
    <t>998276101</t>
  </si>
  <si>
    <t>Přesun hmot pro trubní vedení hloubené z trub z plastických hmot nebo sklolaminátových pro vodovody nebo kanalizace v otevřeném výkopu dopravní vzdálenost do 15 m</t>
  </si>
  <si>
    <t>-519935888</t>
  </si>
  <si>
    <t>https://podminky.urs.cz/item/CS_URS_2021_02/998276101</t>
  </si>
  <si>
    <t>722</t>
  </si>
  <si>
    <t>Zdravotechnika - vnitřní vodovod</t>
  </si>
  <si>
    <t>722230103</t>
  </si>
  <si>
    <t>Ventil přímý G 1" se dvěma závity</t>
  </si>
  <si>
    <t>-1334068864</t>
  </si>
  <si>
    <t>https://podminky.urs.cz/item/CS_URS_2021_02/722230103</t>
  </si>
  <si>
    <t>722230113</t>
  </si>
  <si>
    <t>Ventil přímý G 1" s odvodněním a dvěma závity</t>
  </si>
  <si>
    <t>1816598316</t>
  </si>
  <si>
    <t>https://podminky.urs.cz/item/CS_URS_2021_02/722230113</t>
  </si>
  <si>
    <t>722231074</t>
  </si>
  <si>
    <t>Ventil zpětný mosazný G 1" PN 10 do 110°C se dvěma závity</t>
  </si>
  <si>
    <t>-1004477214</t>
  </si>
  <si>
    <t>https://podminky.urs.cz/item/CS_URS_2021_02/722231074</t>
  </si>
  <si>
    <t>722262225</t>
  </si>
  <si>
    <t>Vodoměr závitový jednovtokový suchoběžný dálkový odečet do 40°C G 1/2"x 110 R80 Qn 1,6 m3/h horizont</t>
  </si>
  <si>
    <t>1255222158</t>
  </si>
  <si>
    <t>https://podminky.urs.cz/item/CS_URS_2021_02/722262225</t>
  </si>
  <si>
    <t>998722101</t>
  </si>
  <si>
    <t>Přesun hmot pro vnitřní vodovod stanovený z hmotnosti přesunovaného materiálu vodorovná dopravní vzdálenost do 50 m v objektech výšky do 6 m</t>
  </si>
  <si>
    <t>-2032330689</t>
  </si>
  <si>
    <t>https://podminky.urs.cz/item/CS_URS_2021_02/998722101</t>
  </si>
  <si>
    <t>PC225</t>
  </si>
  <si>
    <t>Přechod plast/ocel d30/DN 025 .- ISIFLO</t>
  </si>
  <si>
    <t>ks</t>
  </si>
  <si>
    <t>608894988</t>
  </si>
  <si>
    <t>SO 401 - Veřejné osvětlení</t>
  </si>
  <si>
    <t>M21 - Elektromontáže</t>
  </si>
  <si>
    <t>M46 - Zemní práce při montážích</t>
  </si>
  <si>
    <t>M21</t>
  </si>
  <si>
    <t>Elektromontáže</t>
  </si>
  <si>
    <t>210100151U00</t>
  </si>
  <si>
    <t>Ukončení kabelů páska žíly 4x16mm2</t>
  </si>
  <si>
    <t>210120001R00</t>
  </si>
  <si>
    <t>Pojistka závitová do 500V E 27 do 25A</t>
  </si>
  <si>
    <t>210202011R00</t>
  </si>
  <si>
    <t>Svítidlo na osvětlovací stožár</t>
  </si>
  <si>
    <t>210204011RS2</t>
  </si>
  <si>
    <t>Stožár osvětlovací ocelový délky do 12 m včetně nákladů na autojeřáb</t>
  </si>
  <si>
    <t>210204201R00</t>
  </si>
  <si>
    <t>Elektrovýzbroj stožáru pro 1 okruh</t>
  </si>
  <si>
    <t>210220022R00</t>
  </si>
  <si>
    <t>Vedení uzemňovací v zemi FeZn, D 8 - 10 mm</t>
  </si>
  <si>
    <t>210220301R00</t>
  </si>
  <si>
    <t>Svorka hromosvodová do 2 šroubů /SS, SZ, SO/</t>
  </si>
  <si>
    <t>210800529R00</t>
  </si>
  <si>
    <t>Vodič nn a vn CY 16 mm2 uložený volně</t>
  </si>
  <si>
    <t>210810005R00</t>
  </si>
  <si>
    <t>Kabel CYKY-m 750 V 3 x 1,5 mm2 volně uložený</t>
  </si>
  <si>
    <t>210810014R00</t>
  </si>
  <si>
    <t>Kabel CYKY-m 750 V 4 žíly,16-25 mm2, volně uložený</t>
  </si>
  <si>
    <t>210950201R00</t>
  </si>
  <si>
    <t>Příplatek na zatahování kabelů váhy do 0,75 kg</t>
  </si>
  <si>
    <t>Pol__0001</t>
  </si>
  <si>
    <t>Sadový stožár typ SB 5 pozinkovaný s termoplastickou manžetou, provedení Brno, výrobce TL systém</t>
  </si>
  <si>
    <t>2084163477</t>
  </si>
  <si>
    <t>Pol__0002</t>
  </si>
  <si>
    <t>Led Svítidlo</t>
  </si>
  <si>
    <t>-1019831063</t>
  </si>
  <si>
    <t>Pol__0003</t>
  </si>
  <si>
    <t>Komunikační modul MSB - C</t>
  </si>
  <si>
    <t>1410384690</t>
  </si>
  <si>
    <t>Pol__0004</t>
  </si>
  <si>
    <t>Folie červená šířky 350 mm</t>
  </si>
  <si>
    <t>1283283810</t>
  </si>
  <si>
    <t>Pol__0005</t>
  </si>
  <si>
    <t xml:space="preserve">Uzemňovací drát FeZn průměr 10 mm (4  smotky)</t>
  </si>
  <si>
    <t>kg</t>
  </si>
  <si>
    <t>1881540557</t>
  </si>
  <si>
    <t>Pol__0006</t>
  </si>
  <si>
    <t>Svorkovnice GURO EKM 2035 1D2</t>
  </si>
  <si>
    <t>456719992</t>
  </si>
  <si>
    <t>Pol__0007</t>
  </si>
  <si>
    <t>Pojistkový dotek 10A, E27</t>
  </si>
  <si>
    <t>-234807975</t>
  </si>
  <si>
    <t>Pol__0008</t>
  </si>
  <si>
    <t>Pojistková patrona 10A, E27</t>
  </si>
  <si>
    <t>1134165086</t>
  </si>
  <si>
    <t>Pol__0009</t>
  </si>
  <si>
    <t>Bužírka smrštovací 12,7/6,4 žl/zel</t>
  </si>
  <si>
    <t>-1064014905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</si>
  <si>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</si>
  <si>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</si>
  <si>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1405857284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</si>
  <si>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</si>
  <si>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</si>
  <si>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1828509270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</si>
  <si>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</si>
  <si>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</si>
  <si>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-1018537899</t>
  </si>
  <si>
    <t>34523305R</t>
  </si>
  <si>
    <t>hlavice pojistková typ E 27; otřesuvzdorná</t>
  </si>
  <si>
    <t>-62109333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</si>
  <si>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</si>
  <si>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</si>
  <si>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1268324382</t>
  </si>
  <si>
    <t>35441885R</t>
  </si>
  <si>
    <t>svorka spojovací pro lano; provedení Fe/Zn</t>
  </si>
  <si>
    <t>-287814349</t>
  </si>
  <si>
    <t>35441895R</t>
  </si>
  <si>
    <t>svorka připojovací; provedení Fe/Zn</t>
  </si>
  <si>
    <t>-388481288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</si>
  <si>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</si>
  <si>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</si>
  <si>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-1700085605</t>
  </si>
  <si>
    <t>740991200R00</t>
  </si>
  <si>
    <t>Revize (elektropráce od 100 tis do 500tis Kč)</t>
  </si>
  <si>
    <t>kompl.</t>
  </si>
  <si>
    <t>M46</t>
  </si>
  <si>
    <t>Zemní práce při montážích</t>
  </si>
  <si>
    <t>460010024RR3</t>
  </si>
  <si>
    <t xml:space="preserve">Vytýčení kabelové trasy </t>
  </si>
  <si>
    <t>460200143RT2</t>
  </si>
  <si>
    <t>Výkop kabelové rýhy 35/70 cm hor.3 ruční výkop rýhy</t>
  </si>
  <si>
    <t>460200173RT2</t>
  </si>
  <si>
    <t>Výkop kabelové rýhy 35/100 cm hor.3 ruční výkop rýhy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</si>
  <si>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</si>
  <si>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</si>
  <si>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</si>
  <si>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</si>
  <si>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460030182U00</t>
  </si>
  <si>
    <t>Odstranění podklad betonový -15cm</t>
  </si>
  <si>
    <t>460050703RT1</t>
  </si>
  <si>
    <t>Jáma do 2 m3 pro stožár veřejného osvětlení, hor.3 ruční výkop jámy, start. a cíl. jáma</t>
  </si>
  <si>
    <t>460100044R00</t>
  </si>
  <si>
    <t>Pouzdrový základ "Zelený utopenec" 600x600,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</si>
  <si>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</si>
  <si>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</si>
  <si>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</si>
  <si>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</si>
  <si>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</si>
  <si>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</si>
  <si>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</si>
  <si>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</si>
  <si>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</si>
  <si>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</si>
  <si>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</si>
  <si>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</si>
  <si>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</si>
  <si>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</si>
  <si>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</si>
  <si>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</si>
  <si>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</si>
  <si>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</si>
  <si>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</si>
  <si>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</si>
  <si>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460560143RT1</t>
  </si>
  <si>
    <t>Zához rýhy 35/70 cm, hornina třídy 3 ruční zához rýhy</t>
  </si>
  <si>
    <t>460560143RT1.1</t>
  </si>
  <si>
    <t>Zához rýhy 35/100 cm, hornina třídy 3 ruční zához rýhy</t>
  </si>
  <si>
    <t>460600001RT8</t>
  </si>
  <si>
    <t>Naložení a odvoz zeminy odvoz na vzdálenost 10000 m</t>
  </si>
  <si>
    <t>460600061U00</t>
  </si>
  <si>
    <t>Odvoz suti -1km</t>
  </si>
  <si>
    <t>199000000R00</t>
  </si>
  <si>
    <t>Poplatek za skladku suti</t>
  </si>
  <si>
    <t>460600071U00</t>
  </si>
  <si>
    <t>Příplatek k odvozu suti ZKD 1km</t>
  </si>
  <si>
    <t>199000005R00</t>
  </si>
  <si>
    <t>Poplatek za skládku zeminy 1- 4</t>
  </si>
  <si>
    <t>460650016RT1</t>
  </si>
  <si>
    <t>Podkladová vrstva z betonu z betonu prostého C -/7,5</t>
  </si>
  <si>
    <t>DOP</t>
  </si>
  <si>
    <t>Goedetické zaměření</t>
  </si>
  <si>
    <t>DOP.1</t>
  </si>
  <si>
    <t>Doprava materiálu, naložení a vyložení</t>
  </si>
  <si>
    <t>DOP.2</t>
  </si>
  <si>
    <t>Měření osvětlení</t>
  </si>
  <si>
    <t>DOP.3</t>
  </si>
  <si>
    <t>Realizační dokumentace</t>
  </si>
  <si>
    <t>SO 801.1 - Vegetační úpravy - stromy</t>
  </si>
  <si>
    <t>183101215</t>
  </si>
  <si>
    <t>Hloubení jamek pro vysazování rostlin v zemině skupiny 1 až 4 s výměnou půdy z 50% v rovině nebo na svahu do 1:5, objemu přes 0,125 do 0,40 m3</t>
  </si>
  <si>
    <t>10321100</t>
  </si>
  <si>
    <t>zahradní substrát pro výsadbu VL</t>
  </si>
  <si>
    <t>24*0,2</t>
  </si>
  <si>
    <t>184102115</t>
  </si>
  <si>
    <t>Výsadba dřeviny s balem do předem vyhloubené jamky se zalitím v rovině nebo na svahu do 1:5, při průměru balu přes 500 do 600 mm</t>
  </si>
  <si>
    <t>119005153</t>
  </si>
  <si>
    <t>Vytyčení výsadeb s rozmístěním rostlin dle projektové dokumentace solitérních přes 10 do 50 kusů</t>
  </si>
  <si>
    <t>02650R01</t>
  </si>
  <si>
    <t>SJ-Sophora japonica (obv.14-16) včetně nakládání, převozu a vykládání na místo výsadby</t>
  </si>
  <si>
    <t>02650R02</t>
  </si>
  <si>
    <t>TP-Tilia plathyphyllos (obv.14-16) včetně nakládání, převozu a vykládání na místo výsadby</t>
  </si>
  <si>
    <t>02650R03</t>
  </si>
  <si>
    <t>AH-Aesculus hippocastanum (obv.14-16) včetně nakládání, převozu a vykládání na místo výsadby</t>
  </si>
  <si>
    <t>02650R04</t>
  </si>
  <si>
    <t>ACB-Aesculus carnea Briotti (14-16) včetně nakládání, převozu a vykládání na místo výsadby</t>
  </si>
  <si>
    <t>02650R05</t>
  </si>
  <si>
    <t>LS-Liquidanbar stiraciflua (14-16) včetně nakládání, převozu a vykládání na místo výsadby</t>
  </si>
  <si>
    <t>02650R06</t>
  </si>
  <si>
    <t>PSK-Prunus serrulata Kanzan (14-16) včetně nakládání, převozu a vykládání na místo výsadby</t>
  </si>
  <si>
    <t>02650R07</t>
  </si>
  <si>
    <t>LT-Liriodendron tulipifera (14-16) včetně nakládání, převozu a vykládání na místo výsadby</t>
  </si>
  <si>
    <t>02650R08</t>
  </si>
  <si>
    <t>TC-Tsuga canadensis (175-200)včetně nakládání, převozu a vykládání na místo výsadby</t>
  </si>
  <si>
    <t>02650R09</t>
  </si>
  <si>
    <t>PAR-Picea abies Rotenhaus (175-200)včetně nakládání, převozu a vykládání na místo výsadby</t>
  </si>
  <si>
    <t>184215113</t>
  </si>
  <si>
    <t>Ukotvení dřeviny kůly v rovině nebo na svahu do 1:5 jedním kůlem, délky přes 2 do 3 m</t>
  </si>
  <si>
    <t>167932422</t>
  </si>
  <si>
    <t>https://podminky.urs.cz/item/CS_URS_2023_01/184215113</t>
  </si>
  <si>
    <t>184215133</t>
  </si>
  <si>
    <t>Ukotvení dřeviny kůly v rovině nebo na svahu do 1:5 třemi kůly, délky přes 2 do 3 m</t>
  </si>
  <si>
    <t>60591255</t>
  </si>
  <si>
    <t>kůl vyvazovací dřevěný impregnovaný D 8cm dl 2,5m</t>
  </si>
  <si>
    <t>18*3+6*1</t>
  </si>
  <si>
    <t>05213011</t>
  </si>
  <si>
    <t>výřezy tyčové</t>
  </si>
  <si>
    <t>703341810</t>
  </si>
  <si>
    <t>kontralatě:</t>
  </si>
  <si>
    <t>0,6*0,1*0,03*18*6</t>
  </si>
  <si>
    <t>184501R41</t>
  </si>
  <si>
    <t>Zhotovení ochrany kmene stromu nátěrem Arbofix</t>
  </si>
  <si>
    <t>18*1,2*0,5</t>
  </si>
  <si>
    <t>184801121</t>
  </si>
  <si>
    <t>Ošetření vysazených dřevin solitérních v rovině nebo na svahu do 1:5</t>
  </si>
  <si>
    <t>po dobu tří let 1x ročně:</t>
  </si>
  <si>
    <t>24*3</t>
  </si>
  <si>
    <t>184852321</t>
  </si>
  <si>
    <t>Řez stromů prováděný lezeckou technikou výchovný (S-RV) špičáky a keřové stromy, výšky do 4 m</t>
  </si>
  <si>
    <t>184911111</t>
  </si>
  <si>
    <t>Znovuuvázání dřeviny jedním úvazkem ke stávajícímu kůlu</t>
  </si>
  <si>
    <t xml:space="preserve"> 1x za tři roky:</t>
  </si>
  <si>
    <t>184911421</t>
  </si>
  <si>
    <t>Mulčování vysazených rostlin mulčovací kůrou, tl. do 100 mm v rovině nebo na svahu do 1:5</t>
  </si>
  <si>
    <t>24*0,5</t>
  </si>
  <si>
    <t>10391100</t>
  </si>
  <si>
    <t>kůra mulčovací VL</t>
  </si>
  <si>
    <t>12*0,103 "Přepočtené koeficientem množství</t>
  </si>
  <si>
    <t>185802114</t>
  </si>
  <si>
    <t>Hnojení půdy nebo trávníku v rovině nebo na svahu do 1:5 umělým hnojivem s rozdělením k jednotlivým rostlinám</t>
  </si>
  <si>
    <t>hnojení Cereritem při výsadbě:</t>
  </si>
  <si>
    <t>24*0,05/1000</t>
  </si>
  <si>
    <t>hnojení Cereritem při údržbě 1x ročně po dobu tří let:</t>
  </si>
  <si>
    <t>24*1*3*0,05/1000</t>
  </si>
  <si>
    <t>25191155</t>
  </si>
  <si>
    <t>hnojivo průmyslové např. Cererit</t>
  </si>
  <si>
    <t>při výsadbě:</t>
  </si>
  <si>
    <t>24*0,05</t>
  </si>
  <si>
    <t>při údržbě 1x ročně po dobu pěti let:</t>
  </si>
  <si>
    <t>24*1*3*0,05</t>
  </si>
  <si>
    <t>185802R01</t>
  </si>
  <si>
    <t>Hnojení půdy nebo trávníku v rovině nebo na svahu do 1:5 rašelinou</t>
  </si>
  <si>
    <t>-637976229</t>
  </si>
  <si>
    <t>185804312</t>
  </si>
  <si>
    <t>Zalití rostlin vodou plochy záhonů jednotlivě přes 20 m2</t>
  </si>
  <si>
    <t>po dobu tří let 15x ročně 60l:</t>
  </si>
  <si>
    <t>24*3*15*0,06</t>
  </si>
  <si>
    <t>1858043R1</t>
  </si>
  <si>
    <t>Dodávka a montáž zavlažovacího vaku min. kapacity 60 l</t>
  </si>
  <si>
    <t>185804513</t>
  </si>
  <si>
    <t>Odplevelení výsadeb v rovině nebo na svahu do 1:5 dřevin solitérních</t>
  </si>
  <si>
    <t>24*3*0,5</t>
  </si>
  <si>
    <t>185851121</t>
  </si>
  <si>
    <t>Dovoz vody pro zálivku rostlin na vzdálenost do 1000 m</t>
  </si>
  <si>
    <t>08211321</t>
  </si>
  <si>
    <t>voda pitná pro ostatní odběratele</t>
  </si>
  <si>
    <t>998231311</t>
  </si>
  <si>
    <t>Přesun hmot pro sadovnické a krajinářské úpravy - strojně dopravní vzdálenost do 5000 m</t>
  </si>
  <si>
    <t>SO 801.2 - Vegetační úpravy - keře</t>
  </si>
  <si>
    <t>-1807695104</t>
  </si>
  <si>
    <t>odstranění kyselé půdy pod stromy vedle bytových domů:</t>
  </si>
  <si>
    <t>179*0,3</t>
  </si>
  <si>
    <t>1150974377</t>
  </si>
  <si>
    <t>179*0,3*1,6</t>
  </si>
  <si>
    <t>619326095</t>
  </si>
  <si>
    <t>183111213</t>
  </si>
  <si>
    <t>Hloubení jamek pro vysazování rostlin v zemině skupiny 1 až 4 s výměnou půdy z 50% v rovině nebo na svahu do 1:5, objemu přes 0,005 do 0,01 m3</t>
  </si>
  <si>
    <t>304*0,005</t>
  </si>
  <si>
    <t>183205111</t>
  </si>
  <si>
    <t>Založení záhonu pro výsadbu rostlin v rovině nebo na svahu do 1:5 v zemině skupiny 1 až 2</t>
  </si>
  <si>
    <t>119005133</t>
  </si>
  <si>
    <t>Vytyčení výsadeb s rozmístěním rostlin dle projektové dokumentace zapojených nebo v záhonu, plochy přes 100 m2 individuálně ve stejnorodých skupinách</t>
  </si>
  <si>
    <t>184102110</t>
  </si>
  <si>
    <t>Výsadba dřeviny s balem do předem vyhloubené jamky se zalitím v rovině nebo na svahu do 1:5, při průměru balu do 100 mm</t>
  </si>
  <si>
    <t>02660R01</t>
  </si>
  <si>
    <t xml:space="preserve">Carpinus betullus (v.80-110)  včetně nakládání, převozu a vykládání na místo výsadby</t>
  </si>
  <si>
    <t>02660R02</t>
  </si>
  <si>
    <t>Hydrangea paniculata Pinky winky (v.20-30 ko 4l) včetně nakládání, převozu a vykládání na místo výsadby</t>
  </si>
  <si>
    <t>02660R03</t>
  </si>
  <si>
    <t>Microbiota decussata (v.20-30) ko</t>
  </si>
  <si>
    <t>02660R04</t>
  </si>
  <si>
    <t>Prunus laurocerasus 'Otto Luyken' (v.40-60) ko</t>
  </si>
  <si>
    <t>121151215</t>
  </si>
  <si>
    <t>Sejmutí lesní půdy strojně při souvislé ploše přes 100 do 500 m2, tl. vrstvy přes 250 do 300 mm</t>
  </si>
  <si>
    <t>179</t>
  </si>
  <si>
    <t>184813511</t>
  </si>
  <si>
    <t>Chemické odplevelení půdy před založením kultury, trávníku nebo zpevněných ploch ručně o jakékoli výměře postřikem na široko v rovině nebo na svahu do 1:5</t>
  </si>
  <si>
    <t>-969749383</t>
  </si>
  <si>
    <t>https://podminky.urs.cz/item/CS_URS_2023_01/184813511</t>
  </si>
  <si>
    <t>379</t>
  </si>
  <si>
    <t>185RRRR09</t>
  </si>
  <si>
    <t>Rozprostření zeminy schopné zůrodnění včetně nákupu a dovozu</t>
  </si>
  <si>
    <t>místo odstraněné kyselé půdy pod stromy vedle bytových domů:</t>
  </si>
  <si>
    <t>centrální plocha místo odstarněné štěrkové vrstvy:</t>
  </si>
  <si>
    <t>345*0,3</t>
  </si>
  <si>
    <t>185RRRR10</t>
  </si>
  <si>
    <t>Navrstvení mezikořenového prostoru novou zeminou v tl. 30 cm včetně nákupu a dovozu. Zemina schopná zůrodnění 60% objemu záhonu, bude vylepšena humusovou složkou 15%, štěrkem frakce 10-12mm 15%, a s 10% Alginitem.</t>
  </si>
  <si>
    <t>1831174R1</t>
  </si>
  <si>
    <t>Plošné sejmutí zeminy v kořenové zóně stromu technologií pneumatického rýče hloubky průměrně 250 mm včetně překryvu geotextilií proti vyschnutí a jejímu vlhčení po dobu odkrytí kořenů, tj. max 2 dny</t>
  </si>
  <si>
    <t>71,6*0,1</t>
  </si>
  <si>
    <t>304*0,02/1000</t>
  </si>
  <si>
    <t>hnojivo průmyslové Cererit</t>
  </si>
  <si>
    <t>304*0,02</t>
  </si>
  <si>
    <t>185804214</t>
  </si>
  <si>
    <t>Vypletí v rovině nebo na svahu do 1:5 dřevin ve skupinách</t>
  </si>
  <si>
    <t>po dobu tří let 2x ročně</t>
  </si>
  <si>
    <t>3*71,6*2</t>
  </si>
  <si>
    <t>po dobu tří let 2x ročně 5l:</t>
  </si>
  <si>
    <t>304*3*2*0,005</t>
  </si>
  <si>
    <t>SO 801.3 - Vegetační úpravy - trávníky</t>
  </si>
  <si>
    <t>111151231</t>
  </si>
  <si>
    <t>Pokosení trávníku při souvislé ploše přes 1000 do 10000 m2 lučního v rovině nebo svahu do 1:5</t>
  </si>
  <si>
    <t>2887*3*5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</si>
  <si>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</si>
  <si>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</si>
  <si>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181411121</t>
  </si>
  <si>
    <t>Založení trávníku na půdě předem připravené plochy do 1000 m2 výsevem včetně utažení lučního v rovině nebo na svahu do 1:5</t>
  </si>
  <si>
    <t>00572470</t>
  </si>
  <si>
    <t>osivo směs travní dle TZ</t>
  </si>
  <si>
    <t>183403114</t>
  </si>
  <si>
    <t>Obdělání půdy kultivátorováním v rovině nebo na svahu do 1:5</t>
  </si>
  <si>
    <t>-855650701</t>
  </si>
  <si>
    <t>https://podminky.urs.cz/item/CS_URS_2023_01/183403114</t>
  </si>
  <si>
    <t>1349685493</t>
  </si>
  <si>
    <t>2887</t>
  </si>
  <si>
    <t>185802113</t>
  </si>
  <si>
    <t>Hnojení půdy nebo trávníku v rovině nebo na svahu do 1:5 umělým hnojivem na široko</t>
  </si>
  <si>
    <t>-1435255437</t>
  </si>
  <si>
    <t>https://podminky.urs.cz/item/CS_URS_2023_01/185802113</t>
  </si>
  <si>
    <t>2887*0,02/1000</t>
  </si>
  <si>
    <t>hnojivo průmyslové</t>
  </si>
  <si>
    <t>-1944689043</t>
  </si>
  <si>
    <t>2887*0,02</t>
  </si>
  <si>
    <t>185803211</t>
  </si>
  <si>
    <t>Uválcování trávníku v rovině nebo na svahu do 1:5</t>
  </si>
  <si>
    <t>-520536536</t>
  </si>
  <si>
    <t>https://podminky.urs.cz/item/CS_URS_2023_01/185803211</t>
  </si>
  <si>
    <t>185811221</t>
  </si>
  <si>
    <t>Vyhrabání trávníku souvislé plochy přes 1000 do 10000 m2 v rovině nebo na svahu do 1:5</t>
  </si>
  <si>
    <t>2022145548</t>
  </si>
  <si>
    <t>https://podminky.urs.cz/item/CS_URS_2023_01/185811221</t>
  </si>
  <si>
    <t>SO 801.4 - Vegetační úpravy - trvalkové výsadby</t>
  </si>
  <si>
    <t>183111112</t>
  </si>
  <si>
    <t>Hloubení jamek pro vysazování rostlin v zemině skupiny 1 až 4 bez výměny půdy v rovině nebo na svahu do 1:5, objemu přes 0,002 do 0,005 m3</t>
  </si>
  <si>
    <t>183211312</t>
  </si>
  <si>
    <t>Výsadba květin do připravené půdy se zalitím do připravené půdy, se zalitím trvalek prostokořenných</t>
  </si>
  <si>
    <t>183111111</t>
  </si>
  <si>
    <t>Hloubení jamek pro vysazování rostlin v zemině skupiny 1 až 4 bez výměny půdy v rovině nebo na svahu do 1:5, objemu do 0,002 m3</t>
  </si>
  <si>
    <t>183211313</t>
  </si>
  <si>
    <t>Výsadba květin do připravené půdy se zalitím do připravené půdy, se zalitím cibulí nebo hlíz</t>
  </si>
  <si>
    <t>02670R01</t>
  </si>
  <si>
    <t>Trvalková směs Tanec trav dle TZ</t>
  </si>
  <si>
    <t>02670R02</t>
  </si>
  <si>
    <t>Bergenia 'Winterglut'</t>
  </si>
  <si>
    <t>02670R03</t>
  </si>
  <si>
    <t>Brunnera macrophylla</t>
  </si>
  <si>
    <t>02670R04</t>
  </si>
  <si>
    <t>Carex morrowii</t>
  </si>
  <si>
    <t>02670R05</t>
  </si>
  <si>
    <t>Dryopteris filix-mas</t>
  </si>
  <si>
    <t>02670R06</t>
  </si>
  <si>
    <t>Epimedium rubrum</t>
  </si>
  <si>
    <t>02670R07</t>
  </si>
  <si>
    <t>Helleborus foetidus</t>
  </si>
  <si>
    <t>02670R08</t>
  </si>
  <si>
    <t>Hosta plantaginea 'Honeybells'</t>
  </si>
  <si>
    <t>02670R09</t>
  </si>
  <si>
    <t>Penisetum allopecuroides</t>
  </si>
  <si>
    <t>02670R10</t>
  </si>
  <si>
    <t>Omphalodes verna</t>
  </si>
  <si>
    <t>02670R11</t>
  </si>
  <si>
    <t>Crocus tommasinianus</t>
  </si>
  <si>
    <t>02670R12</t>
  </si>
  <si>
    <t>Eranthis hyemalis</t>
  </si>
  <si>
    <t>02670R13</t>
  </si>
  <si>
    <t>Narcissuss 'Tete a Tete'</t>
  </si>
  <si>
    <t>02670R14</t>
  </si>
  <si>
    <t>Nectaroscurdum siculum</t>
  </si>
  <si>
    <t>02670R15</t>
  </si>
  <si>
    <t>Tulipa pulchella 'Persian Pearl'</t>
  </si>
  <si>
    <t>02670R16</t>
  </si>
  <si>
    <t>Aster dumosus 'Victor'</t>
  </si>
  <si>
    <t>02670R17</t>
  </si>
  <si>
    <t>Geranium wlassovianum</t>
  </si>
  <si>
    <t>02670R18</t>
  </si>
  <si>
    <t>Sedum 'Matrona'</t>
  </si>
  <si>
    <t>02670R19</t>
  </si>
  <si>
    <t>Calamitnha nepeta subsp. Nepeta</t>
  </si>
  <si>
    <t>02670R20</t>
  </si>
  <si>
    <t>Calamagrostis brachytricha</t>
  </si>
  <si>
    <t>02670R21</t>
  </si>
  <si>
    <t>Penstemon 'Mystica'</t>
  </si>
  <si>
    <t>02670R22</t>
  </si>
  <si>
    <t>Gaura lindheimeri</t>
  </si>
  <si>
    <t>02670R23</t>
  </si>
  <si>
    <t>Geranium x magnificum</t>
  </si>
  <si>
    <t>02670R24</t>
  </si>
  <si>
    <t>Iris barbata elatior</t>
  </si>
  <si>
    <t>02670R25</t>
  </si>
  <si>
    <t>Pennisetum japonicum</t>
  </si>
  <si>
    <t>02670R26</t>
  </si>
  <si>
    <t>Allium 'Purple Sensation'</t>
  </si>
  <si>
    <t>02670R27</t>
  </si>
  <si>
    <t>Aquilegia vulgaris</t>
  </si>
  <si>
    <t>02670R28</t>
  </si>
  <si>
    <t>Salvia nemorosa 'Ostfriedland'</t>
  </si>
  <si>
    <t>02670R29</t>
  </si>
  <si>
    <t>Geranium macrorrhizum 'Bevan'</t>
  </si>
  <si>
    <t>02670R30</t>
  </si>
  <si>
    <t>Waldsteinia ternata</t>
  </si>
  <si>
    <t>02670R31</t>
  </si>
  <si>
    <t>Lamium maculatum</t>
  </si>
  <si>
    <t>02670R32</t>
  </si>
  <si>
    <t>Vinca major</t>
  </si>
  <si>
    <t>02670R33</t>
  </si>
  <si>
    <t>Epimedium versicolor</t>
  </si>
  <si>
    <t>02670R34</t>
  </si>
  <si>
    <t>E. pubigerum</t>
  </si>
  <si>
    <t>02670R35</t>
  </si>
  <si>
    <t>E. grandiflorum</t>
  </si>
  <si>
    <t>02670R36</t>
  </si>
  <si>
    <t>Pachysandra terminalis ´Green carpet´</t>
  </si>
  <si>
    <t>02670R37</t>
  </si>
  <si>
    <t>Agastache ,Blue Fortune´</t>
  </si>
  <si>
    <t>02670R38</t>
  </si>
  <si>
    <t>Achilea filipendulina ,Coronation Gold´</t>
  </si>
  <si>
    <t>02670R39</t>
  </si>
  <si>
    <t>Calamagrostis x acutiflora ,Karl Foerster´</t>
  </si>
  <si>
    <t>02670R40</t>
  </si>
  <si>
    <t>02670R41</t>
  </si>
  <si>
    <t>Eremurus stenophyllus</t>
  </si>
  <si>
    <t>02670R42</t>
  </si>
  <si>
    <t>Panicum virgatum ,Rotbraun´</t>
  </si>
  <si>
    <t>02670R43</t>
  </si>
  <si>
    <t>Artemisia ludoviciana ,Valerie Finnis´</t>
  </si>
  <si>
    <t>02670R44</t>
  </si>
  <si>
    <t>Aster dumosus ,Victor´</t>
  </si>
  <si>
    <t>02670R45</t>
  </si>
  <si>
    <t>Coreopsis verticillata , Grandiflora´</t>
  </si>
  <si>
    <t>02670R46</t>
  </si>
  <si>
    <t>02670R47</t>
  </si>
  <si>
    <t>Hemerocallis ,Corky´</t>
  </si>
  <si>
    <t>02670R48</t>
  </si>
  <si>
    <t>Iris barbata – střední, žlutý</t>
  </si>
  <si>
    <t>02670R49</t>
  </si>
  <si>
    <t>Papaver orientale ,Alegro´</t>
  </si>
  <si>
    <t>02670R50</t>
  </si>
  <si>
    <t>Penstemon ,Mystica´(alt.: P. ,Husker red´</t>
  </si>
  <si>
    <t>02670R51</t>
  </si>
  <si>
    <t>Phlomis russeliana</t>
  </si>
  <si>
    <t>02670R52</t>
  </si>
  <si>
    <t>Salvia officinalis ,Ostfriedland´</t>
  </si>
  <si>
    <t>02670R53</t>
  </si>
  <si>
    <t>Sedum ,Matrona´</t>
  </si>
  <si>
    <t>02670R54</t>
  </si>
  <si>
    <t>Anemone sylvestris</t>
  </si>
  <si>
    <t>02670R55</t>
  </si>
  <si>
    <t>Bergenia ,Winterglut´</t>
  </si>
  <si>
    <t>02670R56</t>
  </si>
  <si>
    <t>Geranium x cantabrigiense ,Cambrige´</t>
  </si>
  <si>
    <t>02670R57</t>
  </si>
  <si>
    <t>02670R58</t>
  </si>
  <si>
    <t>Origanum vulgare ,Aureum´</t>
  </si>
  <si>
    <t>02670R59</t>
  </si>
  <si>
    <t>Catananche caerulea</t>
  </si>
  <si>
    <t>02670R60</t>
  </si>
  <si>
    <t>Centranthus ruber ,Coccineus´</t>
  </si>
  <si>
    <t>02670R61</t>
  </si>
  <si>
    <t>02670R62</t>
  </si>
  <si>
    <t>Allium jesdianum ,Purple King´</t>
  </si>
  <si>
    <t>02670R63</t>
  </si>
  <si>
    <t>Allium sphaerocephalon</t>
  </si>
  <si>
    <t>02670R64</t>
  </si>
  <si>
    <t>Crocus chrysanthus ,Dorothy´</t>
  </si>
  <si>
    <t>02670R65</t>
  </si>
  <si>
    <t>Crocus tommasinianus , Ruby Giant´</t>
  </si>
  <si>
    <t>02670R66</t>
  </si>
  <si>
    <t>Tulipa praestans ,Fusilier´</t>
  </si>
  <si>
    <t>02670R67</t>
  </si>
  <si>
    <t>Tulipa tarda</t>
  </si>
  <si>
    <t>184911161</t>
  </si>
  <si>
    <t>Mulčování záhonů kačírkem nebo drceným kamenivem tloušťky mulče přes 50 do 100 mm v rovině nebo na svahu do 1:5</t>
  </si>
  <si>
    <t>58343810</t>
  </si>
  <si>
    <t>kamenivo drcené hrubé frakce 4/8</t>
  </si>
  <si>
    <t>184*0,1*1,8</t>
  </si>
  <si>
    <t>185804211</t>
  </si>
  <si>
    <t>Vypletí v rovině nebo na svahu do 1:5 záhonu květin</t>
  </si>
  <si>
    <t>po dobu tří let 3x ročně:</t>
  </si>
  <si>
    <t>184*3*3</t>
  </si>
  <si>
    <t>185804252</t>
  </si>
  <si>
    <t>Odstranění odkvetlých a odumřelých částí rostlin ze záhonů trvalek</t>
  </si>
  <si>
    <t>184*3*1</t>
  </si>
  <si>
    <t>po dobu tří let 5x ročně 15l:</t>
  </si>
  <si>
    <t>184*5*1*0,015*3</t>
  </si>
  <si>
    <t>158</t>
  </si>
  <si>
    <t>160</t>
  </si>
  <si>
    <t>SO 801.5 - Vegetační úpravy - kácení a pěstební opatření</t>
  </si>
  <si>
    <t>112151351</t>
  </si>
  <si>
    <t>Pokácení stromu postupné se spouštěním částí kmene a koruny o průměru na řezné ploše pařezu přes 100 do 200 mm</t>
  </si>
  <si>
    <t>-506513063</t>
  </si>
  <si>
    <t>https://podminky.urs.cz/item/CS_URS_2023_01/112151351</t>
  </si>
  <si>
    <t>112151352</t>
  </si>
  <si>
    <t>Pokácení stromu postupné se spouštěním částí kmene a koruny o průměru na řezné ploše pařezu přes 200 do 300 mm</t>
  </si>
  <si>
    <t>-1716250549</t>
  </si>
  <si>
    <t>https://podminky.urs.cz/item/CS_URS_2023_01/112151352</t>
  </si>
  <si>
    <t>112151353</t>
  </si>
  <si>
    <t>Pokácení stromu postupné se spouštěním částí kmene a koruny o průměru na řezné ploše pařezu přes 300 do 400 mm</t>
  </si>
  <si>
    <t>-1367582154</t>
  </si>
  <si>
    <t>https://podminky.urs.cz/item/CS_URS_2023_01/112151353</t>
  </si>
  <si>
    <t>112151355</t>
  </si>
  <si>
    <t>Pokácení stromu postupné se spouštěním částí kmene a koruny o průměru na řezné ploše pařezu přes 500 do 600 mm</t>
  </si>
  <si>
    <t>812444993</t>
  </si>
  <si>
    <t>https://podminky.urs.cz/item/CS_URS_2023_01/112151355</t>
  </si>
  <si>
    <t>112201111</t>
  </si>
  <si>
    <t>Odstranění pařezu v rovině nebo na svahu do 1:5 o průměru pařezu na řezné ploše do 200 mm</t>
  </si>
  <si>
    <t>1586247032</t>
  </si>
  <si>
    <t>https://podminky.urs.cz/item/CS_URS_2023_01/112201111</t>
  </si>
  <si>
    <t>112201112</t>
  </si>
  <si>
    <t>Odstranění pařezu v rovině nebo na svahu do 1:5 o průměru pařezu na řezné ploše přes 200 do 300 mm</t>
  </si>
  <si>
    <t>-2028995188</t>
  </si>
  <si>
    <t>https://podminky.urs.cz/item/CS_URS_2023_01/112201112</t>
  </si>
  <si>
    <t>112201113</t>
  </si>
  <si>
    <t>Odstranění pařezu v rovině nebo na svahu do 1:5 o průměru pařezu na řezné ploše přes 300 do 400 mm</t>
  </si>
  <si>
    <t>-1387197999</t>
  </si>
  <si>
    <t>https://podminky.urs.cz/item/CS_URS_2023_01/112201113</t>
  </si>
  <si>
    <t>112201115</t>
  </si>
  <si>
    <t>Odstranění pařezu v rovině nebo na svahu do 1:5 o průměru pařezu na řezné ploše přes 500 do 600 mm</t>
  </si>
  <si>
    <t>1742870182</t>
  </si>
  <si>
    <t>https://podminky.urs.cz/item/CS_URS_2023_01/112201115</t>
  </si>
  <si>
    <t>184852234</t>
  </si>
  <si>
    <t>Řez stromů prováděný lezeckou technikou zdravotní (S-RZ), plocha koruny stromu přes 30 do 60 m2</t>
  </si>
  <si>
    <t>1194894406</t>
  </si>
  <si>
    <t>https://podminky.urs.cz/item/CS_URS_2023_01/184852234</t>
  </si>
  <si>
    <t>184852235</t>
  </si>
  <si>
    <t>Řez stromů prováděný lezeckou technikou zdravotní (S-RZ), plocha koruny stromu přes 60 do 90 m2</t>
  </si>
  <si>
    <t>-661363862</t>
  </si>
  <si>
    <t>https://podminky.urs.cz/item/CS_URS_2023_01/184852235</t>
  </si>
  <si>
    <t>184852236</t>
  </si>
  <si>
    <t>Řez stromů prováděný lezeckou technikou zdravotní (S-RZ), plocha koruny stromu přes 90 do 120 m2</t>
  </si>
  <si>
    <t>2089923220</t>
  </si>
  <si>
    <t>https://podminky.urs.cz/item/CS_URS_2023_01/184852236</t>
  </si>
  <si>
    <t>184852238</t>
  </si>
  <si>
    <t>Řez stromů prováděný lezeckou technikou zdravotní (S-RZ), plocha koruny stromu přes 150 do 180 m2</t>
  </si>
  <si>
    <t>-1523291723</t>
  </si>
  <si>
    <t>https://podminky.urs.cz/item/CS_URS_2023_01/184852238</t>
  </si>
  <si>
    <t>184852241</t>
  </si>
  <si>
    <t>Řez stromů prováděný lezeckou technikou zdravotní (S-RZ), plocha koruny stromu přes 210 do 240 m2</t>
  </si>
  <si>
    <t>-1739512236</t>
  </si>
  <si>
    <t>https://podminky.urs.cz/item/CS_URS_2023_01/184852241</t>
  </si>
  <si>
    <t>184852434</t>
  </si>
  <si>
    <t>Řez stromů prováděný lezeckou technikou redukční obvodový (S-RO), plocha koruny stromu přes 30 do 60 m2</t>
  </si>
  <si>
    <t>2014802311</t>
  </si>
  <si>
    <t>https://podminky.urs.cz/item/CS_URS_2023_01/184852434</t>
  </si>
  <si>
    <t>184852435</t>
  </si>
  <si>
    <t>Řez stromů prováděný lezeckou technikou redukční obvodový (S-RO), plocha koruny stromu přes 60 do 90 m2</t>
  </si>
  <si>
    <t>-887121591</t>
  </si>
  <si>
    <t>https://podminky.urs.cz/item/CS_URS_2023_01/184852435</t>
  </si>
  <si>
    <t>184852436</t>
  </si>
  <si>
    <t>Řez stromů prováděný lezeckou technikou redukční obvodový (S-RO), plocha koruny stromu přes 90 do 120 m2</t>
  </si>
  <si>
    <t>954214688</t>
  </si>
  <si>
    <t>https://podminky.urs.cz/item/CS_URS_2023_01/184852436</t>
  </si>
  <si>
    <t>184852438</t>
  </si>
  <si>
    <t>Řez stromů prováděný lezeckou technikou redukční obvodový (S-RO), plocha koruny stromu přes 150 do 180 m2</t>
  </si>
  <si>
    <t>-829090615</t>
  </si>
  <si>
    <t>https://podminky.urs.cz/item/CS_URS_2023_01/184852438</t>
  </si>
  <si>
    <t>189111R01</t>
  </si>
  <si>
    <t>Likvidace dřevin včetně odvozu a poplatku za skládku</t>
  </si>
  <si>
    <t>-2111531566</t>
  </si>
  <si>
    <t>SO 802 - Mobiliář</t>
  </si>
  <si>
    <t>936001R001</t>
  </si>
  <si>
    <t>Parková lavička, délka 150 cm, dodávka a montáž dle tech.zprávy</t>
  </si>
  <si>
    <t>767744211</t>
  </si>
  <si>
    <t>https://podminky.urs.cz/item/CS_URS_2023_01/936001R001</t>
  </si>
  <si>
    <t>specifikace v TZ</t>
  </si>
  <si>
    <t>včetně závrtů do betonu</t>
  </si>
  <si>
    <t>včetně napuštění olejem</t>
  </si>
  <si>
    <t>936001R002</t>
  </si>
  <si>
    <t>Parková lavička, křeslo, délka 60 cm, dodávka a montáž dle tech.zprávy</t>
  </si>
  <si>
    <t>478638678</t>
  </si>
  <si>
    <t>včetně spodní stavby, včetně závrtů do betonu</t>
  </si>
  <si>
    <t>936001R003</t>
  </si>
  <si>
    <t>Parková lavička , délka 180 cm, dodávka a montáž dle tech.zprávy</t>
  </si>
  <si>
    <t>-1961968794</t>
  </si>
  <si>
    <t>936001R004</t>
  </si>
  <si>
    <t>Parková lavička na centrální noze, kulatá, dodávka a montáž dle tech.zprávy</t>
  </si>
  <si>
    <t>2043355024</t>
  </si>
  <si>
    <t>včetně centrální nohy</t>
  </si>
  <si>
    <t>936001R005</t>
  </si>
  <si>
    <t>Obdelníkový stůl, dodávka a montáž dle tech.zprávy</t>
  </si>
  <si>
    <t>-1933547973</t>
  </si>
  <si>
    <t>včetně spodní stavby</t>
  </si>
  <si>
    <t>936001R006</t>
  </si>
  <si>
    <t>Odpadkový koš, dodávka a montáž dle tech.zprávy</t>
  </si>
  <si>
    <t>931873928</t>
  </si>
  <si>
    <t>936001R007</t>
  </si>
  <si>
    <t>Popelník, stojan na sáčky, dodávka a montáž dle tech.zprávy</t>
  </si>
  <si>
    <t>1899516510</t>
  </si>
  <si>
    <t>936001R008</t>
  </si>
  <si>
    <t>Stůl šachový, dl.600mm (kotvení nad dlažbu), dodávka a montáž dle tech.zprávy</t>
  </si>
  <si>
    <t>-1706926596</t>
  </si>
  <si>
    <t>včetně kotvení</t>
  </si>
  <si>
    <t>936001R009</t>
  </si>
  <si>
    <t>Stůl člověče nezlob, dl.600mm (kotvení nad dlažbu), dodávka a montáž dle tech.zprávy</t>
  </si>
  <si>
    <t>850580268</t>
  </si>
  <si>
    <t>936001R010</t>
  </si>
  <si>
    <t>Kruhová lavička jako molo nad průduch ke krytu v dětském hřišti, molo Ø 2190 mm, dodávka a montáž dle tech.zprávy</t>
  </si>
  <si>
    <t>727309599</t>
  </si>
  <si>
    <t>včetně úpravy výškového umístění na průduch krytu</t>
  </si>
  <si>
    <t>936001R011</t>
  </si>
  <si>
    <t>Houpačka, dvoumístná, dodávka a montáž dle tech.zprávy</t>
  </si>
  <si>
    <t>1459306264</t>
  </si>
  <si>
    <t>936001R012</t>
  </si>
  <si>
    <t>Houpací koník, dodávka a montáž dle tech.zprávy</t>
  </si>
  <si>
    <t>-1660890617</t>
  </si>
  <si>
    <t>936001R013</t>
  </si>
  <si>
    <t>Houpací ponorka, dodávka a montáž dle tech.zprávy</t>
  </si>
  <si>
    <t>-740199993</t>
  </si>
  <si>
    <t>936001R014</t>
  </si>
  <si>
    <t>Kolotoč, dodávka a montáž dle tech.zprávy</t>
  </si>
  <si>
    <t>-1415802486</t>
  </si>
  <si>
    <t>936001R015</t>
  </si>
  <si>
    <t>Pískoviště, dodávka a montáž dle tech.zprávy</t>
  </si>
  <si>
    <t>-879239829</t>
  </si>
  <si>
    <t>936001R016</t>
  </si>
  <si>
    <t>Malovací tabule, dodávka a montáž dle tech.zprávy</t>
  </si>
  <si>
    <t>-1438522184</t>
  </si>
  <si>
    <t>936001R017</t>
  </si>
  <si>
    <t>Zastínění pobytové plochy, dodávka a montáž dle tech.zprávy</t>
  </si>
  <si>
    <t>1609537134</t>
  </si>
  <si>
    <t>936001R018</t>
  </si>
  <si>
    <t>Montáž stávajících prvků,dle tech.zprávy</t>
  </si>
  <si>
    <t>-2084446396</t>
  </si>
  <si>
    <t xml:space="preserve">včetně očištění </t>
  </si>
  <si>
    <t>skluzavka, síť, houpací koš, houpačka na péru</t>
  </si>
  <si>
    <t>936001R019</t>
  </si>
  <si>
    <t>Cvičící stroj pro seniory - elipsovité zařízení, dodávka a montáž dle tech.zprávy</t>
  </si>
  <si>
    <t>-1774791698</t>
  </si>
  <si>
    <t>936001R020</t>
  </si>
  <si>
    <t>Cvičící stroj pro seniory - procvičování chůze single, dodávka a montáž dle tech.zprávy</t>
  </si>
  <si>
    <t>2029729219</t>
  </si>
  <si>
    <t>936001R021</t>
  </si>
  <si>
    <t>Cvičící stroj pro seniory - rotoped, dodávka a montáž dle tech.zprávy</t>
  </si>
  <si>
    <t>-1826462114</t>
  </si>
  <si>
    <t>936001R022</t>
  </si>
  <si>
    <t>Pítko, dodávka a montáž dle tech.zprávy</t>
  </si>
  <si>
    <t>2007625910</t>
  </si>
  <si>
    <t>936001R023</t>
  </si>
  <si>
    <t>Dodávka a montáž plůtku z akátové kulatiny prům. 15cm, 0,7m výšky, sloupky délky 1,2m odsazené 1,5m od sebe, spojené dvojitým lanem prům. 2cm, dodávka a montáž dle tech.zprávy</t>
  </si>
  <si>
    <t>1979940552</t>
  </si>
  <si>
    <t>936001R024</t>
  </si>
  <si>
    <t>Dodávka a montáž pletivového plotu výšky 90cm, délka pole 2m, včetně sloupků a betonových patek, dodávka a montáž dle tech.zprávy</t>
  </si>
  <si>
    <t>-406416876</t>
  </si>
  <si>
    <t>936001R025</t>
  </si>
  <si>
    <t>Dodávka a montáž plaňkového plotu, včetně 2 ks branek a vratné pružiny, dodávka a montáž dle tech.zprávy</t>
  </si>
  <si>
    <t>-2094003066</t>
  </si>
  <si>
    <t>20,8</t>
  </si>
  <si>
    <t>936001R026</t>
  </si>
  <si>
    <t>Montáž stávajících kůlů, dle tech.zprávy</t>
  </si>
  <si>
    <t>1558159102</t>
  </si>
  <si>
    <t>kůly vybourané v rámci SO 101</t>
  </si>
  <si>
    <t>VRN - Ostatní a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</si>
  <si>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</si>
  <si>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</si>
  <si>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</si>
  <si>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012103000</t>
  </si>
  <si>
    <t>Geodetické práce před výstavbou</t>
  </si>
  <si>
    <t>-1110638740</t>
  </si>
  <si>
    <t>https://podminky.urs.cz/item/CS_URS_2023_01/012103000</t>
  </si>
  <si>
    <t>zaměření sítí, vytyčení staveniště</t>
  </si>
  <si>
    <t>012203000</t>
  </si>
  <si>
    <t>Geodetické práce při provádění stavby</t>
  </si>
  <si>
    <t>-1099688582</t>
  </si>
  <si>
    <t>https://podminky.urs.cz/item/CS_URS_2023_01/012203000</t>
  </si>
  <si>
    <t>012303000</t>
  </si>
  <si>
    <t>Geodetické práce po výstavbě</t>
  </si>
  <si>
    <t>1487999785</t>
  </si>
  <si>
    <t>https://podminky.urs.cz/item/CS_URS_2023_01/012303000</t>
  </si>
  <si>
    <t>zaměření skutečného provedení</t>
  </si>
  <si>
    <t>013254000</t>
  </si>
  <si>
    <t>Dokumentace skutečného provedení stavby</t>
  </si>
  <si>
    <t>1736873239</t>
  </si>
  <si>
    <t>https://podminky.urs.cz/item/CS_URS_2023_01/013254000</t>
  </si>
  <si>
    <t>VRN3</t>
  </si>
  <si>
    <t>Zařízení staveniště</t>
  </si>
  <si>
    <t>030001000</t>
  </si>
  <si>
    <t>-2145589278</t>
  </si>
  <si>
    <t>https://podminky.urs.cz/item/CS_URS_2023_01/030001000</t>
  </si>
  <si>
    <t>034103000</t>
  </si>
  <si>
    <t>Oplocení staveniště</t>
  </si>
  <si>
    <t>1145073899</t>
  </si>
  <si>
    <t>https://podminky.urs.cz/item/CS_URS_2023_01/034103000</t>
  </si>
  <si>
    <t>034303000</t>
  </si>
  <si>
    <t>Dopravní značení na staveništi</t>
  </si>
  <si>
    <t>680847512</t>
  </si>
  <si>
    <t>https://podminky.urs.cz/item/CS_URS_2023_01/034303000</t>
  </si>
  <si>
    <t>DIO včetně projektu a stanovení</t>
  </si>
  <si>
    <t>034603000</t>
  </si>
  <si>
    <t>Alarm, strážní služba staveniště</t>
  </si>
  <si>
    <t>-1015660486</t>
  </si>
  <si>
    <t>https://podminky.urs.cz/item/CS_URS_2023_01/034603000</t>
  </si>
  <si>
    <t>ostraha stavby</t>
  </si>
  <si>
    <t>VRN4</t>
  </si>
  <si>
    <t>Inženýrská činnost</t>
  </si>
  <si>
    <t>043002000</t>
  </si>
  <si>
    <t>Zkoušky a ostatní měření</t>
  </si>
  <si>
    <t>519678925</t>
  </si>
  <si>
    <t>https://podminky.urs.cz/item/CS_URS_2023_01/043002000</t>
  </si>
  <si>
    <t>požadované zkoušky pro celou stavbu</t>
  </si>
  <si>
    <t>VRN9</t>
  </si>
  <si>
    <t>Ostatní náklady</t>
  </si>
  <si>
    <t>090001R01</t>
  </si>
  <si>
    <t>Informační panel o probíhající stavbě</t>
  </si>
  <si>
    <t>-1155145788</t>
  </si>
  <si>
    <t>090001R02</t>
  </si>
  <si>
    <t>Poplatky za zábor veřejných prostranství</t>
  </si>
  <si>
    <t>-1802372683</t>
  </si>
  <si>
    <t>090001R03</t>
  </si>
  <si>
    <t>Příplatek za dopravu automobily a použití strojů max. do 5 tun</t>
  </si>
  <si>
    <t>17691630</t>
  </si>
  <si>
    <t>090001R04</t>
  </si>
  <si>
    <t>Ochrana ovzduší proti prašnosti - kropení vozovek, výkopů, při bourání apod.</t>
  </si>
  <si>
    <t>-552815213</t>
  </si>
  <si>
    <t>090001R05</t>
  </si>
  <si>
    <t>Čištění stavbou znečištěných vozovek a strojů opouštějícíh stavbu</t>
  </si>
  <si>
    <t>2096290977</t>
  </si>
  <si>
    <t>090001R06</t>
  </si>
  <si>
    <t>Zajištění obchozí trasy - ohrazení výkopů, bezpečnostní lávky s oboustraným zábradlím</t>
  </si>
  <si>
    <t>-2122774001</t>
  </si>
  <si>
    <t>090001R07</t>
  </si>
  <si>
    <t>Ochrana stávajících inženýrských sítí na staveništi</t>
  </si>
  <si>
    <t>369936884</t>
  </si>
  <si>
    <t>SEZNAM FIGUR</t>
  </si>
  <si>
    <t>Výměra</t>
  </si>
  <si>
    <t xml:space="preserve"> SO 301.2</t>
  </si>
  <si>
    <t>Použití figury:</t>
  </si>
  <si>
    <t>Montáž potrubí z trub litinových hrdlových s integrovaným těsněním otevřený výkop DN 80 vč. osazení markerů</t>
  </si>
  <si>
    <t>Tlaková zkouška vodou potrubí DN do 80</t>
  </si>
  <si>
    <t>Krytí potrubí výstražnou fólií z PVC 40 cm</t>
  </si>
  <si>
    <t>trouba vodovodní litinová hrdlová Pz s obalem z modifikované cementové malty dl 6m DN 80 vč. markerů (2 ks)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</si>
  <si>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</si>
  <si>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</si>
  <si>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</si>
  <si>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Odstranění zátažného pažení a rozepření stěn rýh hl do 2 m</t>
  </si>
  <si>
    <t xml:space="preserve"> SO 302</t>
  </si>
  <si>
    <t>Podkladní desky z betonu prostého tř. C 12/15 otevřený výkop</t>
  </si>
  <si>
    <t>Obsypání potrubí steojně sypaninou bez prohození, uloženou do 3 m</t>
  </si>
  <si>
    <t>Hloubení šachet zapažených v hornině třídy těžitelnosti I skupiny 3 objem do 50 m3</t>
  </si>
  <si>
    <t>Signalizační vodič DN do 150 mm na potrubí</t>
  </si>
  <si>
    <t>Krytí potrubí z plastů výstražnou fólií z PVC 40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</si>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</sst>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1" TargetMode="External" /><Relationship Id="rId2" Type="http://schemas.openxmlformats.org/officeDocument/2006/relationships/hyperlink" Target="https://podminky.urs.cz/item/CS_URS_2022_02/113106123" TargetMode="External" /><Relationship Id="rId3" Type="http://schemas.openxmlformats.org/officeDocument/2006/relationships/hyperlink" Target="https://podminky.urs.cz/item/CS_URS_2022_02/113107162" TargetMode="External" /><Relationship Id="rId4" Type="http://schemas.openxmlformats.org/officeDocument/2006/relationships/hyperlink" Target="https://podminky.urs.cz/item/CS_URS_2022_02/113107172" TargetMode="External" /><Relationship Id="rId5" Type="http://schemas.openxmlformats.org/officeDocument/2006/relationships/hyperlink" Target="https://podminky.urs.cz/item/CS_URS_2022_02/11310718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22251102" TargetMode="External" /><Relationship Id="rId8" Type="http://schemas.openxmlformats.org/officeDocument/2006/relationships/hyperlink" Target="https://podminky.urs.cz/item/CS_URS_2022_02/129911121" TargetMode="External" /><Relationship Id="rId9" Type="http://schemas.openxmlformats.org/officeDocument/2006/relationships/hyperlink" Target="https://podminky.urs.cz/item/CS_URS_2022_02/131251100" TargetMode="External" /><Relationship Id="rId10" Type="http://schemas.openxmlformats.org/officeDocument/2006/relationships/hyperlink" Target="https://podminky.urs.cz/item/CS_URS_2022_02/132212121" TargetMode="External" /><Relationship Id="rId11" Type="http://schemas.openxmlformats.org/officeDocument/2006/relationships/hyperlink" Target="https://podminky.urs.cz/item/CS_URS_2022_02/132251101" TargetMode="External" /><Relationship Id="rId12" Type="http://schemas.openxmlformats.org/officeDocument/2006/relationships/hyperlink" Target="https://podminky.urs.cz/item/CS_URS_2022_02/151101101" TargetMode="External" /><Relationship Id="rId13" Type="http://schemas.openxmlformats.org/officeDocument/2006/relationships/hyperlink" Target="https://podminky.urs.cz/item/CS_URS_2022_02/151101111" TargetMode="External" /><Relationship Id="rId14" Type="http://schemas.openxmlformats.org/officeDocument/2006/relationships/hyperlink" Target="https://podminky.urs.cz/item/CS_URS_2022_02/162751117" TargetMode="External" /><Relationship Id="rId15" Type="http://schemas.openxmlformats.org/officeDocument/2006/relationships/hyperlink" Target="https://podminky.urs.cz/item/CS_URS_2022_02/17120123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1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11101" TargetMode="External" /><Relationship Id="rId20" Type="http://schemas.openxmlformats.org/officeDocument/2006/relationships/hyperlink" Target="https://podminky.urs.cz/item/CS_URS_2022_02/181951112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561111" TargetMode="External" /><Relationship Id="rId23" Type="http://schemas.openxmlformats.org/officeDocument/2006/relationships/hyperlink" Target="https://podminky.urs.cz/item/CS_URS_2022_02/211971121" TargetMode="External" /><Relationship Id="rId24" Type="http://schemas.openxmlformats.org/officeDocument/2006/relationships/hyperlink" Target="https://podminky.urs.cz/item/CS_URS_2022_02/211971122" TargetMode="External" /><Relationship Id="rId25" Type="http://schemas.openxmlformats.org/officeDocument/2006/relationships/hyperlink" Target="https://podminky.urs.cz/item/CS_URS_2022_02/212572111" TargetMode="External" /><Relationship Id="rId26" Type="http://schemas.openxmlformats.org/officeDocument/2006/relationships/hyperlink" Target="https://podminky.urs.cz/item/CS_URS_2022_02/212755214" TargetMode="External" /><Relationship Id="rId27" Type="http://schemas.openxmlformats.org/officeDocument/2006/relationships/hyperlink" Target="https://podminky.urs.cz/item/CS_URS_2022_02/451573111" TargetMode="External" /><Relationship Id="rId28" Type="http://schemas.openxmlformats.org/officeDocument/2006/relationships/hyperlink" Target="https://podminky.urs.cz/item/CS_URS_2022_02/564561111" TargetMode="External" /><Relationship Id="rId29" Type="http://schemas.openxmlformats.org/officeDocument/2006/relationships/hyperlink" Target="https://podminky.urs.cz/item/CS_URS_2022_02/564581111" TargetMode="External" /><Relationship Id="rId30" Type="http://schemas.openxmlformats.org/officeDocument/2006/relationships/hyperlink" Target="https://podminky.urs.cz/item/CS_URS_2022_02/564750001" TargetMode="External" /><Relationship Id="rId31" Type="http://schemas.openxmlformats.org/officeDocument/2006/relationships/hyperlink" Target="https://podminky.urs.cz/item/CS_URS_2022_02/564851111" TargetMode="External" /><Relationship Id="rId32" Type="http://schemas.openxmlformats.org/officeDocument/2006/relationships/hyperlink" Target="https://podminky.urs.cz/item/CS_URS_2022_02/564851112" TargetMode="External" /><Relationship Id="rId33" Type="http://schemas.openxmlformats.org/officeDocument/2006/relationships/hyperlink" Target="https://podminky.urs.cz/item/CS_URS_2022_02/564851114" TargetMode="External" /><Relationship Id="rId34" Type="http://schemas.openxmlformats.org/officeDocument/2006/relationships/hyperlink" Target="https://podminky.urs.cz/item/CS_URS_2022_02/564861111" TargetMode="External" /><Relationship Id="rId35" Type="http://schemas.openxmlformats.org/officeDocument/2006/relationships/hyperlink" Target="https://podminky.urs.cz/item/CS_URS_2022_02/565145121" TargetMode="External" /><Relationship Id="rId36" Type="http://schemas.openxmlformats.org/officeDocument/2006/relationships/hyperlink" Target="https://podminky.urs.cz/item/CS_URS_2022_02/567122114" TargetMode="External" /><Relationship Id="rId37" Type="http://schemas.openxmlformats.org/officeDocument/2006/relationships/hyperlink" Target="https://podminky.urs.cz/item/CS_URS_2022_02/573111112" TargetMode="External" /><Relationship Id="rId38" Type="http://schemas.openxmlformats.org/officeDocument/2006/relationships/hyperlink" Target="https://podminky.urs.cz/item/CS_URS_2022_02/573211111" TargetMode="External" /><Relationship Id="rId39" Type="http://schemas.openxmlformats.org/officeDocument/2006/relationships/hyperlink" Target="https://podminky.urs.cz/item/CS_URS_2022_02/577134121" TargetMode="External" /><Relationship Id="rId40" Type="http://schemas.openxmlformats.org/officeDocument/2006/relationships/hyperlink" Target="https://podminky.urs.cz/item/CS_URS_2022_02/581121304" TargetMode="External" /><Relationship Id="rId41" Type="http://schemas.openxmlformats.org/officeDocument/2006/relationships/hyperlink" Target="https://podminky.urs.cz/item/CS_URS_2022_02/591412111" TargetMode="External" /><Relationship Id="rId42" Type="http://schemas.openxmlformats.org/officeDocument/2006/relationships/hyperlink" Target="https://podminky.urs.cz/item/CS_URS_2022_02/596211122" TargetMode="External" /><Relationship Id="rId43" Type="http://schemas.openxmlformats.org/officeDocument/2006/relationships/hyperlink" Target="https://podminky.urs.cz/item/CS_URS_2022_02/8174441R1" TargetMode="External" /><Relationship Id="rId44" Type="http://schemas.openxmlformats.org/officeDocument/2006/relationships/hyperlink" Target="https://podminky.urs.cz/item/CS_URS_2022_02/871265211" TargetMode="External" /><Relationship Id="rId45" Type="http://schemas.openxmlformats.org/officeDocument/2006/relationships/hyperlink" Target="https://podminky.urs.cz/item/CS_URS_2022_02/871315221" TargetMode="External" /><Relationship Id="rId46" Type="http://schemas.openxmlformats.org/officeDocument/2006/relationships/hyperlink" Target="https://podminky.urs.cz/item/CS_URS_2022_02/890111812" TargetMode="External" /><Relationship Id="rId47" Type="http://schemas.openxmlformats.org/officeDocument/2006/relationships/hyperlink" Target="https://podminky.urs.cz/item/CS_URS_2022_02/890311811" TargetMode="External" /><Relationship Id="rId48" Type="http://schemas.openxmlformats.org/officeDocument/2006/relationships/hyperlink" Target="https://podminky.urs.cz/item/CS_URS_2022_02/890351811" TargetMode="External" /><Relationship Id="rId49" Type="http://schemas.openxmlformats.org/officeDocument/2006/relationships/hyperlink" Target="https://podminky.urs.cz/item/CS_URS_2022_02/890411811" TargetMode="External" /><Relationship Id="rId50" Type="http://schemas.openxmlformats.org/officeDocument/2006/relationships/hyperlink" Target="https://podminky.urs.cz/item/CS_URS_2022_02/894302151" TargetMode="External" /><Relationship Id="rId51" Type="http://schemas.openxmlformats.org/officeDocument/2006/relationships/hyperlink" Target="https://podminky.urs.cz/item/CS_URS_2022_02/894302193" TargetMode="External" /><Relationship Id="rId52" Type="http://schemas.openxmlformats.org/officeDocument/2006/relationships/hyperlink" Target="https://podminky.urs.cz/item/CS_URS_2022_02/894502401" TargetMode="External" /><Relationship Id="rId53" Type="http://schemas.openxmlformats.org/officeDocument/2006/relationships/hyperlink" Target="https://podminky.urs.cz/item/CS_URS_2022_02/894608112" TargetMode="External" /><Relationship Id="rId54" Type="http://schemas.openxmlformats.org/officeDocument/2006/relationships/hyperlink" Target="https://podminky.urs.cz/item/CS_URS_2022_02/899102211" TargetMode="External" /><Relationship Id="rId55" Type="http://schemas.openxmlformats.org/officeDocument/2006/relationships/hyperlink" Target="https://podminky.urs.cz/item/CS_URS_2022_02/899103112" TargetMode="External" /><Relationship Id="rId56" Type="http://schemas.openxmlformats.org/officeDocument/2006/relationships/hyperlink" Target="https://podminky.urs.cz/item/CS_URS_2023_01/899104112" TargetMode="External" /><Relationship Id="rId57" Type="http://schemas.openxmlformats.org/officeDocument/2006/relationships/hyperlink" Target="https://podminky.urs.cz/item/CS_URS_2022_02/899103211" TargetMode="External" /><Relationship Id="rId58" Type="http://schemas.openxmlformats.org/officeDocument/2006/relationships/hyperlink" Target="https://podminky.urs.cz/item/CS_URS_2022_02/899202211" TargetMode="External" /><Relationship Id="rId59" Type="http://schemas.openxmlformats.org/officeDocument/2006/relationships/hyperlink" Target="https://podminky.urs.cz/item/CS_URS_2022_02/899331111" TargetMode="External" /><Relationship Id="rId60" Type="http://schemas.openxmlformats.org/officeDocument/2006/relationships/hyperlink" Target="https://podminky.urs.cz/item/CS_URS_2022_02/916111123" TargetMode="External" /><Relationship Id="rId61" Type="http://schemas.openxmlformats.org/officeDocument/2006/relationships/hyperlink" Target="https://podminky.urs.cz/item/CS_URS_2022_02/916131213" TargetMode="External" /><Relationship Id="rId62" Type="http://schemas.openxmlformats.org/officeDocument/2006/relationships/hyperlink" Target="https://podminky.urs.cz/item/CS_URS_2022_02/916231213" TargetMode="External" /><Relationship Id="rId63" Type="http://schemas.openxmlformats.org/officeDocument/2006/relationships/hyperlink" Target="https://podminky.urs.cz/item/CS_URS_2022_02/916241213" TargetMode="External" /><Relationship Id="rId64" Type="http://schemas.openxmlformats.org/officeDocument/2006/relationships/hyperlink" Target="https://podminky.urs.cz/item/CS_URS_2022_02/916991121" TargetMode="External" /><Relationship Id="rId65" Type="http://schemas.openxmlformats.org/officeDocument/2006/relationships/hyperlink" Target="https://podminky.urs.cz/item/CS_URS_2022_02/919121112" TargetMode="External" /><Relationship Id="rId66" Type="http://schemas.openxmlformats.org/officeDocument/2006/relationships/hyperlink" Target="https://podminky.urs.cz/item/CS_URS_2022_02/919716111" TargetMode="External" /><Relationship Id="rId67" Type="http://schemas.openxmlformats.org/officeDocument/2006/relationships/hyperlink" Target="https://podminky.urs.cz/item/CS_URS_2022_02/919726123" TargetMode="External" /><Relationship Id="rId68" Type="http://schemas.openxmlformats.org/officeDocument/2006/relationships/hyperlink" Target="https://podminky.urs.cz/item/CS_URS_2022_02/919735113" TargetMode="External" /><Relationship Id="rId69" Type="http://schemas.openxmlformats.org/officeDocument/2006/relationships/hyperlink" Target="https://podminky.urs.cz/item/CS_URS_2022_02/935113111" TargetMode="External" /><Relationship Id="rId70" Type="http://schemas.openxmlformats.org/officeDocument/2006/relationships/hyperlink" Target="https://podminky.urs.cz/item/CS_URS_2022_02/935113112" TargetMode="External" /><Relationship Id="rId71" Type="http://schemas.openxmlformats.org/officeDocument/2006/relationships/hyperlink" Target="https://podminky.urs.cz/item/CS_URS_2022_02/935923218" TargetMode="External" /><Relationship Id="rId72" Type="http://schemas.openxmlformats.org/officeDocument/2006/relationships/hyperlink" Target="https://podminky.urs.cz/item/CS_URS_2022_02/936001001" TargetMode="External" /><Relationship Id="rId73" Type="http://schemas.openxmlformats.org/officeDocument/2006/relationships/hyperlink" Target="https://podminky.urs.cz/item/CS_URS_2022_02/936009123" TargetMode="External" /><Relationship Id="rId74" Type="http://schemas.openxmlformats.org/officeDocument/2006/relationships/hyperlink" Target="https://podminky.urs.cz/item/CS_URS_2022_02/9660011R1" TargetMode="External" /><Relationship Id="rId75" Type="http://schemas.openxmlformats.org/officeDocument/2006/relationships/hyperlink" Target="https://podminky.urs.cz/item/CS_URS_2022_02/966001211" TargetMode="External" /><Relationship Id="rId76" Type="http://schemas.openxmlformats.org/officeDocument/2006/relationships/hyperlink" Target="https://podminky.urs.cz/item/CS_URS_2022_02/966001311" TargetMode="External" /><Relationship Id="rId77" Type="http://schemas.openxmlformats.org/officeDocument/2006/relationships/hyperlink" Target="https://podminky.urs.cz/item/CS_URS_2022_02/966008221" TargetMode="External" /><Relationship Id="rId78" Type="http://schemas.openxmlformats.org/officeDocument/2006/relationships/hyperlink" Target="https://podminky.urs.cz/item/CS_URS_2022_02/966062111" TargetMode="External" /><Relationship Id="rId79" Type="http://schemas.openxmlformats.org/officeDocument/2006/relationships/hyperlink" Target="https://podminky.urs.cz/item/CS_URS_2022_02/966071721" TargetMode="External" /><Relationship Id="rId80" Type="http://schemas.openxmlformats.org/officeDocument/2006/relationships/hyperlink" Target="https://podminky.urs.cz/item/CS_URS_2022_02/966071821" TargetMode="External" /><Relationship Id="rId81" Type="http://schemas.openxmlformats.org/officeDocument/2006/relationships/hyperlink" Target="https://podminky.urs.cz/item/CS_URS_2022_02/966073810" TargetMode="External" /><Relationship Id="rId82" Type="http://schemas.openxmlformats.org/officeDocument/2006/relationships/hyperlink" Target="https://podminky.urs.cz/item/CS_URS_2022_02/979024443" TargetMode="External" /><Relationship Id="rId83" Type="http://schemas.openxmlformats.org/officeDocument/2006/relationships/hyperlink" Target="https://podminky.urs.cz/item/CS_URS_2022_02/979054451" TargetMode="External" /><Relationship Id="rId84" Type="http://schemas.openxmlformats.org/officeDocument/2006/relationships/hyperlink" Target="https://podminky.urs.cz/item/CS_URS_2022_02/985131111" TargetMode="External" /><Relationship Id="rId85" Type="http://schemas.openxmlformats.org/officeDocument/2006/relationships/hyperlink" Target="https://podminky.urs.cz/item/CS_URS_2022_02/985131211" TargetMode="External" /><Relationship Id="rId86" Type="http://schemas.openxmlformats.org/officeDocument/2006/relationships/hyperlink" Target="https://podminky.urs.cz/item/CS_URS_2022_02/985131311" TargetMode="External" /><Relationship Id="rId87" Type="http://schemas.openxmlformats.org/officeDocument/2006/relationships/hyperlink" Target="https://podminky.urs.cz/item/CS_URS_2022_02/985131311.1" TargetMode="External" /><Relationship Id="rId88" Type="http://schemas.openxmlformats.org/officeDocument/2006/relationships/hyperlink" Target="https://podminky.urs.cz/item/CS_URS_2022_02/985139111" TargetMode="External" /><Relationship Id="rId89" Type="http://schemas.openxmlformats.org/officeDocument/2006/relationships/hyperlink" Target="https://podminky.urs.cz/item/CS_URS_2022_02/985139112" TargetMode="External" /><Relationship Id="rId90" Type="http://schemas.openxmlformats.org/officeDocument/2006/relationships/hyperlink" Target="https://podminky.urs.cz/item/CS_URS_2022_02/985311112" TargetMode="External" /><Relationship Id="rId91" Type="http://schemas.openxmlformats.org/officeDocument/2006/relationships/hyperlink" Target="https://podminky.urs.cz/item/CS_URS_2022_02/985311911" TargetMode="External" /><Relationship Id="rId92" Type="http://schemas.openxmlformats.org/officeDocument/2006/relationships/hyperlink" Target="https://podminky.urs.cz/item/CS_URS_2022_02/985311912" TargetMode="External" /><Relationship Id="rId93" Type="http://schemas.openxmlformats.org/officeDocument/2006/relationships/hyperlink" Target="https://podminky.urs.cz/item/CS_URS_2022_02/985312113" TargetMode="External" /><Relationship Id="rId94" Type="http://schemas.openxmlformats.org/officeDocument/2006/relationships/hyperlink" Target="https://podminky.urs.cz/item/CS_URS_2022_02/985312191" TargetMode="External" /><Relationship Id="rId95" Type="http://schemas.openxmlformats.org/officeDocument/2006/relationships/hyperlink" Target="https://podminky.urs.cz/item/CS_URS_2022_02/985312192" TargetMode="External" /><Relationship Id="rId96" Type="http://schemas.openxmlformats.org/officeDocument/2006/relationships/hyperlink" Target="https://podminky.urs.cz/item/CS_URS_2022_02/985321211" TargetMode="External" /><Relationship Id="rId97" Type="http://schemas.openxmlformats.org/officeDocument/2006/relationships/hyperlink" Target="https://podminky.urs.cz/item/CS_URS_2022_02/985321911" TargetMode="External" /><Relationship Id="rId98" Type="http://schemas.openxmlformats.org/officeDocument/2006/relationships/hyperlink" Target="https://podminky.urs.cz/item/CS_URS_2022_02/985321912" TargetMode="External" /><Relationship Id="rId99" Type="http://schemas.openxmlformats.org/officeDocument/2006/relationships/hyperlink" Target="https://podminky.urs.cz/item/CS_URS_2022_02/985323212" TargetMode="External" /><Relationship Id="rId100" Type="http://schemas.openxmlformats.org/officeDocument/2006/relationships/hyperlink" Target="https://podminky.urs.cz/item/CS_URS_2022_02/985323911" TargetMode="External" /><Relationship Id="rId101" Type="http://schemas.openxmlformats.org/officeDocument/2006/relationships/hyperlink" Target="https://podminky.urs.cz/item/CS_URS_2022_02/985323912" TargetMode="External" /><Relationship Id="rId102" Type="http://schemas.openxmlformats.org/officeDocument/2006/relationships/hyperlink" Target="https://podminky.urs.cz/item/CS_URS_2022_02/997013871" TargetMode="External" /><Relationship Id="rId103" Type="http://schemas.openxmlformats.org/officeDocument/2006/relationships/hyperlink" Target="https://podminky.urs.cz/item/CS_URS_2022_02/997221561" TargetMode="External" /><Relationship Id="rId104" Type="http://schemas.openxmlformats.org/officeDocument/2006/relationships/hyperlink" Target="https://podminky.urs.cz/item/CS_URS_2022_02/997221569" TargetMode="External" /><Relationship Id="rId105" Type="http://schemas.openxmlformats.org/officeDocument/2006/relationships/hyperlink" Target="https://podminky.urs.cz/item/CS_URS_2022_02/997221861" TargetMode="External" /><Relationship Id="rId106" Type="http://schemas.openxmlformats.org/officeDocument/2006/relationships/hyperlink" Target="https://podminky.urs.cz/item/CS_URS_2022_02/997221875" TargetMode="External" /><Relationship Id="rId107" Type="http://schemas.openxmlformats.org/officeDocument/2006/relationships/hyperlink" Target="https://podminky.urs.cz/item/CS_URS_2022_02/998223011" TargetMode="External" /><Relationship Id="rId108" Type="http://schemas.openxmlformats.org/officeDocument/2006/relationships/hyperlink" Target="https://podminky.urs.cz/item/CS_URS_2022_02/767810113" TargetMode="External" /><Relationship Id="rId109" Type="http://schemas.openxmlformats.org/officeDocument/2006/relationships/hyperlink" Target="https://podminky.urs.cz/item/CS_URS_2022_02/767810811" TargetMode="External" /><Relationship Id="rId110" Type="http://schemas.openxmlformats.org/officeDocument/2006/relationships/hyperlink" Target="https://podminky.urs.cz/item/CS_URS_2022_02/998767101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221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71251201" TargetMode="External" /><Relationship Id="rId5" Type="http://schemas.openxmlformats.org/officeDocument/2006/relationships/hyperlink" Target="https://podminky.urs.cz/item/CS_URS_2023_01/174111101" TargetMode="External" /><Relationship Id="rId6" Type="http://schemas.openxmlformats.org/officeDocument/2006/relationships/hyperlink" Target="https://podminky.urs.cz/item/CS_URS_2023_01/271922211" TargetMode="External" /><Relationship Id="rId7" Type="http://schemas.openxmlformats.org/officeDocument/2006/relationships/hyperlink" Target="https://podminky.urs.cz/item/CS_URS_2023_01/273321611" TargetMode="External" /><Relationship Id="rId8" Type="http://schemas.openxmlformats.org/officeDocument/2006/relationships/hyperlink" Target="https://podminky.urs.cz/item/CS_URS_2023_01/273361821" TargetMode="External" /><Relationship Id="rId9" Type="http://schemas.openxmlformats.org/officeDocument/2006/relationships/hyperlink" Target="https://podminky.urs.cz/item/CS_URS_2023_01/273362021" TargetMode="External" /><Relationship Id="rId10" Type="http://schemas.openxmlformats.org/officeDocument/2006/relationships/hyperlink" Target="https://podminky.urs.cz/item/CS_URS_2023_01/274352221" TargetMode="External" /><Relationship Id="rId11" Type="http://schemas.openxmlformats.org/officeDocument/2006/relationships/hyperlink" Target="https://podminky.urs.cz/item/CS_URS_2023_01/274352222" TargetMode="External" /><Relationship Id="rId12" Type="http://schemas.openxmlformats.org/officeDocument/2006/relationships/hyperlink" Target="https://podminky.urs.cz/item/CS_URS_2023_01/899104112" TargetMode="External" /><Relationship Id="rId13" Type="http://schemas.openxmlformats.org/officeDocument/2006/relationships/hyperlink" Target="https://podminky.urs.cz/item/CS_URS_2022_02/899103211" TargetMode="External" /><Relationship Id="rId14" Type="http://schemas.openxmlformats.org/officeDocument/2006/relationships/hyperlink" Target="https://podminky.urs.cz/item/CS_URS_2022_02/997013871" TargetMode="External" /><Relationship Id="rId15" Type="http://schemas.openxmlformats.org/officeDocument/2006/relationships/hyperlink" Target="https://podminky.urs.cz/item/CS_URS_2022_02/997221561" TargetMode="External" /><Relationship Id="rId16" Type="http://schemas.openxmlformats.org/officeDocument/2006/relationships/hyperlink" Target="https://podminky.urs.cz/item/CS_URS_2022_02/997221569" TargetMode="External" /><Relationship Id="rId17" Type="http://schemas.openxmlformats.org/officeDocument/2006/relationships/hyperlink" Target="https://podminky.urs.cz/item/CS_URS_2023_01/998271301" TargetMode="External" /><Relationship Id="rId18" Type="http://schemas.openxmlformats.org/officeDocument/2006/relationships/hyperlink" Target="https://podminky.urs.cz/item/CS_URS_2023_01/711112001" TargetMode="External" /><Relationship Id="rId19" Type="http://schemas.openxmlformats.org/officeDocument/2006/relationships/hyperlink" Target="https://podminky.urs.cz/item/CS_URS_2023_01/711112002" TargetMode="External" /><Relationship Id="rId20" Type="http://schemas.openxmlformats.org/officeDocument/2006/relationships/hyperlink" Target="https://podminky.urs.cz/item/CS_URS_2023_01/711441559" TargetMode="External" /><Relationship Id="rId21" Type="http://schemas.openxmlformats.org/officeDocument/2006/relationships/hyperlink" Target="https://podminky.urs.cz/item/CS_URS_2023_01/998711101" TargetMode="External" /><Relationship Id="rId22" Type="http://schemas.openxmlformats.org/officeDocument/2006/relationships/hyperlink" Target="https://podminky.urs.cz/item/CS_URS_2023_01/011514000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3" TargetMode="External" /><Relationship Id="rId2" Type="http://schemas.openxmlformats.org/officeDocument/2006/relationships/hyperlink" Target="https://podminky.urs.cz/item/CS_URS_2022_01/151201101" TargetMode="External" /><Relationship Id="rId3" Type="http://schemas.openxmlformats.org/officeDocument/2006/relationships/hyperlink" Target="https://podminky.urs.cz/item/CS_URS_2022_01/1512011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452313131" TargetMode="External" /><Relationship Id="rId9" Type="http://schemas.openxmlformats.org/officeDocument/2006/relationships/hyperlink" Target="https://podminky.urs.cz/item/CS_URS_2021_02/452353101" TargetMode="External" /><Relationship Id="rId10" Type="http://schemas.openxmlformats.org/officeDocument/2006/relationships/hyperlink" Target="https://podminky.urs.cz/item/CS_URS_2022_01/850245121" TargetMode="External" /><Relationship Id="rId11" Type="http://schemas.openxmlformats.org/officeDocument/2006/relationships/hyperlink" Target="https://podminky.urs.cz/item/CS_URS_2022_01/857241131" TargetMode="External" /><Relationship Id="rId12" Type="http://schemas.openxmlformats.org/officeDocument/2006/relationships/hyperlink" Target="https://podminky.urs.cz/item/CS_URS_2021_02/857242122" TargetMode="External" /><Relationship Id="rId13" Type="http://schemas.openxmlformats.org/officeDocument/2006/relationships/hyperlink" Target="https://podminky.urs.cz/item/CS_URS_2021_02/891241112" TargetMode="External" /><Relationship Id="rId14" Type="http://schemas.openxmlformats.org/officeDocument/2006/relationships/hyperlink" Target="https://podminky.urs.cz/item/CS_URS_2022_01/891241811" TargetMode="External" /><Relationship Id="rId15" Type="http://schemas.openxmlformats.org/officeDocument/2006/relationships/hyperlink" Target="https://podminky.urs.cz/item/CS_URS_2021_02/891247112" TargetMode="External" /><Relationship Id="rId16" Type="http://schemas.openxmlformats.org/officeDocument/2006/relationships/hyperlink" Target="https://podminky.urs.cz/item/CS_URS_2022_01/892241111" TargetMode="External" /><Relationship Id="rId17" Type="http://schemas.openxmlformats.org/officeDocument/2006/relationships/hyperlink" Target="https://podminky.urs.cz/item/CS_URS_2021_02/892273122" TargetMode="External" /><Relationship Id="rId18" Type="http://schemas.openxmlformats.org/officeDocument/2006/relationships/hyperlink" Target="https://podminky.urs.cz/item/CS_URS_2021_02/892372111" TargetMode="External" /><Relationship Id="rId19" Type="http://schemas.openxmlformats.org/officeDocument/2006/relationships/hyperlink" Target="https://podminky.urs.cz/item/CS_URS_2021_02/899401112" TargetMode="External" /><Relationship Id="rId20" Type="http://schemas.openxmlformats.org/officeDocument/2006/relationships/hyperlink" Target="https://podminky.urs.cz/item/CS_URS_2021_02/899401113" TargetMode="External" /><Relationship Id="rId21" Type="http://schemas.openxmlformats.org/officeDocument/2006/relationships/hyperlink" Target="https://podminky.urs.cz/item/CS_URS_2021_02/998273102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4" TargetMode="External" /><Relationship Id="rId2" Type="http://schemas.openxmlformats.org/officeDocument/2006/relationships/hyperlink" Target="https://podminky.urs.cz/item/CS_URS_2022_01/151201101" TargetMode="External" /><Relationship Id="rId3" Type="http://schemas.openxmlformats.org/officeDocument/2006/relationships/hyperlink" Target="https://podminky.urs.cz/item/CS_URS_2022_01/1512011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452311131" TargetMode="External" /><Relationship Id="rId9" Type="http://schemas.openxmlformats.org/officeDocument/2006/relationships/hyperlink" Target="https://podminky.urs.cz/item/CS_URS_2021_02/871161211" TargetMode="External" /><Relationship Id="rId10" Type="http://schemas.openxmlformats.org/officeDocument/2006/relationships/hyperlink" Target="https://podminky.urs.cz/item/CS_URS_2021_02/891161321" TargetMode="External" /><Relationship Id="rId11" Type="http://schemas.openxmlformats.org/officeDocument/2006/relationships/hyperlink" Target="https://podminky.urs.cz/item/CS_URS_2022_01/891249111" TargetMode="External" /><Relationship Id="rId12" Type="http://schemas.openxmlformats.org/officeDocument/2006/relationships/hyperlink" Target="https://podminky.urs.cz/item/CS_URS_2022_01/892241111" TargetMode="External" /><Relationship Id="rId13" Type="http://schemas.openxmlformats.org/officeDocument/2006/relationships/hyperlink" Target="https://podminky.urs.cz/item/CS_URS_2022_01/892372111" TargetMode="External" /><Relationship Id="rId14" Type="http://schemas.openxmlformats.org/officeDocument/2006/relationships/hyperlink" Target="https://podminky.urs.cz/item/CS_URS_2021_02/899103112" TargetMode="External" /><Relationship Id="rId15" Type="http://schemas.openxmlformats.org/officeDocument/2006/relationships/hyperlink" Target="https://podminky.urs.cz/item/CS_URS_2021_02/899401111" TargetMode="External" /><Relationship Id="rId16" Type="http://schemas.openxmlformats.org/officeDocument/2006/relationships/hyperlink" Target="https://podminky.urs.cz/item/CS_URS_2021_02/899721111" TargetMode="External" /><Relationship Id="rId17" Type="http://schemas.openxmlformats.org/officeDocument/2006/relationships/hyperlink" Target="https://podminky.urs.cz/item/CS_URS_2021_02/899722114" TargetMode="External" /><Relationship Id="rId18" Type="http://schemas.openxmlformats.org/officeDocument/2006/relationships/hyperlink" Target="https://podminky.urs.cz/item/CS_URS_2021_02/998276101" TargetMode="External" /><Relationship Id="rId19" Type="http://schemas.openxmlformats.org/officeDocument/2006/relationships/hyperlink" Target="https://podminky.urs.cz/item/CS_URS_2021_02/722230103" TargetMode="External" /><Relationship Id="rId20" Type="http://schemas.openxmlformats.org/officeDocument/2006/relationships/hyperlink" Target="https://podminky.urs.cz/item/CS_URS_2021_02/722230113" TargetMode="External" /><Relationship Id="rId21" Type="http://schemas.openxmlformats.org/officeDocument/2006/relationships/hyperlink" Target="https://podminky.urs.cz/item/CS_URS_2021_02/722231074" TargetMode="External" /><Relationship Id="rId22" Type="http://schemas.openxmlformats.org/officeDocument/2006/relationships/hyperlink" Target="https://podminky.urs.cz/item/CS_URS_2021_02/722262225" TargetMode="External" /><Relationship Id="rId23" Type="http://schemas.openxmlformats.org/officeDocument/2006/relationships/hyperlink" Target="https://podminky.urs.cz/item/CS_URS_2021_02/998722101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4215113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751117" TargetMode="External" /><Relationship Id="rId2" Type="http://schemas.openxmlformats.org/officeDocument/2006/relationships/hyperlink" Target="https://podminky.urs.cz/item/CS_URS_2023_01/171201231" TargetMode="External" /><Relationship Id="rId3" Type="http://schemas.openxmlformats.org/officeDocument/2006/relationships/hyperlink" Target="https://podminky.urs.cz/item/CS_URS_2023_01/171251201" TargetMode="External" /><Relationship Id="rId4" Type="http://schemas.openxmlformats.org/officeDocument/2006/relationships/hyperlink" Target="https://podminky.urs.cz/item/CS_URS_2023_01/184813511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403114" TargetMode="External" /><Relationship Id="rId2" Type="http://schemas.openxmlformats.org/officeDocument/2006/relationships/hyperlink" Target="https://podminky.urs.cz/item/CS_URS_2023_01/184813511" TargetMode="External" /><Relationship Id="rId3" Type="http://schemas.openxmlformats.org/officeDocument/2006/relationships/hyperlink" Target="https://podminky.urs.cz/item/CS_URS_2023_01/185802113" TargetMode="External" /><Relationship Id="rId4" Type="http://schemas.openxmlformats.org/officeDocument/2006/relationships/hyperlink" Target="https://podminky.urs.cz/item/CS_URS_2023_01/185803211" TargetMode="External" /><Relationship Id="rId5" Type="http://schemas.openxmlformats.org/officeDocument/2006/relationships/hyperlink" Target="https://podminky.urs.cz/item/CS_URS_2023_01/185811221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351" TargetMode="External" /><Relationship Id="rId2" Type="http://schemas.openxmlformats.org/officeDocument/2006/relationships/hyperlink" Target="https://podminky.urs.cz/item/CS_URS_2023_01/112151352" TargetMode="External" /><Relationship Id="rId3" Type="http://schemas.openxmlformats.org/officeDocument/2006/relationships/hyperlink" Target="https://podminky.urs.cz/item/CS_URS_2023_01/112151353" TargetMode="External" /><Relationship Id="rId4" Type="http://schemas.openxmlformats.org/officeDocument/2006/relationships/hyperlink" Target="https://podminky.urs.cz/item/CS_URS_2023_01/112151355" TargetMode="External" /><Relationship Id="rId5" Type="http://schemas.openxmlformats.org/officeDocument/2006/relationships/hyperlink" Target="https://podminky.urs.cz/item/CS_URS_2023_01/112201111" TargetMode="External" /><Relationship Id="rId6" Type="http://schemas.openxmlformats.org/officeDocument/2006/relationships/hyperlink" Target="https://podminky.urs.cz/item/CS_URS_2023_01/112201112" TargetMode="External" /><Relationship Id="rId7" Type="http://schemas.openxmlformats.org/officeDocument/2006/relationships/hyperlink" Target="https://podminky.urs.cz/item/CS_URS_2023_01/112201113" TargetMode="External" /><Relationship Id="rId8" Type="http://schemas.openxmlformats.org/officeDocument/2006/relationships/hyperlink" Target="https://podminky.urs.cz/item/CS_URS_2023_01/112201115" TargetMode="External" /><Relationship Id="rId9" Type="http://schemas.openxmlformats.org/officeDocument/2006/relationships/hyperlink" Target="https://podminky.urs.cz/item/CS_URS_2023_01/184852234" TargetMode="External" /><Relationship Id="rId10" Type="http://schemas.openxmlformats.org/officeDocument/2006/relationships/hyperlink" Target="https://podminky.urs.cz/item/CS_URS_2023_01/184852235" TargetMode="External" /><Relationship Id="rId11" Type="http://schemas.openxmlformats.org/officeDocument/2006/relationships/hyperlink" Target="https://podminky.urs.cz/item/CS_URS_2023_01/184852236" TargetMode="External" /><Relationship Id="rId12" Type="http://schemas.openxmlformats.org/officeDocument/2006/relationships/hyperlink" Target="https://podminky.urs.cz/item/CS_URS_2023_01/184852238" TargetMode="External" /><Relationship Id="rId13" Type="http://schemas.openxmlformats.org/officeDocument/2006/relationships/hyperlink" Target="https://podminky.urs.cz/item/CS_URS_2023_01/184852241" TargetMode="External" /><Relationship Id="rId14" Type="http://schemas.openxmlformats.org/officeDocument/2006/relationships/hyperlink" Target="https://podminky.urs.cz/item/CS_URS_2023_01/184852434" TargetMode="External" /><Relationship Id="rId15" Type="http://schemas.openxmlformats.org/officeDocument/2006/relationships/hyperlink" Target="https://podminky.urs.cz/item/CS_URS_2023_01/184852435" TargetMode="External" /><Relationship Id="rId16" Type="http://schemas.openxmlformats.org/officeDocument/2006/relationships/hyperlink" Target="https://podminky.urs.cz/item/CS_URS_2023_01/184852436" TargetMode="External" /><Relationship Id="rId17" Type="http://schemas.openxmlformats.org/officeDocument/2006/relationships/hyperlink" Target="https://podminky.urs.cz/item/CS_URS_2023_01/184852438" TargetMode="External" /><Relationship Id="rId1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6001R001" TargetMode="External" /><Relationship Id="rId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34103000" TargetMode="External" /><Relationship Id="rId7" Type="http://schemas.openxmlformats.org/officeDocument/2006/relationships/hyperlink" Target="https://podminky.urs.cz/item/CS_URS_2023_01/034303000" TargetMode="External" /><Relationship Id="rId8" Type="http://schemas.openxmlformats.org/officeDocument/2006/relationships/hyperlink" Target="https://podminky.urs.cz/item/CS_URS_2023_01/034603000" TargetMode="External" /><Relationship Id="rId9" Type="http://schemas.openxmlformats.org/officeDocument/2006/relationships/hyperlink" Target="https://podminky.urs.cz/item/CS_URS_2023_01/043002000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P801-2023opt2B01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vnitrobloku Bayerova - Botanická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ROUND(SUM(AS55:AS66),2)</f>
        <v>0</v>
      </c>
      <c r="AT54" s="107">
        <f>ROUND(SUM(AV54:AW54),2)</f>
        <v>0</v>
      </c>
      <c r="AU54" s="108">
        <f>ROUND(SUM(AU55:AU66),5)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ROUND(SUM(AZ55:AZ66),2)</f>
        <v>0</v>
      </c>
      <c r="BA54" s="107">
        <f>ROUND(SUM(BA55:BA66),2)</f>
        <v>0</v>
      </c>
      <c r="BB54" s="107">
        <f>ROUND(SUM(BB55:BB66),2)</f>
        <v>0</v>
      </c>
      <c r="BC54" s="107">
        <f>ROUND(SUM(BC55:BC66),2)</f>
        <v>0</v>
      </c>
      <c r="BD54" s="109">
        <f>ROUND(SUM(BD55:BD66),2)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Komunikace, zpev...'!J30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'SO 101 - Komunikace, zpev...'!P90</f>
        <v>0</v>
      </c>
      <c r="AV55" s="121">
        <f>'SO 101 - Komunikace, zpev...'!J33</f>
        <v>0</v>
      </c>
      <c r="AW55" s="121">
        <f>'SO 101 - Komunikace, zpev...'!J34</f>
        <v>0</v>
      </c>
      <c r="AX55" s="121">
        <f>'SO 101 - Komunikace, zpev...'!J35</f>
        <v>0</v>
      </c>
      <c r="AY55" s="121">
        <f>'SO 101 - Komunikace, zpev...'!J36</f>
        <v>0</v>
      </c>
      <c r="AZ55" s="121">
        <f>'SO 101 - Komunikace, zpev...'!F33</f>
        <v>0</v>
      </c>
      <c r="BA55" s="121">
        <f>'SO 101 - Komunikace, zpev...'!F34</f>
        <v>0</v>
      </c>
      <c r="BB55" s="121">
        <f>'SO 101 - Komunikace, zpev...'!F35</f>
        <v>0</v>
      </c>
      <c r="BC55" s="121">
        <f>'SO 101 - Komunikace, zpev...'!F36</f>
        <v>0</v>
      </c>
      <c r="BD55" s="123">
        <f>'SO 101 - Komunikace, zpev...'!F37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24.7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101.1 - Strop na studn...'!J30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'SO 101.1 - Strop na studn...'!P89</f>
        <v>0</v>
      </c>
      <c r="AV56" s="121">
        <f>'SO 101.1 - Strop na studn...'!J33</f>
        <v>0</v>
      </c>
      <c r="AW56" s="121">
        <f>'SO 101.1 - Strop na studn...'!J34</f>
        <v>0</v>
      </c>
      <c r="AX56" s="121">
        <f>'SO 101.1 - Strop na studn...'!J35</f>
        <v>0</v>
      </c>
      <c r="AY56" s="121">
        <f>'SO 101.1 - Strop na studn...'!J36</f>
        <v>0</v>
      </c>
      <c r="AZ56" s="121">
        <f>'SO 101.1 - Strop na studn...'!F33</f>
        <v>0</v>
      </c>
      <c r="BA56" s="121">
        <f>'SO 101.1 - Strop na studn...'!F34</f>
        <v>0</v>
      </c>
      <c r="BB56" s="121">
        <f>'SO 101.1 - Strop na studn...'!F35</f>
        <v>0</v>
      </c>
      <c r="BC56" s="121">
        <f>'SO 101.1 - Strop na studn...'!F36</f>
        <v>0</v>
      </c>
      <c r="BD56" s="123">
        <f>'SO 101.1 - Strop na studn...'!F37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24.7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301.2 - Vodovod do vni...'!J30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v>0</v>
      </c>
      <c r="AT57" s="121">
        <f>ROUND(SUM(AV57:AW57),2)</f>
        <v>0</v>
      </c>
      <c r="AU57" s="122">
        <f>'SO 301.2 - Vodovod do vni...'!P84</f>
        <v>0</v>
      </c>
      <c r="AV57" s="121">
        <f>'SO 301.2 - Vodovod do vni...'!J33</f>
        <v>0</v>
      </c>
      <c r="AW57" s="121">
        <f>'SO 301.2 - Vodovod do vni...'!J34</f>
        <v>0</v>
      </c>
      <c r="AX57" s="121">
        <f>'SO 301.2 - Vodovod do vni...'!J35</f>
        <v>0</v>
      </c>
      <c r="AY57" s="121">
        <f>'SO 301.2 - Vodovod do vni...'!J36</f>
        <v>0</v>
      </c>
      <c r="AZ57" s="121">
        <f>'SO 301.2 - Vodovod do vni...'!F33</f>
        <v>0</v>
      </c>
      <c r="BA57" s="121">
        <f>'SO 301.2 - Vodovod do vni...'!F34</f>
        <v>0</v>
      </c>
      <c r="BB57" s="121">
        <f>'SO 301.2 - Vodovod do vni...'!F35</f>
        <v>0</v>
      </c>
      <c r="BC57" s="121">
        <f>'SO 301.2 - Vodovod do vni...'!F36</f>
        <v>0</v>
      </c>
      <c r="BD57" s="123">
        <f>'SO 301.2 - Vodovod do vni...'!F37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7" customFormat="1" ht="16.5" customHeight="1">
      <c r="A58" s="112" t="s">
        <v>73</v>
      </c>
      <c r="B58" s="113"/>
      <c r="C58" s="114"/>
      <c r="D58" s="115" t="s">
        <v>86</v>
      </c>
      <c r="E58" s="115"/>
      <c r="F58" s="115"/>
      <c r="G58" s="115"/>
      <c r="H58" s="115"/>
      <c r="I58" s="116"/>
      <c r="J58" s="115" t="s">
        <v>87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302 - Vodovodní přípoj...'!J30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76</v>
      </c>
      <c r="AR58" s="119"/>
      <c r="AS58" s="120">
        <v>0</v>
      </c>
      <c r="AT58" s="121">
        <f>ROUND(SUM(AV58:AW58),2)</f>
        <v>0</v>
      </c>
      <c r="AU58" s="122">
        <f>'SO 302 - Vodovodní přípoj...'!P86</f>
        <v>0</v>
      </c>
      <c r="AV58" s="121">
        <f>'SO 302 - Vodovodní přípoj...'!J33</f>
        <v>0</v>
      </c>
      <c r="AW58" s="121">
        <f>'SO 302 - Vodovodní přípoj...'!J34</f>
        <v>0</v>
      </c>
      <c r="AX58" s="121">
        <f>'SO 302 - Vodovodní přípoj...'!J35</f>
        <v>0</v>
      </c>
      <c r="AY58" s="121">
        <f>'SO 302 - Vodovodní přípoj...'!J36</f>
        <v>0</v>
      </c>
      <c r="AZ58" s="121">
        <f>'SO 302 - Vodovodní přípoj...'!F33</f>
        <v>0</v>
      </c>
      <c r="BA58" s="121">
        <f>'SO 302 - Vodovodní přípoj...'!F34</f>
        <v>0</v>
      </c>
      <c r="BB58" s="121">
        <f>'SO 302 - Vodovodní přípoj...'!F35</f>
        <v>0</v>
      </c>
      <c r="BC58" s="121">
        <f>'SO 302 - Vodovodní přípoj...'!F36</f>
        <v>0</v>
      </c>
      <c r="BD58" s="123">
        <f>'SO 302 - Vodovodní přípoj...'!F37</f>
        <v>0</v>
      </c>
      <c r="BE58" s="7"/>
      <c r="BT58" s="124" t="s">
        <v>77</v>
      </c>
      <c r="BV58" s="124" t="s">
        <v>71</v>
      </c>
      <c r="BW58" s="124" t="s">
        <v>88</v>
      </c>
      <c r="BX58" s="124" t="s">
        <v>5</v>
      </c>
      <c r="CL58" s="124" t="s">
        <v>19</v>
      </c>
      <c r="CM58" s="124" t="s">
        <v>79</v>
      </c>
    </row>
    <row r="59" s="7" customFormat="1" ht="16.5" customHeight="1">
      <c r="A59" s="112" t="s">
        <v>73</v>
      </c>
      <c r="B59" s="113"/>
      <c r="C59" s="114"/>
      <c r="D59" s="115" t="s">
        <v>89</v>
      </c>
      <c r="E59" s="115"/>
      <c r="F59" s="115"/>
      <c r="G59" s="115"/>
      <c r="H59" s="115"/>
      <c r="I59" s="116"/>
      <c r="J59" s="115" t="s">
        <v>90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401 - Veřejné osvětlení'!J30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76</v>
      </c>
      <c r="AR59" s="119"/>
      <c r="AS59" s="120">
        <v>0</v>
      </c>
      <c r="AT59" s="121">
        <f>ROUND(SUM(AV59:AW59),2)</f>
        <v>0</v>
      </c>
      <c r="AU59" s="122">
        <f>'SO 401 - Veřejné osvětlení'!P81</f>
        <v>0</v>
      </c>
      <c r="AV59" s="121">
        <f>'SO 401 - Veřejné osvětlení'!J33</f>
        <v>0</v>
      </c>
      <c r="AW59" s="121">
        <f>'SO 401 - Veřejné osvětlení'!J34</f>
        <v>0</v>
      </c>
      <c r="AX59" s="121">
        <f>'SO 401 - Veřejné osvětlení'!J35</f>
        <v>0</v>
      </c>
      <c r="AY59" s="121">
        <f>'SO 401 - Veřejné osvětlení'!J36</f>
        <v>0</v>
      </c>
      <c r="AZ59" s="121">
        <f>'SO 401 - Veřejné osvětlení'!F33</f>
        <v>0</v>
      </c>
      <c r="BA59" s="121">
        <f>'SO 401 - Veřejné osvětlení'!F34</f>
        <v>0</v>
      </c>
      <c r="BB59" s="121">
        <f>'SO 401 - Veřejné osvětlení'!F35</f>
        <v>0</v>
      </c>
      <c r="BC59" s="121">
        <f>'SO 401 - Veřejné osvětlení'!F36</f>
        <v>0</v>
      </c>
      <c r="BD59" s="123">
        <f>'SO 401 - Veřejné osvětlení'!F37</f>
        <v>0</v>
      </c>
      <c r="BE59" s="7"/>
      <c r="BT59" s="124" t="s">
        <v>77</v>
      </c>
      <c r="BV59" s="124" t="s">
        <v>71</v>
      </c>
      <c r="BW59" s="124" t="s">
        <v>91</v>
      </c>
      <c r="BX59" s="124" t="s">
        <v>5</v>
      </c>
      <c r="CL59" s="124" t="s">
        <v>19</v>
      </c>
      <c r="CM59" s="124" t="s">
        <v>79</v>
      </c>
    </row>
    <row r="60" s="7" customFormat="1" ht="24.75" customHeight="1">
      <c r="A60" s="112" t="s">
        <v>73</v>
      </c>
      <c r="B60" s="113"/>
      <c r="C60" s="114"/>
      <c r="D60" s="115" t="s">
        <v>92</v>
      </c>
      <c r="E60" s="115"/>
      <c r="F60" s="115"/>
      <c r="G60" s="115"/>
      <c r="H60" s="115"/>
      <c r="I60" s="116"/>
      <c r="J60" s="115" t="s">
        <v>93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801.1 - Vegetační úpra...'!J30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76</v>
      </c>
      <c r="AR60" s="119"/>
      <c r="AS60" s="120">
        <v>0</v>
      </c>
      <c r="AT60" s="121">
        <f>ROUND(SUM(AV60:AW60),2)</f>
        <v>0</v>
      </c>
      <c r="AU60" s="122">
        <f>'SO 801.1 - Vegetační úpra...'!P82</f>
        <v>0</v>
      </c>
      <c r="AV60" s="121">
        <f>'SO 801.1 - Vegetační úpra...'!J33</f>
        <v>0</v>
      </c>
      <c r="AW60" s="121">
        <f>'SO 801.1 - Vegetační úpra...'!J34</f>
        <v>0</v>
      </c>
      <c r="AX60" s="121">
        <f>'SO 801.1 - Vegetační úpra...'!J35</f>
        <v>0</v>
      </c>
      <c r="AY60" s="121">
        <f>'SO 801.1 - Vegetační úpra...'!J36</f>
        <v>0</v>
      </c>
      <c r="AZ60" s="121">
        <f>'SO 801.1 - Vegetační úpra...'!F33</f>
        <v>0</v>
      </c>
      <c r="BA60" s="121">
        <f>'SO 801.1 - Vegetační úpra...'!F34</f>
        <v>0</v>
      </c>
      <c r="BB60" s="121">
        <f>'SO 801.1 - Vegetační úpra...'!F35</f>
        <v>0</v>
      </c>
      <c r="BC60" s="121">
        <f>'SO 801.1 - Vegetační úpra...'!F36</f>
        <v>0</v>
      </c>
      <c r="BD60" s="123">
        <f>'SO 801.1 - Vegetační úpra...'!F37</f>
        <v>0</v>
      </c>
      <c r="BE60" s="7"/>
      <c r="BT60" s="124" t="s">
        <v>77</v>
      </c>
      <c r="BV60" s="124" t="s">
        <v>71</v>
      </c>
      <c r="BW60" s="124" t="s">
        <v>94</v>
      </c>
      <c r="BX60" s="124" t="s">
        <v>5</v>
      </c>
      <c r="CL60" s="124" t="s">
        <v>19</v>
      </c>
      <c r="CM60" s="124" t="s">
        <v>79</v>
      </c>
    </row>
    <row r="61" s="7" customFormat="1" ht="24.75" customHeight="1">
      <c r="A61" s="112" t="s">
        <v>73</v>
      </c>
      <c r="B61" s="113"/>
      <c r="C61" s="114"/>
      <c r="D61" s="115" t="s">
        <v>95</v>
      </c>
      <c r="E61" s="115"/>
      <c r="F61" s="115"/>
      <c r="G61" s="115"/>
      <c r="H61" s="115"/>
      <c r="I61" s="116"/>
      <c r="J61" s="115" t="s">
        <v>96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801.2 - Vegetační úpra...'!J30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76</v>
      </c>
      <c r="AR61" s="119"/>
      <c r="AS61" s="120">
        <v>0</v>
      </c>
      <c r="AT61" s="121">
        <f>ROUND(SUM(AV61:AW61),2)</f>
        <v>0</v>
      </c>
      <c r="AU61" s="122">
        <f>'SO 801.2 - Vegetační úpra...'!P82</f>
        <v>0</v>
      </c>
      <c r="AV61" s="121">
        <f>'SO 801.2 - Vegetační úpra...'!J33</f>
        <v>0</v>
      </c>
      <c r="AW61" s="121">
        <f>'SO 801.2 - Vegetační úpra...'!J34</f>
        <v>0</v>
      </c>
      <c r="AX61" s="121">
        <f>'SO 801.2 - Vegetační úpra...'!J35</f>
        <v>0</v>
      </c>
      <c r="AY61" s="121">
        <f>'SO 801.2 - Vegetační úpra...'!J36</f>
        <v>0</v>
      </c>
      <c r="AZ61" s="121">
        <f>'SO 801.2 - Vegetační úpra...'!F33</f>
        <v>0</v>
      </c>
      <c r="BA61" s="121">
        <f>'SO 801.2 - Vegetační úpra...'!F34</f>
        <v>0</v>
      </c>
      <c r="BB61" s="121">
        <f>'SO 801.2 - Vegetační úpra...'!F35</f>
        <v>0</v>
      </c>
      <c r="BC61" s="121">
        <f>'SO 801.2 - Vegetační úpra...'!F36</f>
        <v>0</v>
      </c>
      <c r="BD61" s="123">
        <f>'SO 801.2 - Vegetační úpra...'!F37</f>
        <v>0</v>
      </c>
      <c r="BE61" s="7"/>
      <c r="BT61" s="124" t="s">
        <v>77</v>
      </c>
      <c r="BV61" s="124" t="s">
        <v>71</v>
      </c>
      <c r="BW61" s="124" t="s">
        <v>97</v>
      </c>
      <c r="BX61" s="124" t="s">
        <v>5</v>
      </c>
      <c r="CL61" s="124" t="s">
        <v>19</v>
      </c>
      <c r="CM61" s="124" t="s">
        <v>79</v>
      </c>
    </row>
    <row r="62" s="7" customFormat="1" ht="24.75" customHeight="1">
      <c r="A62" s="112" t="s">
        <v>73</v>
      </c>
      <c r="B62" s="113"/>
      <c r="C62" s="114"/>
      <c r="D62" s="115" t="s">
        <v>98</v>
      </c>
      <c r="E62" s="115"/>
      <c r="F62" s="115"/>
      <c r="G62" s="115"/>
      <c r="H62" s="115"/>
      <c r="I62" s="116"/>
      <c r="J62" s="115" t="s">
        <v>99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801.3 - Vegetační úpra...'!J30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76</v>
      </c>
      <c r="AR62" s="119"/>
      <c r="AS62" s="120">
        <v>0</v>
      </c>
      <c r="AT62" s="121">
        <f>ROUND(SUM(AV62:AW62),2)</f>
        <v>0</v>
      </c>
      <c r="AU62" s="122">
        <f>'SO 801.3 - Vegetační úpra...'!P82</f>
        <v>0</v>
      </c>
      <c r="AV62" s="121">
        <f>'SO 801.3 - Vegetační úpra...'!J33</f>
        <v>0</v>
      </c>
      <c r="AW62" s="121">
        <f>'SO 801.3 - Vegetační úpra...'!J34</f>
        <v>0</v>
      </c>
      <c r="AX62" s="121">
        <f>'SO 801.3 - Vegetační úpra...'!J35</f>
        <v>0</v>
      </c>
      <c r="AY62" s="121">
        <f>'SO 801.3 - Vegetační úpra...'!J36</f>
        <v>0</v>
      </c>
      <c r="AZ62" s="121">
        <f>'SO 801.3 - Vegetační úpra...'!F33</f>
        <v>0</v>
      </c>
      <c r="BA62" s="121">
        <f>'SO 801.3 - Vegetační úpra...'!F34</f>
        <v>0</v>
      </c>
      <c r="BB62" s="121">
        <f>'SO 801.3 - Vegetační úpra...'!F35</f>
        <v>0</v>
      </c>
      <c r="BC62" s="121">
        <f>'SO 801.3 - Vegetační úpra...'!F36</f>
        <v>0</v>
      </c>
      <c r="BD62" s="123">
        <f>'SO 801.3 - Vegetační úpra...'!F37</f>
        <v>0</v>
      </c>
      <c r="BE62" s="7"/>
      <c r="BT62" s="124" t="s">
        <v>77</v>
      </c>
      <c r="BV62" s="124" t="s">
        <v>71</v>
      </c>
      <c r="BW62" s="124" t="s">
        <v>100</v>
      </c>
      <c r="BX62" s="124" t="s">
        <v>5</v>
      </c>
      <c r="CL62" s="124" t="s">
        <v>19</v>
      </c>
      <c r="CM62" s="124" t="s">
        <v>79</v>
      </c>
    </row>
    <row r="63" s="7" customFormat="1" ht="24.75" customHeight="1">
      <c r="A63" s="112" t="s">
        <v>73</v>
      </c>
      <c r="B63" s="113"/>
      <c r="C63" s="114"/>
      <c r="D63" s="115" t="s">
        <v>101</v>
      </c>
      <c r="E63" s="115"/>
      <c r="F63" s="115"/>
      <c r="G63" s="115"/>
      <c r="H63" s="115"/>
      <c r="I63" s="116"/>
      <c r="J63" s="115" t="s">
        <v>102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801.4 - Vegetační úpra...'!J30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76</v>
      </c>
      <c r="AR63" s="119"/>
      <c r="AS63" s="120">
        <v>0</v>
      </c>
      <c r="AT63" s="121">
        <f>ROUND(SUM(AV63:AW63),2)</f>
        <v>0</v>
      </c>
      <c r="AU63" s="122">
        <f>'SO 801.4 - Vegetační úpra...'!P82</f>
        <v>0</v>
      </c>
      <c r="AV63" s="121">
        <f>'SO 801.4 - Vegetační úpra...'!J33</f>
        <v>0</v>
      </c>
      <c r="AW63" s="121">
        <f>'SO 801.4 - Vegetační úpra...'!J34</f>
        <v>0</v>
      </c>
      <c r="AX63" s="121">
        <f>'SO 801.4 - Vegetační úpra...'!J35</f>
        <v>0</v>
      </c>
      <c r="AY63" s="121">
        <f>'SO 801.4 - Vegetační úpra...'!J36</f>
        <v>0</v>
      </c>
      <c r="AZ63" s="121">
        <f>'SO 801.4 - Vegetační úpra...'!F33</f>
        <v>0</v>
      </c>
      <c r="BA63" s="121">
        <f>'SO 801.4 - Vegetační úpra...'!F34</f>
        <v>0</v>
      </c>
      <c r="BB63" s="121">
        <f>'SO 801.4 - Vegetační úpra...'!F35</f>
        <v>0</v>
      </c>
      <c r="BC63" s="121">
        <f>'SO 801.4 - Vegetační úpra...'!F36</f>
        <v>0</v>
      </c>
      <c r="BD63" s="123">
        <f>'SO 801.4 - Vegetační úpra...'!F37</f>
        <v>0</v>
      </c>
      <c r="BE63" s="7"/>
      <c r="BT63" s="124" t="s">
        <v>77</v>
      </c>
      <c r="BV63" s="124" t="s">
        <v>71</v>
      </c>
      <c r="BW63" s="124" t="s">
        <v>103</v>
      </c>
      <c r="BX63" s="124" t="s">
        <v>5</v>
      </c>
      <c r="CL63" s="124" t="s">
        <v>19</v>
      </c>
      <c r="CM63" s="124" t="s">
        <v>79</v>
      </c>
    </row>
    <row r="64" s="7" customFormat="1" ht="24.75" customHeight="1">
      <c r="A64" s="112" t="s">
        <v>73</v>
      </c>
      <c r="B64" s="113"/>
      <c r="C64" s="114"/>
      <c r="D64" s="115" t="s">
        <v>104</v>
      </c>
      <c r="E64" s="115"/>
      <c r="F64" s="115"/>
      <c r="G64" s="115"/>
      <c r="H64" s="115"/>
      <c r="I64" s="116"/>
      <c r="J64" s="115" t="s">
        <v>105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801.5 - Vegetační úpra...'!J30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76</v>
      </c>
      <c r="AR64" s="119"/>
      <c r="AS64" s="120">
        <v>0</v>
      </c>
      <c r="AT64" s="121">
        <f>ROUND(SUM(AV64:AW64),2)</f>
        <v>0</v>
      </c>
      <c r="AU64" s="122">
        <f>'SO 801.5 - Vegetační úpra...'!P81</f>
        <v>0</v>
      </c>
      <c r="AV64" s="121">
        <f>'SO 801.5 - Vegetační úpra...'!J33</f>
        <v>0</v>
      </c>
      <c r="AW64" s="121">
        <f>'SO 801.5 - Vegetační úpra...'!J34</f>
        <v>0</v>
      </c>
      <c r="AX64" s="121">
        <f>'SO 801.5 - Vegetační úpra...'!J35</f>
        <v>0</v>
      </c>
      <c r="AY64" s="121">
        <f>'SO 801.5 - Vegetační úpra...'!J36</f>
        <v>0</v>
      </c>
      <c r="AZ64" s="121">
        <f>'SO 801.5 - Vegetační úpra...'!F33</f>
        <v>0</v>
      </c>
      <c r="BA64" s="121">
        <f>'SO 801.5 - Vegetační úpra...'!F34</f>
        <v>0</v>
      </c>
      <c r="BB64" s="121">
        <f>'SO 801.5 - Vegetační úpra...'!F35</f>
        <v>0</v>
      </c>
      <c r="BC64" s="121">
        <f>'SO 801.5 - Vegetační úpra...'!F36</f>
        <v>0</v>
      </c>
      <c r="BD64" s="123">
        <f>'SO 801.5 - Vegetační úpra...'!F37</f>
        <v>0</v>
      </c>
      <c r="BE64" s="7"/>
      <c r="BT64" s="124" t="s">
        <v>77</v>
      </c>
      <c r="BV64" s="124" t="s">
        <v>71</v>
      </c>
      <c r="BW64" s="124" t="s">
        <v>106</v>
      </c>
      <c r="BX64" s="124" t="s">
        <v>5</v>
      </c>
      <c r="CL64" s="124" t="s">
        <v>19</v>
      </c>
      <c r="CM64" s="124" t="s">
        <v>79</v>
      </c>
    </row>
    <row r="65" s="7" customFormat="1" ht="16.5" customHeight="1">
      <c r="A65" s="112" t="s">
        <v>73</v>
      </c>
      <c r="B65" s="113"/>
      <c r="C65" s="114"/>
      <c r="D65" s="115" t="s">
        <v>107</v>
      </c>
      <c r="E65" s="115"/>
      <c r="F65" s="115"/>
      <c r="G65" s="115"/>
      <c r="H65" s="115"/>
      <c r="I65" s="116"/>
      <c r="J65" s="115" t="s">
        <v>108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 802 - Mobiliář'!J30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76</v>
      </c>
      <c r="AR65" s="119"/>
      <c r="AS65" s="120">
        <v>0</v>
      </c>
      <c r="AT65" s="121">
        <f>ROUND(SUM(AV65:AW65),2)</f>
        <v>0</v>
      </c>
      <c r="AU65" s="122">
        <f>'SO 802 - Mobiliář'!P81</f>
        <v>0</v>
      </c>
      <c r="AV65" s="121">
        <f>'SO 802 - Mobiliář'!J33</f>
        <v>0</v>
      </c>
      <c r="AW65" s="121">
        <f>'SO 802 - Mobiliář'!J34</f>
        <v>0</v>
      </c>
      <c r="AX65" s="121">
        <f>'SO 802 - Mobiliář'!J35</f>
        <v>0</v>
      </c>
      <c r="AY65" s="121">
        <f>'SO 802 - Mobiliář'!J36</f>
        <v>0</v>
      </c>
      <c r="AZ65" s="121">
        <f>'SO 802 - Mobiliář'!F33</f>
        <v>0</v>
      </c>
      <c r="BA65" s="121">
        <f>'SO 802 - Mobiliář'!F34</f>
        <v>0</v>
      </c>
      <c r="BB65" s="121">
        <f>'SO 802 - Mobiliář'!F35</f>
        <v>0</v>
      </c>
      <c r="BC65" s="121">
        <f>'SO 802 - Mobiliář'!F36</f>
        <v>0</v>
      </c>
      <c r="BD65" s="123">
        <f>'SO 802 - Mobiliář'!F37</f>
        <v>0</v>
      </c>
      <c r="BE65" s="7"/>
      <c r="BT65" s="124" t="s">
        <v>77</v>
      </c>
      <c r="BV65" s="124" t="s">
        <v>71</v>
      </c>
      <c r="BW65" s="124" t="s">
        <v>109</v>
      </c>
      <c r="BX65" s="124" t="s">
        <v>5</v>
      </c>
      <c r="CL65" s="124" t="s">
        <v>19</v>
      </c>
      <c r="CM65" s="124" t="s">
        <v>79</v>
      </c>
    </row>
    <row r="66" s="7" customFormat="1" ht="16.5" customHeight="1">
      <c r="A66" s="112" t="s">
        <v>73</v>
      </c>
      <c r="B66" s="113"/>
      <c r="C66" s="114"/>
      <c r="D66" s="115" t="s">
        <v>110</v>
      </c>
      <c r="E66" s="115"/>
      <c r="F66" s="115"/>
      <c r="G66" s="115"/>
      <c r="H66" s="115"/>
      <c r="I66" s="116"/>
      <c r="J66" s="115" t="s">
        <v>111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'VRN - Ostatní a vedlejší 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76</v>
      </c>
      <c r="AR66" s="119"/>
      <c r="AS66" s="125">
        <v>0</v>
      </c>
      <c r="AT66" s="126">
        <f>ROUND(SUM(AV66:AW66),2)</f>
        <v>0</v>
      </c>
      <c r="AU66" s="127">
        <f>'VRN - Ostatní a vedlejší ...'!P84</f>
        <v>0</v>
      </c>
      <c r="AV66" s="126">
        <f>'VRN - Ostatní a vedlejší ...'!J33</f>
        <v>0</v>
      </c>
      <c r="AW66" s="126">
        <f>'VRN - Ostatní a vedlejší ...'!J34</f>
        <v>0</v>
      </c>
      <c r="AX66" s="126">
        <f>'VRN - Ostatní a vedlejší ...'!J35</f>
        <v>0</v>
      </c>
      <c r="AY66" s="126">
        <f>'VRN - Ostatní a vedlejší ...'!J36</f>
        <v>0</v>
      </c>
      <c r="AZ66" s="126">
        <f>'VRN - Ostatní a vedlejší ...'!F33</f>
        <v>0</v>
      </c>
      <c r="BA66" s="126">
        <f>'VRN - Ostatní a vedlejší ...'!F34</f>
        <v>0</v>
      </c>
      <c r="BB66" s="126">
        <f>'VRN - Ostatní a vedlejší ...'!F35</f>
        <v>0</v>
      </c>
      <c r="BC66" s="126">
        <f>'VRN - Ostatní a vedlejší ...'!F36</f>
        <v>0</v>
      </c>
      <c r="BD66" s="128">
        <f>'VRN - Ostatní a vedlejší ...'!F37</f>
        <v>0</v>
      </c>
      <c r="BE66" s="7"/>
      <c r="BT66" s="124" t="s">
        <v>77</v>
      </c>
      <c r="BV66" s="124" t="s">
        <v>71</v>
      </c>
      <c r="BW66" s="124" t="s">
        <v>112</v>
      </c>
      <c r="BX66" s="124" t="s">
        <v>5</v>
      </c>
      <c r="CL66" s="124" t="s">
        <v>19</v>
      </c>
      <c r="CM66" s="124" t="s">
        <v>79</v>
      </c>
    </row>
    <row r="67" s="2" customFormat="1" ht="30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</sheetData>
  <sheetProtection sheet="1" formatColumns="0" formatRows="0" objects="1" scenarios="1" spinCount="100000" saltValue="8xPrtS6SxMf4RVc2YZI1RtA6l9JvH17XtPd+vZ0eC/l/GpohFwUMcLtmeDv9P+e8DpmcjCo238bzldY7iyIotg==" hashValue="ZQZBCPOZf1aavMa+oh+iuwPTC1GTBrJiHW1m1OdIeFgIysJqHh9UTCcN83lfGBqokCsbx8bfMzzjRMBsgScGcA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 101 - Komunikace, zpev...'!C2" display="/"/>
    <hyperlink ref="A56" location="'SO 101.1 - Strop na studn...'!C2" display="/"/>
    <hyperlink ref="A57" location="'SO 301.2 - Vodovod do vni...'!C2" display="/"/>
    <hyperlink ref="A58" location="'SO 302 - Vodovodní přípoj...'!C2" display="/"/>
    <hyperlink ref="A59" location="'SO 401 - Veřejné osvětlení'!C2" display="/"/>
    <hyperlink ref="A60" location="'SO 801.1 - Vegetační úpra...'!C2" display="/"/>
    <hyperlink ref="A61" location="'SO 801.2 - Vegetační úpra...'!C2" display="/"/>
    <hyperlink ref="A62" location="'SO 801.3 - Vegetační úpra...'!C2" display="/"/>
    <hyperlink ref="A63" location="'SO 801.4 - Vegetační úpra...'!C2" display="/"/>
    <hyperlink ref="A64" location="'SO 801.5 - Vegetační úpra...'!C2" display="/"/>
    <hyperlink ref="A65" location="'SO 802 - Mobiliář'!C2" display="/"/>
    <hyperlink ref="A66" location="'VR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ROUND((SUM(BE90:BE723)),  2)</f>
        <v>0</v>
      </c>
      <c r="G33" s="39"/>
      <c r="H33" s="39"/>
      <c r="I33" s="149">
        <v>0.20999999999999999</v>
      </c>
      <c r="J33" s="148">
        <f>ROUND(((SUM(BE90:BE723))*I33),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ROUND((SUM(BF90:BF723)),  2)</f>
        <v>0</v>
      </c>
      <c r="G34" s="39"/>
      <c r="H34" s="39"/>
      <c r="I34" s="149">
        <v>0.14999999999999999</v>
      </c>
      <c r="J34" s="148">
        <f>ROUND(((SUM(BF90:BF723))*I34),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ROUND((SUM(BG90:BG723)),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ROUND((SUM(BH90:BH723)),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ROUND((SUM(BI90:BI723)),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Komunikace, zpevněné plochy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122</v>
      </c>
      <c r="E62" s="175"/>
      <c r="F62" s="175"/>
      <c r="G62" s="175"/>
      <c r="H62" s="175"/>
      <c r="I62" s="175"/>
      <c r="J62" s="176">
        <f>J205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123</v>
      </c>
      <c r="E63" s="175"/>
      <c r="F63" s="175"/>
      <c r="G63" s="175"/>
      <c r="H63" s="175"/>
      <c r="I63" s="175"/>
      <c r="J63" s="176">
        <f>J238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124</v>
      </c>
      <c r="E64" s="175"/>
      <c r="F64" s="175"/>
      <c r="G64" s="175"/>
      <c r="H64" s="175"/>
      <c r="I64" s="175"/>
      <c r="J64" s="176">
        <f>J243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125</v>
      </c>
      <c r="E65" s="175"/>
      <c r="F65" s="175"/>
      <c r="G65" s="175"/>
      <c r="H65" s="175"/>
      <c r="I65" s="175"/>
      <c r="J65" s="176">
        <f>J382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126</v>
      </c>
      <c r="E66" s="175"/>
      <c r="F66" s="175"/>
      <c r="G66" s="175"/>
      <c r="H66" s="175"/>
      <c r="I66" s="175"/>
      <c r="J66" s="176">
        <f>J475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127</v>
      </c>
      <c r="E67" s="175"/>
      <c r="F67" s="175"/>
      <c r="G67" s="175"/>
      <c r="H67" s="175"/>
      <c r="I67" s="175"/>
      <c r="J67" s="176">
        <f>J696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128</v>
      </c>
      <c r="E68" s="175"/>
      <c r="F68" s="175"/>
      <c r="G68" s="175"/>
      <c r="H68" s="175"/>
      <c r="I68" s="175"/>
      <c r="J68" s="176">
        <f>J710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129</v>
      </c>
      <c r="E69" s="169"/>
      <c r="F69" s="169"/>
      <c r="G69" s="169"/>
      <c r="H69" s="169"/>
      <c r="I69" s="169"/>
      <c r="J69" s="170">
        <f>J713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130</v>
      </c>
      <c r="E70" s="175"/>
      <c r="F70" s="175"/>
      <c r="G70" s="175"/>
      <c r="H70" s="175"/>
      <c r="I70" s="175"/>
      <c r="J70" s="176">
        <f>J714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Revitalizace vnitrobloku Bayerova - Botanická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114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101 - Komunikace, zpevněné plochy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 xml:space="preserve"> </v>
      </c>
      <c r="G84" s="41"/>
      <c r="H84" s="41"/>
      <c r="I84" s="33" t="s">
        <v>23</v>
      </c>
      <c r="J84" s="73" t="str">
        <f>IF(J12="","",J12)</f>
        <v>8. 8. 2022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30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IF(E18="","",E18)</f>
        <v>Vyplň údaj</v>
      </c>
      <c r="G87" s="41"/>
      <c r="H87" s="41"/>
      <c r="I87" s="33" t="s">
        <v>32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132</v>
      </c>
      <c r="D89" s="181" t="s">
        <v>54</v>
      </c>
      <c r="E89" s="181" t="s">
        <v>50</v>
      </c>
      <c r="F89" s="181" t="s">
        <v>51</v>
      </c>
      <c r="G89" s="181" t="s">
        <v>133</v>
      </c>
      <c r="H89" s="181" t="s">
        <v>134</v>
      </c>
      <c r="I89" s="181" t="s">
        <v>135</v>
      </c>
      <c r="J89" s="182" t="s">
        <v>118</v>
      </c>
      <c r="K89" s="183" t="s">
        <v>136</v>
      </c>
      <c r="L89" s="184"/>
      <c r="M89" s="93" t="s">
        <v>19</v>
      </c>
      <c r="N89" s="94" t="s">
        <v>39</v>
      </c>
      <c r="O89" s="94" t="s">
        <v>137</v>
      </c>
      <c r="P89" s="94" t="s">
        <v>138</v>
      </c>
      <c r="Q89" s="94" t="s">
        <v>139</v>
      </c>
      <c r="R89" s="94" t="s">
        <v>140</v>
      </c>
      <c r="S89" s="94" t="s">
        <v>141</v>
      </c>
      <c r="T89" s="95" t="s">
        <v>142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143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P91+P713</f>
        <v>0</v>
      </c>
      <c r="Q90" s="97"/>
      <c r="R90" s="187">
        <f>R91+R713</f>
        <v>944.31419595999989</v>
      </c>
      <c r="S90" s="97"/>
      <c r="T90" s="188">
        <f>T91+T713</f>
        <v>936.12522000000013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68</v>
      </c>
      <c r="AU90" s="18" t="s">
        <v>119</v>
      </c>
      <c r="BK90" s="189">
        <f>BK91+BK713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144</v>
      </c>
      <c r="F91" s="193" t="s">
        <v>145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P92+P205+P238+P243+P382+P475+P696+P710</f>
        <v>0</v>
      </c>
      <c r="Q91" s="198"/>
      <c r="R91" s="199">
        <f>R92+R205+R238+R243+R382+R475+R696+R710</f>
        <v>944.31235595999988</v>
      </c>
      <c r="S91" s="198"/>
      <c r="T91" s="200">
        <f>T92+T205+T238+T243+T382+T475+T696+T710</f>
        <v>936.12362000000007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146</v>
      </c>
      <c r="BK91" s="203">
        <f>BK92+BK205+BK238+BK243+BK382+BK475+BK696+BK710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147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SUM(P93:P204)</f>
        <v>0</v>
      </c>
      <c r="Q92" s="198"/>
      <c r="R92" s="199">
        <f>SUM(R93:R204)</f>
        <v>32.426459999999999</v>
      </c>
      <c r="S92" s="198"/>
      <c r="T92" s="200">
        <f>SUM(T93:T204)</f>
        <v>910.1880000000001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146</v>
      </c>
      <c r="BK92" s="203">
        <f>SUM(BK93:BK204)</f>
        <v>0</v>
      </c>
    </row>
    <row r="93" s="2" customFormat="1" ht="37.8" customHeight="1">
      <c r="A93" s="39"/>
      <c r="B93" s="40"/>
      <c r="C93" s="206" t="s">
        <v>77</v>
      </c>
      <c r="D93" s="206" t="s">
        <v>148</v>
      </c>
      <c r="E93" s="207" t="s">
        <v>149</v>
      </c>
      <c r="F93" s="208" t="s">
        <v>150</v>
      </c>
      <c r="G93" s="209" t="s">
        <v>151</v>
      </c>
      <c r="H93" s="210">
        <v>38.399999999999999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40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0.255</v>
      </c>
      <c r="T93" s="217">
        <f>S93*H93</f>
        <v>9.7919999999999998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152</v>
      </c>
      <c r="AT93" s="218" t="s">
        <v>148</v>
      </c>
      <c r="AU93" s="218" t="s">
        <v>79</v>
      </c>
      <c r="AY93" s="18" t="s">
        <v>146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152</v>
      </c>
      <c r="BM93" s="218" t="s">
        <v>153</v>
      </c>
    </row>
    <row r="94" s="2" customFormat="1">
      <c r="A94" s="39"/>
      <c r="B94" s="40"/>
      <c r="C94" s="41"/>
      <c r="D94" s="220" t="s">
        <v>154</v>
      </c>
      <c r="E94" s="41"/>
      <c r="F94" s="221" t="s">
        <v>155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154</v>
      </c>
      <c r="AU94" s="18" t="s">
        <v>79</v>
      </c>
    </row>
    <row r="95" s="13" customFormat="1">
      <c r="A95" s="13"/>
      <c r="B95" s="225"/>
      <c r="C95" s="226"/>
      <c r="D95" s="227" t="s">
        <v>156</v>
      </c>
      <c r="E95" s="228" t="s">
        <v>19</v>
      </c>
      <c r="F95" s="229" t="s">
        <v>157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156</v>
      </c>
      <c r="AU95" s="235" t="s">
        <v>79</v>
      </c>
      <c r="AV95" s="13" t="s">
        <v>77</v>
      </c>
      <c r="AW95" s="13" t="s">
        <v>31</v>
      </c>
      <c r="AX95" s="13" t="s">
        <v>69</v>
      </c>
      <c r="AY95" s="235" t="s">
        <v>146</v>
      </c>
    </row>
    <row r="96" s="14" customFormat="1">
      <c r="A96" s="14"/>
      <c r="B96" s="236"/>
      <c r="C96" s="237"/>
      <c r="D96" s="227" t="s">
        <v>156</v>
      </c>
      <c r="E96" s="238" t="s">
        <v>19</v>
      </c>
      <c r="F96" s="239" t="s">
        <v>158</v>
      </c>
      <c r="G96" s="237"/>
      <c r="H96" s="240">
        <v>28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156</v>
      </c>
      <c r="AU96" s="246" t="s">
        <v>79</v>
      </c>
      <c r="AV96" s="14" t="s">
        <v>79</v>
      </c>
      <c r="AW96" s="14" t="s">
        <v>31</v>
      </c>
      <c r="AX96" s="14" t="s">
        <v>69</v>
      </c>
      <c r="AY96" s="246" t="s">
        <v>146</v>
      </c>
    </row>
    <row r="97" s="13" customFormat="1">
      <c r="A97" s="13"/>
      <c r="B97" s="225"/>
      <c r="C97" s="226"/>
      <c r="D97" s="227" t="s">
        <v>156</v>
      </c>
      <c r="E97" s="228" t="s">
        <v>19</v>
      </c>
      <c r="F97" s="229" t="s">
        <v>159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156</v>
      </c>
      <c r="AU97" s="235" t="s">
        <v>79</v>
      </c>
      <c r="AV97" s="13" t="s">
        <v>77</v>
      </c>
      <c r="AW97" s="13" t="s">
        <v>31</v>
      </c>
      <c r="AX97" s="13" t="s">
        <v>69</v>
      </c>
      <c r="AY97" s="235" t="s">
        <v>146</v>
      </c>
    </row>
    <row r="98" s="14" customFormat="1">
      <c r="A98" s="14"/>
      <c r="B98" s="236"/>
      <c r="C98" s="237"/>
      <c r="D98" s="227" t="s">
        <v>156</v>
      </c>
      <c r="E98" s="238" t="s">
        <v>19</v>
      </c>
      <c r="F98" s="239" t="s">
        <v>160</v>
      </c>
      <c r="G98" s="237"/>
      <c r="H98" s="240">
        <v>10.4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156</v>
      </c>
      <c r="AU98" s="246" t="s">
        <v>79</v>
      </c>
      <c r="AV98" s="14" t="s">
        <v>79</v>
      </c>
      <c r="AW98" s="14" t="s">
        <v>31</v>
      </c>
      <c r="AX98" s="14" t="s">
        <v>69</v>
      </c>
      <c r="AY98" s="246" t="s">
        <v>146</v>
      </c>
    </row>
    <row r="99" s="15" customFormat="1">
      <c r="A99" s="15"/>
      <c r="B99" s="247"/>
      <c r="C99" s="248"/>
      <c r="D99" s="227" t="s">
        <v>156</v>
      </c>
      <c r="E99" s="249" t="s">
        <v>19</v>
      </c>
      <c r="F99" s="250" t="s">
        <v>161</v>
      </c>
      <c r="G99" s="248"/>
      <c r="H99" s="251">
        <v>38.399999999999999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156</v>
      </c>
      <c r="AU99" s="257" t="s">
        <v>79</v>
      </c>
      <c r="AV99" s="15" t="s">
        <v>152</v>
      </c>
      <c r="AW99" s="15" t="s">
        <v>31</v>
      </c>
      <c r="AX99" s="15" t="s">
        <v>77</v>
      </c>
      <c r="AY99" s="257" t="s">
        <v>146</v>
      </c>
    </row>
    <row r="100" s="2" customFormat="1" ht="37.8" customHeight="1">
      <c r="A100" s="39"/>
      <c r="B100" s="40"/>
      <c r="C100" s="206" t="s">
        <v>79</v>
      </c>
      <c r="D100" s="206" t="s">
        <v>148</v>
      </c>
      <c r="E100" s="207" t="s">
        <v>162</v>
      </c>
      <c r="F100" s="208" t="s">
        <v>163</v>
      </c>
      <c r="G100" s="209" t="s">
        <v>151</v>
      </c>
      <c r="H100" s="210">
        <v>16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0.26000000000000001</v>
      </c>
      <c r="T100" s="217">
        <f>S100*H100</f>
        <v>4.1600000000000001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152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164</v>
      </c>
    </row>
    <row r="101" s="2" customFormat="1">
      <c r="A101" s="39"/>
      <c r="B101" s="40"/>
      <c r="C101" s="41"/>
      <c r="D101" s="220" t="s">
        <v>154</v>
      </c>
      <c r="E101" s="41"/>
      <c r="F101" s="221" t="s">
        <v>165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154</v>
      </c>
      <c r="AU101" s="18" t="s">
        <v>79</v>
      </c>
    </row>
    <row r="102" s="13" customFormat="1">
      <c r="A102" s="13"/>
      <c r="B102" s="225"/>
      <c r="C102" s="226"/>
      <c r="D102" s="227" t="s">
        <v>156</v>
      </c>
      <c r="E102" s="228" t="s">
        <v>19</v>
      </c>
      <c r="F102" s="229" t="s">
        <v>166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156</v>
      </c>
      <c r="AU102" s="235" t="s">
        <v>79</v>
      </c>
      <c r="AV102" s="13" t="s">
        <v>77</v>
      </c>
      <c r="AW102" s="13" t="s">
        <v>31</v>
      </c>
      <c r="AX102" s="13" t="s">
        <v>69</v>
      </c>
      <c r="AY102" s="235" t="s">
        <v>146</v>
      </c>
    </row>
    <row r="103" s="14" customFormat="1">
      <c r="A103" s="14"/>
      <c r="B103" s="236"/>
      <c r="C103" s="237"/>
      <c r="D103" s="227" t="s">
        <v>156</v>
      </c>
      <c r="E103" s="238" t="s">
        <v>19</v>
      </c>
      <c r="F103" s="239" t="s">
        <v>167</v>
      </c>
      <c r="G103" s="237"/>
      <c r="H103" s="240">
        <v>16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156</v>
      </c>
      <c r="AU103" s="246" t="s">
        <v>79</v>
      </c>
      <c r="AV103" s="14" t="s">
        <v>79</v>
      </c>
      <c r="AW103" s="14" t="s">
        <v>31</v>
      </c>
      <c r="AX103" s="14" t="s">
        <v>77</v>
      </c>
      <c r="AY103" s="246" t="s">
        <v>146</v>
      </c>
    </row>
    <row r="104" s="2" customFormat="1" ht="37.8" customHeight="1">
      <c r="A104" s="39"/>
      <c r="B104" s="40"/>
      <c r="C104" s="206" t="s">
        <v>168</v>
      </c>
      <c r="D104" s="206" t="s">
        <v>148</v>
      </c>
      <c r="E104" s="207" t="s">
        <v>169</v>
      </c>
      <c r="F104" s="208" t="s">
        <v>170</v>
      </c>
      <c r="G104" s="209" t="s">
        <v>151</v>
      </c>
      <c r="H104" s="210">
        <v>1210.4000000000001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0.28999999999999998</v>
      </c>
      <c r="T104" s="217">
        <f>S104*H104</f>
        <v>351.01600000000002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152</v>
      </c>
      <c r="AT104" s="218" t="s">
        <v>148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171</v>
      </c>
    </row>
    <row r="105" s="2" customFormat="1">
      <c r="A105" s="39"/>
      <c r="B105" s="40"/>
      <c r="C105" s="41"/>
      <c r="D105" s="220" t="s">
        <v>154</v>
      </c>
      <c r="E105" s="41"/>
      <c r="F105" s="221" t="s">
        <v>172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79</v>
      </c>
    </row>
    <row r="106" s="13" customFormat="1">
      <c r="A106" s="13"/>
      <c r="B106" s="225"/>
      <c r="C106" s="226"/>
      <c r="D106" s="227" t="s">
        <v>156</v>
      </c>
      <c r="E106" s="228" t="s">
        <v>19</v>
      </c>
      <c r="F106" s="229" t="s">
        <v>173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156</v>
      </c>
      <c r="AU106" s="235" t="s">
        <v>79</v>
      </c>
      <c r="AV106" s="13" t="s">
        <v>77</v>
      </c>
      <c r="AW106" s="13" t="s">
        <v>31</v>
      </c>
      <c r="AX106" s="13" t="s">
        <v>69</v>
      </c>
      <c r="AY106" s="235" t="s">
        <v>146</v>
      </c>
    </row>
    <row r="107" s="14" customFormat="1">
      <c r="A107" s="14"/>
      <c r="B107" s="236"/>
      <c r="C107" s="237"/>
      <c r="D107" s="227" t="s">
        <v>156</v>
      </c>
      <c r="E107" s="238" t="s">
        <v>19</v>
      </c>
      <c r="F107" s="239" t="s">
        <v>174</v>
      </c>
      <c r="G107" s="237"/>
      <c r="H107" s="240">
        <v>1210.4000000000001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156</v>
      </c>
      <c r="AU107" s="246" t="s">
        <v>79</v>
      </c>
      <c r="AV107" s="14" t="s">
        <v>79</v>
      </c>
      <c r="AW107" s="14" t="s">
        <v>31</v>
      </c>
      <c r="AX107" s="14" t="s">
        <v>77</v>
      </c>
      <c r="AY107" s="246" t="s">
        <v>146</v>
      </c>
    </row>
    <row r="108" s="2" customFormat="1" ht="37.8" customHeight="1">
      <c r="A108" s="39"/>
      <c r="B108" s="40"/>
      <c r="C108" s="206" t="s">
        <v>152</v>
      </c>
      <c r="D108" s="206" t="s">
        <v>148</v>
      </c>
      <c r="E108" s="207" t="s">
        <v>175</v>
      </c>
      <c r="F108" s="208" t="s">
        <v>176</v>
      </c>
      <c r="G108" s="209" t="s">
        <v>151</v>
      </c>
      <c r="H108" s="210">
        <v>456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40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0.625</v>
      </c>
      <c r="T108" s="217">
        <f>S108*H108</f>
        <v>285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152</v>
      </c>
      <c r="AT108" s="218" t="s">
        <v>148</v>
      </c>
      <c r="AU108" s="218" t="s">
        <v>79</v>
      </c>
      <c r="AY108" s="18" t="s">
        <v>146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77</v>
      </c>
      <c r="BK108" s="219">
        <f>ROUND(I108*H108,2)</f>
        <v>0</v>
      </c>
      <c r="BL108" s="18" t="s">
        <v>152</v>
      </c>
      <c r="BM108" s="218" t="s">
        <v>177</v>
      </c>
    </row>
    <row r="109" s="2" customFormat="1">
      <c r="A109" s="39"/>
      <c r="B109" s="40"/>
      <c r="C109" s="41"/>
      <c r="D109" s="220" t="s">
        <v>154</v>
      </c>
      <c r="E109" s="41"/>
      <c r="F109" s="221" t="s">
        <v>178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79</v>
      </c>
    </row>
    <row r="110" s="13" customFormat="1">
      <c r="A110" s="13"/>
      <c r="B110" s="225"/>
      <c r="C110" s="226"/>
      <c r="D110" s="227" t="s">
        <v>156</v>
      </c>
      <c r="E110" s="228" t="s">
        <v>19</v>
      </c>
      <c r="F110" s="229" t="s">
        <v>179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79</v>
      </c>
      <c r="AV110" s="13" t="s">
        <v>77</v>
      </c>
      <c r="AW110" s="13" t="s">
        <v>31</v>
      </c>
      <c r="AX110" s="13" t="s">
        <v>69</v>
      </c>
      <c r="AY110" s="235" t="s">
        <v>146</v>
      </c>
    </row>
    <row r="111" s="14" customFormat="1">
      <c r="A111" s="14"/>
      <c r="B111" s="236"/>
      <c r="C111" s="237"/>
      <c r="D111" s="227" t="s">
        <v>156</v>
      </c>
      <c r="E111" s="238" t="s">
        <v>19</v>
      </c>
      <c r="F111" s="239" t="s">
        <v>180</v>
      </c>
      <c r="G111" s="237"/>
      <c r="H111" s="240">
        <v>456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79</v>
      </c>
      <c r="AV111" s="14" t="s">
        <v>79</v>
      </c>
      <c r="AW111" s="14" t="s">
        <v>31</v>
      </c>
      <c r="AX111" s="14" t="s">
        <v>77</v>
      </c>
      <c r="AY111" s="246" t="s">
        <v>146</v>
      </c>
    </row>
    <row r="112" s="2" customFormat="1" ht="37.8" customHeight="1">
      <c r="A112" s="39"/>
      <c r="B112" s="40"/>
      <c r="C112" s="206" t="s">
        <v>181</v>
      </c>
      <c r="D112" s="206" t="s">
        <v>148</v>
      </c>
      <c r="E112" s="207" t="s">
        <v>182</v>
      </c>
      <c r="F112" s="208" t="s">
        <v>183</v>
      </c>
      <c r="G112" s="209" t="s">
        <v>151</v>
      </c>
      <c r="H112" s="210">
        <v>456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0.22</v>
      </c>
      <c r="T112" s="217">
        <f>S112*H112</f>
        <v>100.32000000000001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152</v>
      </c>
      <c r="AT112" s="218" t="s">
        <v>148</v>
      </c>
      <c r="AU112" s="218" t="s">
        <v>79</v>
      </c>
      <c r="AY112" s="18" t="s">
        <v>146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152</v>
      </c>
      <c r="BM112" s="218" t="s">
        <v>184</v>
      </c>
    </row>
    <row r="113" s="2" customFormat="1">
      <c r="A113" s="39"/>
      <c r="B113" s="40"/>
      <c r="C113" s="41"/>
      <c r="D113" s="220" t="s">
        <v>154</v>
      </c>
      <c r="E113" s="41"/>
      <c r="F113" s="221" t="s">
        <v>185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154</v>
      </c>
      <c r="AU113" s="18" t="s">
        <v>79</v>
      </c>
    </row>
    <row r="114" s="13" customFormat="1">
      <c r="A114" s="13"/>
      <c r="B114" s="225"/>
      <c r="C114" s="226"/>
      <c r="D114" s="227" t="s">
        <v>156</v>
      </c>
      <c r="E114" s="228" t="s">
        <v>19</v>
      </c>
      <c r="F114" s="229" t="s">
        <v>186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156</v>
      </c>
      <c r="AU114" s="235" t="s">
        <v>79</v>
      </c>
      <c r="AV114" s="13" t="s">
        <v>77</v>
      </c>
      <c r="AW114" s="13" t="s">
        <v>31</v>
      </c>
      <c r="AX114" s="13" t="s">
        <v>69</v>
      </c>
      <c r="AY114" s="235" t="s">
        <v>146</v>
      </c>
    </row>
    <row r="115" s="14" customFormat="1">
      <c r="A115" s="14"/>
      <c r="B115" s="236"/>
      <c r="C115" s="237"/>
      <c r="D115" s="227" t="s">
        <v>156</v>
      </c>
      <c r="E115" s="238" t="s">
        <v>19</v>
      </c>
      <c r="F115" s="239" t="s">
        <v>180</v>
      </c>
      <c r="G115" s="237"/>
      <c r="H115" s="240">
        <v>456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156</v>
      </c>
      <c r="AU115" s="246" t="s">
        <v>79</v>
      </c>
      <c r="AV115" s="14" t="s">
        <v>79</v>
      </c>
      <c r="AW115" s="14" t="s">
        <v>31</v>
      </c>
      <c r="AX115" s="14" t="s">
        <v>77</v>
      </c>
      <c r="AY115" s="246" t="s">
        <v>146</v>
      </c>
    </row>
    <row r="116" s="2" customFormat="1" ht="24.15" customHeight="1">
      <c r="A116" s="39"/>
      <c r="B116" s="40"/>
      <c r="C116" s="206" t="s">
        <v>187</v>
      </c>
      <c r="D116" s="206" t="s">
        <v>148</v>
      </c>
      <c r="E116" s="207" t="s">
        <v>188</v>
      </c>
      <c r="F116" s="208" t="s">
        <v>189</v>
      </c>
      <c r="G116" s="209" t="s">
        <v>190</v>
      </c>
      <c r="H116" s="210">
        <v>780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0.20499999999999999</v>
      </c>
      <c r="T116" s="217">
        <f>S116*H116</f>
        <v>159.89999999999998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152</v>
      </c>
      <c r="AT116" s="218" t="s">
        <v>148</v>
      </c>
      <c r="AU116" s="218" t="s">
        <v>79</v>
      </c>
      <c r="AY116" s="18" t="s">
        <v>146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152</v>
      </c>
      <c r="BM116" s="218" t="s">
        <v>191</v>
      </c>
    </row>
    <row r="117" s="2" customFormat="1">
      <c r="A117" s="39"/>
      <c r="B117" s="40"/>
      <c r="C117" s="41"/>
      <c r="D117" s="220" t="s">
        <v>154</v>
      </c>
      <c r="E117" s="41"/>
      <c r="F117" s="221" t="s">
        <v>192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154</v>
      </c>
      <c r="AU117" s="18" t="s">
        <v>79</v>
      </c>
    </row>
    <row r="118" s="13" customFormat="1">
      <c r="A118" s="13"/>
      <c r="B118" s="225"/>
      <c r="C118" s="226"/>
      <c r="D118" s="227" t="s">
        <v>156</v>
      </c>
      <c r="E118" s="228" t="s">
        <v>19</v>
      </c>
      <c r="F118" s="229" t="s">
        <v>193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156</v>
      </c>
      <c r="AU118" s="235" t="s">
        <v>79</v>
      </c>
      <c r="AV118" s="13" t="s">
        <v>77</v>
      </c>
      <c r="AW118" s="13" t="s">
        <v>31</v>
      </c>
      <c r="AX118" s="13" t="s">
        <v>69</v>
      </c>
      <c r="AY118" s="235" t="s">
        <v>146</v>
      </c>
    </row>
    <row r="119" s="14" customFormat="1">
      <c r="A119" s="14"/>
      <c r="B119" s="236"/>
      <c r="C119" s="237"/>
      <c r="D119" s="227" t="s">
        <v>156</v>
      </c>
      <c r="E119" s="238" t="s">
        <v>19</v>
      </c>
      <c r="F119" s="239" t="s">
        <v>194</v>
      </c>
      <c r="G119" s="237"/>
      <c r="H119" s="240">
        <v>63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156</v>
      </c>
      <c r="AU119" s="246" t="s">
        <v>79</v>
      </c>
      <c r="AV119" s="14" t="s">
        <v>79</v>
      </c>
      <c r="AW119" s="14" t="s">
        <v>31</v>
      </c>
      <c r="AX119" s="14" t="s">
        <v>69</v>
      </c>
      <c r="AY119" s="246" t="s">
        <v>146</v>
      </c>
    </row>
    <row r="120" s="13" customFormat="1">
      <c r="A120" s="13"/>
      <c r="B120" s="225"/>
      <c r="C120" s="226"/>
      <c r="D120" s="227" t="s">
        <v>156</v>
      </c>
      <c r="E120" s="228" t="s">
        <v>19</v>
      </c>
      <c r="F120" s="229" t="s">
        <v>195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156</v>
      </c>
      <c r="AU120" s="235" t="s">
        <v>79</v>
      </c>
      <c r="AV120" s="13" t="s">
        <v>77</v>
      </c>
      <c r="AW120" s="13" t="s">
        <v>31</v>
      </c>
      <c r="AX120" s="13" t="s">
        <v>69</v>
      </c>
      <c r="AY120" s="235" t="s">
        <v>146</v>
      </c>
    </row>
    <row r="121" s="14" customFormat="1">
      <c r="A121" s="14"/>
      <c r="B121" s="236"/>
      <c r="C121" s="237"/>
      <c r="D121" s="227" t="s">
        <v>156</v>
      </c>
      <c r="E121" s="238" t="s">
        <v>19</v>
      </c>
      <c r="F121" s="239" t="s">
        <v>196</v>
      </c>
      <c r="G121" s="237"/>
      <c r="H121" s="240">
        <v>79.5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156</v>
      </c>
      <c r="AU121" s="246" t="s">
        <v>79</v>
      </c>
      <c r="AV121" s="14" t="s">
        <v>79</v>
      </c>
      <c r="AW121" s="14" t="s">
        <v>31</v>
      </c>
      <c r="AX121" s="14" t="s">
        <v>69</v>
      </c>
      <c r="AY121" s="246" t="s">
        <v>146</v>
      </c>
    </row>
    <row r="122" s="13" customFormat="1">
      <c r="A122" s="13"/>
      <c r="B122" s="225"/>
      <c r="C122" s="226"/>
      <c r="D122" s="227" t="s">
        <v>156</v>
      </c>
      <c r="E122" s="228" t="s">
        <v>19</v>
      </c>
      <c r="F122" s="229" t="s">
        <v>197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156</v>
      </c>
      <c r="AU122" s="235" t="s">
        <v>79</v>
      </c>
      <c r="AV122" s="13" t="s">
        <v>77</v>
      </c>
      <c r="AW122" s="13" t="s">
        <v>31</v>
      </c>
      <c r="AX122" s="13" t="s">
        <v>69</v>
      </c>
      <c r="AY122" s="235" t="s">
        <v>146</v>
      </c>
    </row>
    <row r="123" s="14" customFormat="1">
      <c r="A123" s="14"/>
      <c r="B123" s="236"/>
      <c r="C123" s="237"/>
      <c r="D123" s="227" t="s">
        <v>156</v>
      </c>
      <c r="E123" s="238" t="s">
        <v>19</v>
      </c>
      <c r="F123" s="239" t="s">
        <v>198</v>
      </c>
      <c r="G123" s="237"/>
      <c r="H123" s="240">
        <v>637.5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156</v>
      </c>
      <c r="AU123" s="246" t="s">
        <v>79</v>
      </c>
      <c r="AV123" s="14" t="s">
        <v>79</v>
      </c>
      <c r="AW123" s="14" t="s">
        <v>31</v>
      </c>
      <c r="AX123" s="14" t="s">
        <v>69</v>
      </c>
      <c r="AY123" s="246" t="s">
        <v>146</v>
      </c>
    </row>
    <row r="124" s="15" customFormat="1">
      <c r="A124" s="15"/>
      <c r="B124" s="247"/>
      <c r="C124" s="248"/>
      <c r="D124" s="227" t="s">
        <v>156</v>
      </c>
      <c r="E124" s="249" t="s">
        <v>19</v>
      </c>
      <c r="F124" s="250" t="s">
        <v>161</v>
      </c>
      <c r="G124" s="248"/>
      <c r="H124" s="251">
        <v>780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156</v>
      </c>
      <c r="AU124" s="257" t="s">
        <v>79</v>
      </c>
      <c r="AV124" s="15" t="s">
        <v>152</v>
      </c>
      <c r="AW124" s="15" t="s">
        <v>31</v>
      </c>
      <c r="AX124" s="15" t="s">
        <v>77</v>
      </c>
      <c r="AY124" s="257" t="s">
        <v>146</v>
      </c>
    </row>
    <row r="125" s="2" customFormat="1" ht="21.75" customHeight="1">
      <c r="A125" s="39"/>
      <c r="B125" s="40"/>
      <c r="C125" s="206" t="s">
        <v>199</v>
      </c>
      <c r="D125" s="206" t="s">
        <v>148</v>
      </c>
      <c r="E125" s="207" t="s">
        <v>200</v>
      </c>
      <c r="F125" s="208" t="s">
        <v>201</v>
      </c>
      <c r="G125" s="209" t="s">
        <v>202</v>
      </c>
      <c r="H125" s="210">
        <v>434.07499999999999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40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152</v>
      </c>
      <c r="AT125" s="218" t="s">
        <v>148</v>
      </c>
      <c r="AU125" s="218" t="s">
        <v>79</v>
      </c>
      <c r="AY125" s="18" t="s">
        <v>146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77</v>
      </c>
      <c r="BK125" s="219">
        <f>ROUND(I125*H125,2)</f>
        <v>0</v>
      </c>
      <c r="BL125" s="18" t="s">
        <v>152</v>
      </c>
      <c r="BM125" s="218" t="s">
        <v>203</v>
      </c>
    </row>
    <row r="126" s="2" customFormat="1">
      <c r="A126" s="39"/>
      <c r="B126" s="40"/>
      <c r="C126" s="41"/>
      <c r="D126" s="220" t="s">
        <v>154</v>
      </c>
      <c r="E126" s="41"/>
      <c r="F126" s="221" t="s">
        <v>204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154</v>
      </c>
      <c r="AU126" s="18" t="s">
        <v>79</v>
      </c>
    </row>
    <row r="127" s="13" customFormat="1">
      <c r="A127" s="13"/>
      <c r="B127" s="225"/>
      <c r="C127" s="226"/>
      <c r="D127" s="227" t="s">
        <v>156</v>
      </c>
      <c r="E127" s="228" t="s">
        <v>19</v>
      </c>
      <c r="F127" s="229" t="s">
        <v>205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156</v>
      </c>
      <c r="AU127" s="235" t="s">
        <v>79</v>
      </c>
      <c r="AV127" s="13" t="s">
        <v>77</v>
      </c>
      <c r="AW127" s="13" t="s">
        <v>31</v>
      </c>
      <c r="AX127" s="13" t="s">
        <v>69</v>
      </c>
      <c r="AY127" s="235" t="s">
        <v>146</v>
      </c>
    </row>
    <row r="128" s="14" customFormat="1">
      <c r="A128" s="14"/>
      <c r="B128" s="236"/>
      <c r="C128" s="237"/>
      <c r="D128" s="227" t="s">
        <v>156</v>
      </c>
      <c r="E128" s="238" t="s">
        <v>19</v>
      </c>
      <c r="F128" s="239" t="s">
        <v>206</v>
      </c>
      <c r="G128" s="237"/>
      <c r="H128" s="240">
        <v>434.07499999999999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156</v>
      </c>
      <c r="AU128" s="246" t="s">
        <v>79</v>
      </c>
      <c r="AV128" s="14" t="s">
        <v>79</v>
      </c>
      <c r="AW128" s="14" t="s">
        <v>31</v>
      </c>
      <c r="AX128" s="14" t="s">
        <v>77</v>
      </c>
      <c r="AY128" s="246" t="s">
        <v>146</v>
      </c>
    </row>
    <row r="129" s="2" customFormat="1" ht="33" customHeight="1">
      <c r="A129" s="39"/>
      <c r="B129" s="40"/>
      <c r="C129" s="206" t="s">
        <v>207</v>
      </c>
      <c r="D129" s="206" t="s">
        <v>148</v>
      </c>
      <c r="E129" s="207" t="s">
        <v>208</v>
      </c>
      <c r="F129" s="208" t="s">
        <v>209</v>
      </c>
      <c r="G129" s="209" t="s">
        <v>202</v>
      </c>
      <c r="H129" s="210">
        <v>21.359999999999999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40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152</v>
      </c>
      <c r="AT129" s="218" t="s">
        <v>148</v>
      </c>
      <c r="AU129" s="218" t="s">
        <v>79</v>
      </c>
      <c r="AY129" s="18" t="s">
        <v>146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77</v>
      </c>
      <c r="BK129" s="219">
        <f>ROUND(I129*H129,2)</f>
        <v>0</v>
      </c>
      <c r="BL129" s="18" t="s">
        <v>152</v>
      </c>
      <c r="BM129" s="218" t="s">
        <v>210</v>
      </c>
    </row>
    <row r="130" s="2" customFormat="1">
      <c r="A130" s="39"/>
      <c r="B130" s="40"/>
      <c r="C130" s="41"/>
      <c r="D130" s="220" t="s">
        <v>154</v>
      </c>
      <c r="E130" s="41"/>
      <c r="F130" s="221" t="s">
        <v>211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79</v>
      </c>
    </row>
    <row r="131" s="13" customFormat="1">
      <c r="A131" s="13"/>
      <c r="B131" s="225"/>
      <c r="C131" s="226"/>
      <c r="D131" s="227" t="s">
        <v>156</v>
      </c>
      <c r="E131" s="228" t="s">
        <v>19</v>
      </c>
      <c r="F131" s="229" t="s">
        <v>212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156</v>
      </c>
      <c r="AU131" s="235" t="s">
        <v>79</v>
      </c>
      <c r="AV131" s="13" t="s">
        <v>77</v>
      </c>
      <c r="AW131" s="13" t="s">
        <v>31</v>
      </c>
      <c r="AX131" s="13" t="s">
        <v>69</v>
      </c>
      <c r="AY131" s="235" t="s">
        <v>146</v>
      </c>
    </row>
    <row r="132" s="14" customFormat="1">
      <c r="A132" s="14"/>
      <c r="B132" s="236"/>
      <c r="C132" s="237"/>
      <c r="D132" s="227" t="s">
        <v>156</v>
      </c>
      <c r="E132" s="238" t="s">
        <v>19</v>
      </c>
      <c r="F132" s="239" t="s">
        <v>213</v>
      </c>
      <c r="G132" s="237"/>
      <c r="H132" s="240">
        <v>21.359999999999999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156</v>
      </c>
      <c r="AU132" s="246" t="s">
        <v>79</v>
      </c>
      <c r="AV132" s="14" t="s">
        <v>79</v>
      </c>
      <c r="AW132" s="14" t="s">
        <v>31</v>
      </c>
      <c r="AX132" s="14" t="s">
        <v>77</v>
      </c>
      <c r="AY132" s="246" t="s">
        <v>146</v>
      </c>
    </row>
    <row r="133" s="2" customFormat="1" ht="24.15" customHeight="1">
      <c r="A133" s="39"/>
      <c r="B133" s="40"/>
      <c r="C133" s="206" t="s">
        <v>214</v>
      </c>
      <c r="D133" s="206" t="s">
        <v>148</v>
      </c>
      <c r="E133" s="207" t="s">
        <v>215</v>
      </c>
      <c r="F133" s="208" t="s">
        <v>216</v>
      </c>
      <c r="G133" s="209" t="s">
        <v>202</v>
      </c>
      <c r="H133" s="210">
        <v>4.2000000000000002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40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152</v>
      </c>
      <c r="AT133" s="218" t="s">
        <v>148</v>
      </c>
      <c r="AU133" s="218" t="s">
        <v>79</v>
      </c>
      <c r="AY133" s="18" t="s">
        <v>146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77</v>
      </c>
      <c r="BK133" s="219">
        <f>ROUND(I133*H133,2)</f>
        <v>0</v>
      </c>
      <c r="BL133" s="18" t="s">
        <v>152</v>
      </c>
      <c r="BM133" s="218" t="s">
        <v>217</v>
      </c>
    </row>
    <row r="134" s="2" customFormat="1">
      <c r="A134" s="39"/>
      <c r="B134" s="40"/>
      <c r="C134" s="41"/>
      <c r="D134" s="220" t="s">
        <v>154</v>
      </c>
      <c r="E134" s="41"/>
      <c r="F134" s="221" t="s">
        <v>218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154</v>
      </c>
      <c r="AU134" s="18" t="s">
        <v>79</v>
      </c>
    </row>
    <row r="135" s="13" customFormat="1">
      <c r="A135" s="13"/>
      <c r="B135" s="225"/>
      <c r="C135" s="226"/>
      <c r="D135" s="227" t="s">
        <v>156</v>
      </c>
      <c r="E135" s="228" t="s">
        <v>19</v>
      </c>
      <c r="F135" s="229" t="s">
        <v>219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156</v>
      </c>
      <c r="AU135" s="235" t="s">
        <v>79</v>
      </c>
      <c r="AV135" s="13" t="s">
        <v>77</v>
      </c>
      <c r="AW135" s="13" t="s">
        <v>31</v>
      </c>
      <c r="AX135" s="13" t="s">
        <v>69</v>
      </c>
      <c r="AY135" s="235" t="s">
        <v>146</v>
      </c>
    </row>
    <row r="136" s="14" customFormat="1">
      <c r="A136" s="14"/>
      <c r="B136" s="236"/>
      <c r="C136" s="237"/>
      <c r="D136" s="227" t="s">
        <v>156</v>
      </c>
      <c r="E136" s="238" t="s">
        <v>19</v>
      </c>
      <c r="F136" s="239" t="s">
        <v>79</v>
      </c>
      <c r="G136" s="237"/>
      <c r="H136" s="240">
        <v>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156</v>
      </c>
      <c r="AU136" s="246" t="s">
        <v>79</v>
      </c>
      <c r="AV136" s="14" t="s">
        <v>79</v>
      </c>
      <c r="AW136" s="14" t="s">
        <v>31</v>
      </c>
      <c r="AX136" s="14" t="s">
        <v>69</v>
      </c>
      <c r="AY136" s="246" t="s">
        <v>146</v>
      </c>
    </row>
    <row r="137" s="13" customFormat="1">
      <c r="A137" s="13"/>
      <c r="B137" s="225"/>
      <c r="C137" s="226"/>
      <c r="D137" s="227" t="s">
        <v>156</v>
      </c>
      <c r="E137" s="228" t="s">
        <v>19</v>
      </c>
      <c r="F137" s="229" t="s">
        <v>220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156</v>
      </c>
      <c r="AU137" s="235" t="s">
        <v>79</v>
      </c>
      <c r="AV137" s="13" t="s">
        <v>77</v>
      </c>
      <c r="AW137" s="13" t="s">
        <v>31</v>
      </c>
      <c r="AX137" s="13" t="s">
        <v>69</v>
      </c>
      <c r="AY137" s="235" t="s">
        <v>146</v>
      </c>
    </row>
    <row r="138" s="14" customFormat="1">
      <c r="A138" s="14"/>
      <c r="B138" s="236"/>
      <c r="C138" s="237"/>
      <c r="D138" s="227" t="s">
        <v>156</v>
      </c>
      <c r="E138" s="238" t="s">
        <v>19</v>
      </c>
      <c r="F138" s="239" t="s">
        <v>221</v>
      </c>
      <c r="G138" s="237"/>
      <c r="H138" s="240">
        <v>2.2000000000000002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156</v>
      </c>
      <c r="AU138" s="246" t="s">
        <v>79</v>
      </c>
      <c r="AV138" s="14" t="s">
        <v>79</v>
      </c>
      <c r="AW138" s="14" t="s">
        <v>31</v>
      </c>
      <c r="AX138" s="14" t="s">
        <v>69</v>
      </c>
      <c r="AY138" s="246" t="s">
        <v>146</v>
      </c>
    </row>
    <row r="139" s="15" customFormat="1">
      <c r="A139" s="15"/>
      <c r="B139" s="247"/>
      <c r="C139" s="248"/>
      <c r="D139" s="227" t="s">
        <v>156</v>
      </c>
      <c r="E139" s="249" t="s">
        <v>19</v>
      </c>
      <c r="F139" s="250" t="s">
        <v>161</v>
      </c>
      <c r="G139" s="248"/>
      <c r="H139" s="251">
        <v>4.2000000000000002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156</v>
      </c>
      <c r="AU139" s="257" t="s">
        <v>79</v>
      </c>
      <c r="AV139" s="15" t="s">
        <v>152</v>
      </c>
      <c r="AW139" s="15" t="s">
        <v>31</v>
      </c>
      <c r="AX139" s="15" t="s">
        <v>77</v>
      </c>
      <c r="AY139" s="257" t="s">
        <v>146</v>
      </c>
    </row>
    <row r="140" s="2" customFormat="1" ht="24.15" customHeight="1">
      <c r="A140" s="39"/>
      <c r="B140" s="40"/>
      <c r="C140" s="206" t="s">
        <v>222</v>
      </c>
      <c r="D140" s="206" t="s">
        <v>148</v>
      </c>
      <c r="E140" s="207" t="s">
        <v>223</v>
      </c>
      <c r="F140" s="208" t="s">
        <v>224</v>
      </c>
      <c r="G140" s="209" t="s">
        <v>202</v>
      </c>
      <c r="H140" s="210">
        <v>12.6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152</v>
      </c>
      <c r="AT140" s="218" t="s">
        <v>148</v>
      </c>
      <c r="AU140" s="218" t="s">
        <v>79</v>
      </c>
      <c r="AY140" s="18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152</v>
      </c>
      <c r="BM140" s="218" t="s">
        <v>225</v>
      </c>
    </row>
    <row r="141" s="2" customFormat="1">
      <c r="A141" s="39"/>
      <c r="B141" s="40"/>
      <c r="C141" s="41"/>
      <c r="D141" s="220" t="s">
        <v>154</v>
      </c>
      <c r="E141" s="41"/>
      <c r="F141" s="221" t="s">
        <v>226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79</v>
      </c>
    </row>
    <row r="142" s="13" customFormat="1">
      <c r="A142" s="13"/>
      <c r="B142" s="225"/>
      <c r="C142" s="226"/>
      <c r="D142" s="227" t="s">
        <v>156</v>
      </c>
      <c r="E142" s="228" t="s">
        <v>19</v>
      </c>
      <c r="F142" s="229" t="s">
        <v>227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156</v>
      </c>
      <c r="AU142" s="235" t="s">
        <v>79</v>
      </c>
      <c r="AV142" s="13" t="s">
        <v>77</v>
      </c>
      <c r="AW142" s="13" t="s">
        <v>31</v>
      </c>
      <c r="AX142" s="13" t="s">
        <v>69</v>
      </c>
      <c r="AY142" s="235" t="s">
        <v>146</v>
      </c>
    </row>
    <row r="143" s="14" customFormat="1">
      <c r="A143" s="14"/>
      <c r="B143" s="236"/>
      <c r="C143" s="237"/>
      <c r="D143" s="227" t="s">
        <v>156</v>
      </c>
      <c r="E143" s="238" t="s">
        <v>19</v>
      </c>
      <c r="F143" s="239" t="s">
        <v>228</v>
      </c>
      <c r="G143" s="237"/>
      <c r="H143" s="240">
        <v>12.6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156</v>
      </c>
      <c r="AU143" s="246" t="s">
        <v>79</v>
      </c>
      <c r="AV143" s="14" t="s">
        <v>79</v>
      </c>
      <c r="AW143" s="14" t="s">
        <v>31</v>
      </c>
      <c r="AX143" s="14" t="s">
        <v>77</v>
      </c>
      <c r="AY143" s="246" t="s">
        <v>146</v>
      </c>
    </row>
    <row r="144" s="2" customFormat="1" ht="24.15" customHeight="1">
      <c r="A144" s="39"/>
      <c r="B144" s="40"/>
      <c r="C144" s="206" t="s">
        <v>229</v>
      </c>
      <c r="D144" s="206" t="s">
        <v>148</v>
      </c>
      <c r="E144" s="207" t="s">
        <v>230</v>
      </c>
      <c r="F144" s="208" t="s">
        <v>231</v>
      </c>
      <c r="G144" s="209" t="s">
        <v>202</v>
      </c>
      <c r="H144" s="210">
        <v>37.950000000000003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40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152</v>
      </c>
      <c r="AT144" s="218" t="s">
        <v>148</v>
      </c>
      <c r="AU144" s="218" t="s">
        <v>79</v>
      </c>
      <c r="AY144" s="18" t="s">
        <v>146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152</v>
      </c>
      <c r="BM144" s="218" t="s">
        <v>232</v>
      </c>
    </row>
    <row r="145" s="2" customFormat="1">
      <c r="A145" s="39"/>
      <c r="B145" s="40"/>
      <c r="C145" s="41"/>
      <c r="D145" s="220" t="s">
        <v>154</v>
      </c>
      <c r="E145" s="41"/>
      <c r="F145" s="221" t="s">
        <v>233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79</v>
      </c>
    </row>
    <row r="146" s="13" customFormat="1">
      <c r="A146" s="13"/>
      <c r="B146" s="225"/>
      <c r="C146" s="226"/>
      <c r="D146" s="227" t="s">
        <v>156</v>
      </c>
      <c r="E146" s="228" t="s">
        <v>19</v>
      </c>
      <c r="F146" s="229" t="s">
        <v>234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156</v>
      </c>
      <c r="AU146" s="235" t="s">
        <v>79</v>
      </c>
      <c r="AV146" s="13" t="s">
        <v>77</v>
      </c>
      <c r="AW146" s="13" t="s">
        <v>31</v>
      </c>
      <c r="AX146" s="13" t="s">
        <v>69</v>
      </c>
      <c r="AY146" s="235" t="s">
        <v>146</v>
      </c>
    </row>
    <row r="147" s="14" customFormat="1">
      <c r="A147" s="14"/>
      <c r="B147" s="236"/>
      <c r="C147" s="237"/>
      <c r="D147" s="227" t="s">
        <v>156</v>
      </c>
      <c r="E147" s="238" t="s">
        <v>19</v>
      </c>
      <c r="F147" s="239" t="s">
        <v>235</v>
      </c>
      <c r="G147" s="237"/>
      <c r="H147" s="240">
        <v>19.5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156</v>
      </c>
      <c r="AU147" s="246" t="s">
        <v>79</v>
      </c>
      <c r="AV147" s="14" t="s">
        <v>79</v>
      </c>
      <c r="AW147" s="14" t="s">
        <v>31</v>
      </c>
      <c r="AX147" s="14" t="s">
        <v>69</v>
      </c>
      <c r="AY147" s="246" t="s">
        <v>146</v>
      </c>
    </row>
    <row r="148" s="13" customFormat="1">
      <c r="A148" s="13"/>
      <c r="B148" s="225"/>
      <c r="C148" s="226"/>
      <c r="D148" s="227" t="s">
        <v>156</v>
      </c>
      <c r="E148" s="228" t="s">
        <v>19</v>
      </c>
      <c r="F148" s="229" t="s">
        <v>236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156</v>
      </c>
      <c r="AU148" s="235" t="s">
        <v>79</v>
      </c>
      <c r="AV148" s="13" t="s">
        <v>77</v>
      </c>
      <c r="AW148" s="13" t="s">
        <v>31</v>
      </c>
      <c r="AX148" s="13" t="s">
        <v>69</v>
      </c>
      <c r="AY148" s="235" t="s">
        <v>146</v>
      </c>
    </row>
    <row r="149" s="14" customFormat="1">
      <c r="A149" s="14"/>
      <c r="B149" s="236"/>
      <c r="C149" s="237"/>
      <c r="D149" s="227" t="s">
        <v>156</v>
      </c>
      <c r="E149" s="238" t="s">
        <v>19</v>
      </c>
      <c r="F149" s="239" t="s">
        <v>237</v>
      </c>
      <c r="G149" s="237"/>
      <c r="H149" s="240">
        <v>18.449999999999999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156</v>
      </c>
      <c r="AU149" s="246" t="s">
        <v>79</v>
      </c>
      <c r="AV149" s="14" t="s">
        <v>79</v>
      </c>
      <c r="AW149" s="14" t="s">
        <v>31</v>
      </c>
      <c r="AX149" s="14" t="s">
        <v>69</v>
      </c>
      <c r="AY149" s="246" t="s">
        <v>146</v>
      </c>
    </row>
    <row r="150" s="15" customFormat="1">
      <c r="A150" s="15"/>
      <c r="B150" s="247"/>
      <c r="C150" s="248"/>
      <c r="D150" s="227" t="s">
        <v>156</v>
      </c>
      <c r="E150" s="249" t="s">
        <v>19</v>
      </c>
      <c r="F150" s="250" t="s">
        <v>161</v>
      </c>
      <c r="G150" s="248"/>
      <c r="H150" s="251">
        <v>37.950000000000003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156</v>
      </c>
      <c r="AU150" s="257" t="s">
        <v>79</v>
      </c>
      <c r="AV150" s="15" t="s">
        <v>152</v>
      </c>
      <c r="AW150" s="15" t="s">
        <v>31</v>
      </c>
      <c r="AX150" s="15" t="s">
        <v>77</v>
      </c>
      <c r="AY150" s="257" t="s">
        <v>146</v>
      </c>
    </row>
    <row r="151" s="2" customFormat="1" ht="21.75" customHeight="1">
      <c r="A151" s="39"/>
      <c r="B151" s="40"/>
      <c r="C151" s="206" t="s">
        <v>238</v>
      </c>
      <c r="D151" s="206" t="s">
        <v>148</v>
      </c>
      <c r="E151" s="207" t="s">
        <v>239</v>
      </c>
      <c r="F151" s="208" t="s">
        <v>240</v>
      </c>
      <c r="G151" s="209" t="s">
        <v>151</v>
      </c>
      <c r="H151" s="210">
        <v>31.5</v>
      </c>
      <c r="I151" s="211"/>
      <c r="J151" s="212">
        <f>ROUND(I151*H151,2)</f>
        <v>0</v>
      </c>
      <c r="K151" s="213"/>
      <c r="L151" s="45"/>
      <c r="M151" s="214" t="s">
        <v>19</v>
      </c>
      <c r="N151" s="215" t="s">
        <v>40</v>
      </c>
      <c r="O151" s="85"/>
      <c r="P151" s="216">
        <f>O151*H151</f>
        <v>0</v>
      </c>
      <c r="Q151" s="216">
        <v>0.00084000000000000003</v>
      </c>
      <c r="R151" s="216">
        <f>Q151*H151</f>
        <v>0.026460000000000001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152</v>
      </c>
      <c r="AT151" s="218" t="s">
        <v>148</v>
      </c>
      <c r="AU151" s="218" t="s">
        <v>79</v>
      </c>
      <c r="AY151" s="18" t="s">
        <v>146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77</v>
      </c>
      <c r="BK151" s="219">
        <f>ROUND(I151*H151,2)</f>
        <v>0</v>
      </c>
      <c r="BL151" s="18" t="s">
        <v>152</v>
      </c>
      <c r="BM151" s="218" t="s">
        <v>241</v>
      </c>
    </row>
    <row r="152" s="2" customFormat="1">
      <c r="A152" s="39"/>
      <c r="B152" s="40"/>
      <c r="C152" s="41"/>
      <c r="D152" s="220" t="s">
        <v>154</v>
      </c>
      <c r="E152" s="41"/>
      <c r="F152" s="221" t="s">
        <v>242</v>
      </c>
      <c r="G152" s="41"/>
      <c r="H152" s="41"/>
      <c r="I152" s="222"/>
      <c r="J152" s="41"/>
      <c r="K152" s="41"/>
      <c r="L152" s="45"/>
      <c r="M152" s="223"/>
      <c r="N152" s="22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154</v>
      </c>
      <c r="AU152" s="18" t="s">
        <v>79</v>
      </c>
    </row>
    <row r="153" s="13" customFormat="1">
      <c r="A153" s="13"/>
      <c r="B153" s="225"/>
      <c r="C153" s="226"/>
      <c r="D153" s="227" t="s">
        <v>156</v>
      </c>
      <c r="E153" s="228" t="s">
        <v>19</v>
      </c>
      <c r="F153" s="229" t="s">
        <v>227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156</v>
      </c>
      <c r="AU153" s="235" t="s">
        <v>79</v>
      </c>
      <c r="AV153" s="13" t="s">
        <v>77</v>
      </c>
      <c r="AW153" s="13" t="s">
        <v>31</v>
      </c>
      <c r="AX153" s="13" t="s">
        <v>69</v>
      </c>
      <c r="AY153" s="235" t="s">
        <v>146</v>
      </c>
    </row>
    <row r="154" s="14" customFormat="1">
      <c r="A154" s="14"/>
      <c r="B154" s="236"/>
      <c r="C154" s="237"/>
      <c r="D154" s="227" t="s">
        <v>156</v>
      </c>
      <c r="E154" s="238" t="s">
        <v>19</v>
      </c>
      <c r="F154" s="239" t="s">
        <v>243</v>
      </c>
      <c r="G154" s="237"/>
      <c r="H154" s="240">
        <v>31.5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156</v>
      </c>
      <c r="AU154" s="246" t="s">
        <v>79</v>
      </c>
      <c r="AV154" s="14" t="s">
        <v>79</v>
      </c>
      <c r="AW154" s="14" t="s">
        <v>31</v>
      </c>
      <c r="AX154" s="14" t="s">
        <v>77</v>
      </c>
      <c r="AY154" s="246" t="s">
        <v>146</v>
      </c>
    </row>
    <row r="155" s="2" customFormat="1" ht="24.15" customHeight="1">
      <c r="A155" s="39"/>
      <c r="B155" s="40"/>
      <c r="C155" s="206" t="s">
        <v>244</v>
      </c>
      <c r="D155" s="206" t="s">
        <v>148</v>
      </c>
      <c r="E155" s="207" t="s">
        <v>245</v>
      </c>
      <c r="F155" s="208" t="s">
        <v>246</v>
      </c>
      <c r="G155" s="209" t="s">
        <v>151</v>
      </c>
      <c r="H155" s="210">
        <v>31.5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40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152</v>
      </c>
      <c r="AT155" s="218" t="s">
        <v>148</v>
      </c>
      <c r="AU155" s="218" t="s">
        <v>79</v>
      </c>
      <c r="AY155" s="18" t="s">
        <v>146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152</v>
      </c>
      <c r="BM155" s="218" t="s">
        <v>247</v>
      </c>
    </row>
    <row r="156" s="2" customFormat="1">
      <c r="A156" s="39"/>
      <c r="B156" s="40"/>
      <c r="C156" s="41"/>
      <c r="D156" s="220" t="s">
        <v>154</v>
      </c>
      <c r="E156" s="41"/>
      <c r="F156" s="221" t="s">
        <v>248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154</v>
      </c>
      <c r="AU156" s="18" t="s">
        <v>79</v>
      </c>
    </row>
    <row r="157" s="2" customFormat="1" ht="37.8" customHeight="1">
      <c r="A157" s="39"/>
      <c r="B157" s="40"/>
      <c r="C157" s="206" t="s">
        <v>249</v>
      </c>
      <c r="D157" s="206" t="s">
        <v>148</v>
      </c>
      <c r="E157" s="207" t="s">
        <v>250</v>
      </c>
      <c r="F157" s="208" t="s">
        <v>251</v>
      </c>
      <c r="G157" s="209" t="s">
        <v>202</v>
      </c>
      <c r="H157" s="210">
        <v>488.82499999999999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40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152</v>
      </c>
      <c r="AT157" s="218" t="s">
        <v>148</v>
      </c>
      <c r="AU157" s="218" t="s">
        <v>79</v>
      </c>
      <c r="AY157" s="18" t="s">
        <v>146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77</v>
      </c>
      <c r="BK157" s="219">
        <f>ROUND(I157*H157,2)</f>
        <v>0</v>
      </c>
      <c r="BL157" s="18" t="s">
        <v>152</v>
      </c>
      <c r="BM157" s="218" t="s">
        <v>252</v>
      </c>
    </row>
    <row r="158" s="2" customFormat="1">
      <c r="A158" s="39"/>
      <c r="B158" s="40"/>
      <c r="C158" s="41"/>
      <c r="D158" s="220" t="s">
        <v>154</v>
      </c>
      <c r="E158" s="41"/>
      <c r="F158" s="221" t="s">
        <v>253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154</v>
      </c>
      <c r="AU158" s="18" t="s">
        <v>79</v>
      </c>
    </row>
    <row r="159" s="14" customFormat="1">
      <c r="A159" s="14"/>
      <c r="B159" s="236"/>
      <c r="C159" s="237"/>
      <c r="D159" s="227" t="s">
        <v>156</v>
      </c>
      <c r="E159" s="238" t="s">
        <v>19</v>
      </c>
      <c r="F159" s="239" t="s">
        <v>254</v>
      </c>
      <c r="G159" s="237"/>
      <c r="H159" s="240">
        <v>488.82499999999999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156</v>
      </c>
      <c r="AU159" s="246" t="s">
        <v>79</v>
      </c>
      <c r="AV159" s="14" t="s">
        <v>79</v>
      </c>
      <c r="AW159" s="14" t="s">
        <v>31</v>
      </c>
      <c r="AX159" s="14" t="s">
        <v>77</v>
      </c>
      <c r="AY159" s="246" t="s">
        <v>146</v>
      </c>
    </row>
    <row r="160" s="2" customFormat="1" ht="24.15" customHeight="1">
      <c r="A160" s="39"/>
      <c r="B160" s="40"/>
      <c r="C160" s="206" t="s">
        <v>8</v>
      </c>
      <c r="D160" s="206" t="s">
        <v>148</v>
      </c>
      <c r="E160" s="207" t="s">
        <v>255</v>
      </c>
      <c r="F160" s="208" t="s">
        <v>256</v>
      </c>
      <c r="G160" s="209" t="s">
        <v>257</v>
      </c>
      <c r="H160" s="210">
        <v>879.88499999999999</v>
      </c>
      <c r="I160" s="211"/>
      <c r="J160" s="212">
        <f>ROUND(I160*H160,2)</f>
        <v>0</v>
      </c>
      <c r="K160" s="213"/>
      <c r="L160" s="45"/>
      <c r="M160" s="214" t="s">
        <v>19</v>
      </c>
      <c r="N160" s="215" t="s">
        <v>40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152</v>
      </c>
      <c r="AT160" s="218" t="s">
        <v>148</v>
      </c>
      <c r="AU160" s="218" t="s">
        <v>79</v>
      </c>
      <c r="AY160" s="18" t="s">
        <v>146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77</v>
      </c>
      <c r="BK160" s="219">
        <f>ROUND(I160*H160,2)</f>
        <v>0</v>
      </c>
      <c r="BL160" s="18" t="s">
        <v>152</v>
      </c>
      <c r="BM160" s="218" t="s">
        <v>258</v>
      </c>
    </row>
    <row r="161" s="2" customFormat="1">
      <c r="A161" s="39"/>
      <c r="B161" s="40"/>
      <c r="C161" s="41"/>
      <c r="D161" s="220" t="s">
        <v>154</v>
      </c>
      <c r="E161" s="41"/>
      <c r="F161" s="221" t="s">
        <v>259</v>
      </c>
      <c r="G161" s="41"/>
      <c r="H161" s="41"/>
      <c r="I161" s="222"/>
      <c r="J161" s="41"/>
      <c r="K161" s="41"/>
      <c r="L161" s="45"/>
      <c r="M161" s="223"/>
      <c r="N161" s="224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154</v>
      </c>
      <c r="AU161" s="18" t="s">
        <v>79</v>
      </c>
    </row>
    <row r="162" s="14" customFormat="1">
      <c r="A162" s="14"/>
      <c r="B162" s="236"/>
      <c r="C162" s="237"/>
      <c r="D162" s="227" t="s">
        <v>156</v>
      </c>
      <c r="E162" s="238" t="s">
        <v>19</v>
      </c>
      <c r="F162" s="239" t="s">
        <v>260</v>
      </c>
      <c r="G162" s="237"/>
      <c r="H162" s="240">
        <v>879.88499999999999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156</v>
      </c>
      <c r="AU162" s="246" t="s">
        <v>79</v>
      </c>
      <c r="AV162" s="14" t="s">
        <v>79</v>
      </c>
      <c r="AW162" s="14" t="s">
        <v>31</v>
      </c>
      <c r="AX162" s="14" t="s">
        <v>77</v>
      </c>
      <c r="AY162" s="246" t="s">
        <v>146</v>
      </c>
    </row>
    <row r="163" s="2" customFormat="1" ht="24.15" customHeight="1">
      <c r="A163" s="39"/>
      <c r="B163" s="40"/>
      <c r="C163" s="206" t="s">
        <v>167</v>
      </c>
      <c r="D163" s="206" t="s">
        <v>148</v>
      </c>
      <c r="E163" s="207" t="s">
        <v>261</v>
      </c>
      <c r="F163" s="208" t="s">
        <v>262</v>
      </c>
      <c r="G163" s="209" t="s">
        <v>202</v>
      </c>
      <c r="H163" s="210">
        <v>488.82499999999999</v>
      </c>
      <c r="I163" s="211"/>
      <c r="J163" s="212">
        <f>ROUND(I163*H163,2)</f>
        <v>0</v>
      </c>
      <c r="K163" s="213"/>
      <c r="L163" s="45"/>
      <c r="M163" s="214" t="s">
        <v>19</v>
      </c>
      <c r="N163" s="215" t="s">
        <v>40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152</v>
      </c>
      <c r="AT163" s="218" t="s">
        <v>148</v>
      </c>
      <c r="AU163" s="218" t="s">
        <v>79</v>
      </c>
      <c r="AY163" s="18" t="s">
        <v>146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77</v>
      </c>
      <c r="BK163" s="219">
        <f>ROUND(I163*H163,2)</f>
        <v>0</v>
      </c>
      <c r="BL163" s="18" t="s">
        <v>152</v>
      </c>
      <c r="BM163" s="218" t="s">
        <v>263</v>
      </c>
    </row>
    <row r="164" s="2" customFormat="1">
      <c r="A164" s="39"/>
      <c r="B164" s="40"/>
      <c r="C164" s="41"/>
      <c r="D164" s="220" t="s">
        <v>154</v>
      </c>
      <c r="E164" s="41"/>
      <c r="F164" s="221" t="s">
        <v>264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154</v>
      </c>
      <c r="AU164" s="18" t="s">
        <v>79</v>
      </c>
    </row>
    <row r="165" s="2" customFormat="1" ht="24.15" customHeight="1">
      <c r="A165" s="39"/>
      <c r="B165" s="40"/>
      <c r="C165" s="206" t="s">
        <v>265</v>
      </c>
      <c r="D165" s="206" t="s">
        <v>148</v>
      </c>
      <c r="E165" s="207" t="s">
        <v>266</v>
      </c>
      <c r="F165" s="208" t="s">
        <v>267</v>
      </c>
      <c r="G165" s="209" t="s">
        <v>202</v>
      </c>
      <c r="H165" s="210">
        <v>6.2999999999999998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40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152</v>
      </c>
      <c r="AT165" s="218" t="s">
        <v>148</v>
      </c>
      <c r="AU165" s="218" t="s">
        <v>79</v>
      </c>
      <c r="AY165" s="18" t="s">
        <v>146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77</v>
      </c>
      <c r="BK165" s="219">
        <f>ROUND(I165*H165,2)</f>
        <v>0</v>
      </c>
      <c r="BL165" s="18" t="s">
        <v>152</v>
      </c>
      <c r="BM165" s="218" t="s">
        <v>268</v>
      </c>
    </row>
    <row r="166" s="2" customFormat="1">
      <c r="A166" s="39"/>
      <c r="B166" s="40"/>
      <c r="C166" s="41"/>
      <c r="D166" s="220" t="s">
        <v>154</v>
      </c>
      <c r="E166" s="41"/>
      <c r="F166" s="221" t="s">
        <v>269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154</v>
      </c>
      <c r="AU166" s="18" t="s">
        <v>79</v>
      </c>
    </row>
    <row r="167" s="13" customFormat="1">
      <c r="A167" s="13"/>
      <c r="B167" s="225"/>
      <c r="C167" s="226"/>
      <c r="D167" s="227" t="s">
        <v>156</v>
      </c>
      <c r="E167" s="228" t="s">
        <v>19</v>
      </c>
      <c r="F167" s="229" t="s">
        <v>270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156</v>
      </c>
      <c r="AU167" s="235" t="s">
        <v>79</v>
      </c>
      <c r="AV167" s="13" t="s">
        <v>77</v>
      </c>
      <c r="AW167" s="13" t="s">
        <v>31</v>
      </c>
      <c r="AX167" s="13" t="s">
        <v>69</v>
      </c>
      <c r="AY167" s="235" t="s">
        <v>146</v>
      </c>
    </row>
    <row r="168" s="14" customFormat="1">
      <c r="A168" s="14"/>
      <c r="B168" s="236"/>
      <c r="C168" s="237"/>
      <c r="D168" s="227" t="s">
        <v>156</v>
      </c>
      <c r="E168" s="238" t="s">
        <v>19</v>
      </c>
      <c r="F168" s="239" t="s">
        <v>271</v>
      </c>
      <c r="G168" s="237"/>
      <c r="H168" s="240">
        <v>6.2999999999999998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156</v>
      </c>
      <c r="AU168" s="246" t="s">
        <v>79</v>
      </c>
      <c r="AV168" s="14" t="s">
        <v>79</v>
      </c>
      <c r="AW168" s="14" t="s">
        <v>31</v>
      </c>
      <c r="AX168" s="14" t="s">
        <v>77</v>
      </c>
      <c r="AY168" s="246" t="s">
        <v>146</v>
      </c>
    </row>
    <row r="169" s="2" customFormat="1" ht="16.5" customHeight="1">
      <c r="A169" s="39"/>
      <c r="B169" s="40"/>
      <c r="C169" s="258" t="s">
        <v>272</v>
      </c>
      <c r="D169" s="258" t="s">
        <v>273</v>
      </c>
      <c r="E169" s="259" t="s">
        <v>274</v>
      </c>
      <c r="F169" s="260" t="s">
        <v>275</v>
      </c>
      <c r="G169" s="261" t="s">
        <v>257</v>
      </c>
      <c r="H169" s="262">
        <v>12.6</v>
      </c>
      <c r="I169" s="263"/>
      <c r="J169" s="264">
        <f>ROUND(I169*H169,2)</f>
        <v>0</v>
      </c>
      <c r="K169" s="265"/>
      <c r="L169" s="266"/>
      <c r="M169" s="267" t="s">
        <v>19</v>
      </c>
      <c r="N169" s="268" t="s">
        <v>40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207</v>
      </c>
      <c r="AT169" s="218" t="s">
        <v>273</v>
      </c>
      <c r="AU169" s="218" t="s">
        <v>79</v>
      </c>
      <c r="AY169" s="18" t="s">
        <v>146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77</v>
      </c>
      <c r="BK169" s="219">
        <f>ROUND(I169*H169,2)</f>
        <v>0</v>
      </c>
      <c r="BL169" s="18" t="s">
        <v>152</v>
      </c>
      <c r="BM169" s="218" t="s">
        <v>276</v>
      </c>
    </row>
    <row r="170" s="14" customFormat="1">
      <c r="A170" s="14"/>
      <c r="B170" s="236"/>
      <c r="C170" s="237"/>
      <c r="D170" s="227" t="s">
        <v>156</v>
      </c>
      <c r="E170" s="238" t="s">
        <v>19</v>
      </c>
      <c r="F170" s="239" t="s">
        <v>277</v>
      </c>
      <c r="G170" s="237"/>
      <c r="H170" s="240">
        <v>12.6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156</v>
      </c>
      <c r="AU170" s="246" t="s">
        <v>79</v>
      </c>
      <c r="AV170" s="14" t="s">
        <v>79</v>
      </c>
      <c r="AW170" s="14" t="s">
        <v>31</v>
      </c>
      <c r="AX170" s="14" t="s">
        <v>77</v>
      </c>
      <c r="AY170" s="246" t="s">
        <v>146</v>
      </c>
    </row>
    <row r="171" s="2" customFormat="1" ht="24.15" customHeight="1">
      <c r="A171" s="39"/>
      <c r="B171" s="40"/>
      <c r="C171" s="206" t="s">
        <v>278</v>
      </c>
      <c r="D171" s="206" t="s">
        <v>148</v>
      </c>
      <c r="E171" s="207" t="s">
        <v>279</v>
      </c>
      <c r="F171" s="208" t="s">
        <v>280</v>
      </c>
      <c r="G171" s="209" t="s">
        <v>202</v>
      </c>
      <c r="H171" s="210">
        <v>206.59999999999999</v>
      </c>
      <c r="I171" s="211"/>
      <c r="J171" s="212">
        <f>ROUND(I171*H171,2)</f>
        <v>0</v>
      </c>
      <c r="K171" s="213"/>
      <c r="L171" s="45"/>
      <c r="M171" s="214" t="s">
        <v>19</v>
      </c>
      <c r="N171" s="215" t="s">
        <v>40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152</v>
      </c>
      <c r="AT171" s="218" t="s">
        <v>148</v>
      </c>
      <c r="AU171" s="218" t="s">
        <v>79</v>
      </c>
      <c r="AY171" s="18" t="s">
        <v>146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77</v>
      </c>
      <c r="BK171" s="219">
        <f>ROUND(I171*H171,2)</f>
        <v>0</v>
      </c>
      <c r="BL171" s="18" t="s">
        <v>152</v>
      </c>
      <c r="BM171" s="218" t="s">
        <v>281</v>
      </c>
    </row>
    <row r="172" s="2" customFormat="1">
      <c r="A172" s="39"/>
      <c r="B172" s="40"/>
      <c r="C172" s="41"/>
      <c r="D172" s="220" t="s">
        <v>154</v>
      </c>
      <c r="E172" s="41"/>
      <c r="F172" s="221" t="s">
        <v>282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154</v>
      </c>
      <c r="AU172" s="18" t="s">
        <v>79</v>
      </c>
    </row>
    <row r="173" s="13" customFormat="1">
      <c r="A173" s="13"/>
      <c r="B173" s="225"/>
      <c r="C173" s="226"/>
      <c r="D173" s="227" t="s">
        <v>156</v>
      </c>
      <c r="E173" s="228" t="s">
        <v>19</v>
      </c>
      <c r="F173" s="229" t="s">
        <v>283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156</v>
      </c>
      <c r="AU173" s="235" t="s">
        <v>79</v>
      </c>
      <c r="AV173" s="13" t="s">
        <v>77</v>
      </c>
      <c r="AW173" s="13" t="s">
        <v>31</v>
      </c>
      <c r="AX173" s="13" t="s">
        <v>69</v>
      </c>
      <c r="AY173" s="235" t="s">
        <v>146</v>
      </c>
    </row>
    <row r="174" s="14" customFormat="1">
      <c r="A174" s="14"/>
      <c r="B174" s="236"/>
      <c r="C174" s="237"/>
      <c r="D174" s="227" t="s">
        <v>156</v>
      </c>
      <c r="E174" s="238" t="s">
        <v>19</v>
      </c>
      <c r="F174" s="239" t="s">
        <v>284</v>
      </c>
      <c r="G174" s="237"/>
      <c r="H174" s="240">
        <v>190.40000000000001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156</v>
      </c>
      <c r="AU174" s="246" t="s">
        <v>79</v>
      </c>
      <c r="AV174" s="14" t="s">
        <v>79</v>
      </c>
      <c r="AW174" s="14" t="s">
        <v>31</v>
      </c>
      <c r="AX174" s="14" t="s">
        <v>69</v>
      </c>
      <c r="AY174" s="246" t="s">
        <v>146</v>
      </c>
    </row>
    <row r="175" s="13" customFormat="1">
      <c r="A175" s="13"/>
      <c r="B175" s="225"/>
      <c r="C175" s="226"/>
      <c r="D175" s="227" t="s">
        <v>156</v>
      </c>
      <c r="E175" s="228" t="s">
        <v>19</v>
      </c>
      <c r="F175" s="229" t="s">
        <v>285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156</v>
      </c>
      <c r="AU175" s="235" t="s">
        <v>79</v>
      </c>
      <c r="AV175" s="13" t="s">
        <v>77</v>
      </c>
      <c r="AW175" s="13" t="s">
        <v>31</v>
      </c>
      <c r="AX175" s="13" t="s">
        <v>69</v>
      </c>
      <c r="AY175" s="235" t="s">
        <v>146</v>
      </c>
    </row>
    <row r="176" s="14" customFormat="1">
      <c r="A176" s="14"/>
      <c r="B176" s="236"/>
      <c r="C176" s="237"/>
      <c r="D176" s="227" t="s">
        <v>156</v>
      </c>
      <c r="E176" s="238" t="s">
        <v>19</v>
      </c>
      <c r="F176" s="239" t="s">
        <v>286</v>
      </c>
      <c r="G176" s="237"/>
      <c r="H176" s="240">
        <v>16.199999999999999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156</v>
      </c>
      <c r="AU176" s="246" t="s">
        <v>79</v>
      </c>
      <c r="AV176" s="14" t="s">
        <v>79</v>
      </c>
      <c r="AW176" s="14" t="s">
        <v>31</v>
      </c>
      <c r="AX176" s="14" t="s">
        <v>69</v>
      </c>
      <c r="AY176" s="246" t="s">
        <v>146</v>
      </c>
    </row>
    <row r="177" s="15" customFormat="1">
      <c r="A177" s="15"/>
      <c r="B177" s="247"/>
      <c r="C177" s="248"/>
      <c r="D177" s="227" t="s">
        <v>156</v>
      </c>
      <c r="E177" s="249" t="s">
        <v>19</v>
      </c>
      <c r="F177" s="250" t="s">
        <v>161</v>
      </c>
      <c r="G177" s="248"/>
      <c r="H177" s="251">
        <v>206.59999999999999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156</v>
      </c>
      <c r="AU177" s="257" t="s">
        <v>79</v>
      </c>
      <c r="AV177" s="15" t="s">
        <v>152</v>
      </c>
      <c r="AW177" s="15" t="s">
        <v>31</v>
      </c>
      <c r="AX177" s="15" t="s">
        <v>77</v>
      </c>
      <c r="AY177" s="257" t="s">
        <v>146</v>
      </c>
    </row>
    <row r="178" s="2" customFormat="1" ht="16.5" customHeight="1">
      <c r="A178" s="39"/>
      <c r="B178" s="40"/>
      <c r="C178" s="258" t="s">
        <v>287</v>
      </c>
      <c r="D178" s="258" t="s">
        <v>273</v>
      </c>
      <c r="E178" s="259" t="s">
        <v>288</v>
      </c>
      <c r="F178" s="260" t="s">
        <v>289</v>
      </c>
      <c r="G178" s="261" t="s">
        <v>257</v>
      </c>
      <c r="H178" s="262">
        <v>380.80000000000001</v>
      </c>
      <c r="I178" s="263"/>
      <c r="J178" s="264">
        <f>ROUND(I178*H178,2)</f>
        <v>0</v>
      </c>
      <c r="K178" s="265"/>
      <c r="L178" s="266"/>
      <c r="M178" s="267" t="s">
        <v>19</v>
      </c>
      <c r="N178" s="268" t="s">
        <v>40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207</v>
      </c>
      <c r="AT178" s="218" t="s">
        <v>273</v>
      </c>
      <c r="AU178" s="218" t="s">
        <v>79</v>
      </c>
      <c r="AY178" s="18" t="s">
        <v>146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77</v>
      </c>
      <c r="BK178" s="219">
        <f>ROUND(I178*H178,2)</f>
        <v>0</v>
      </c>
      <c r="BL178" s="18" t="s">
        <v>152</v>
      </c>
      <c r="BM178" s="218" t="s">
        <v>290</v>
      </c>
    </row>
    <row r="179" s="14" customFormat="1">
      <c r="A179" s="14"/>
      <c r="B179" s="236"/>
      <c r="C179" s="237"/>
      <c r="D179" s="227" t="s">
        <v>156</v>
      </c>
      <c r="E179" s="238" t="s">
        <v>19</v>
      </c>
      <c r="F179" s="239" t="s">
        <v>291</v>
      </c>
      <c r="G179" s="237"/>
      <c r="H179" s="240">
        <v>380.80000000000001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156</v>
      </c>
      <c r="AU179" s="246" t="s">
        <v>79</v>
      </c>
      <c r="AV179" s="14" t="s">
        <v>79</v>
      </c>
      <c r="AW179" s="14" t="s">
        <v>31</v>
      </c>
      <c r="AX179" s="14" t="s">
        <v>77</v>
      </c>
      <c r="AY179" s="246" t="s">
        <v>146</v>
      </c>
    </row>
    <row r="180" s="2" customFormat="1" ht="16.5" customHeight="1">
      <c r="A180" s="39"/>
      <c r="B180" s="40"/>
      <c r="C180" s="258" t="s">
        <v>7</v>
      </c>
      <c r="D180" s="258" t="s">
        <v>273</v>
      </c>
      <c r="E180" s="259" t="s">
        <v>292</v>
      </c>
      <c r="F180" s="260" t="s">
        <v>293</v>
      </c>
      <c r="G180" s="261" t="s">
        <v>257</v>
      </c>
      <c r="H180" s="262">
        <v>32.399999999999999</v>
      </c>
      <c r="I180" s="263"/>
      <c r="J180" s="264">
        <f>ROUND(I180*H180,2)</f>
        <v>0</v>
      </c>
      <c r="K180" s="265"/>
      <c r="L180" s="266"/>
      <c r="M180" s="267" t="s">
        <v>19</v>
      </c>
      <c r="N180" s="268" t="s">
        <v>40</v>
      </c>
      <c r="O180" s="85"/>
      <c r="P180" s="216">
        <f>O180*H180</f>
        <v>0</v>
      </c>
      <c r="Q180" s="216">
        <v>1</v>
      </c>
      <c r="R180" s="216">
        <f>Q180*H180</f>
        <v>32.399999999999999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207</v>
      </c>
      <c r="AT180" s="218" t="s">
        <v>273</v>
      </c>
      <c r="AU180" s="218" t="s">
        <v>79</v>
      </c>
      <c r="AY180" s="18" t="s">
        <v>146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77</v>
      </c>
      <c r="BK180" s="219">
        <f>ROUND(I180*H180,2)</f>
        <v>0</v>
      </c>
      <c r="BL180" s="18" t="s">
        <v>152</v>
      </c>
      <c r="BM180" s="218" t="s">
        <v>294</v>
      </c>
    </row>
    <row r="181" s="14" customFormat="1">
      <c r="A181" s="14"/>
      <c r="B181" s="236"/>
      <c r="C181" s="237"/>
      <c r="D181" s="227" t="s">
        <v>156</v>
      </c>
      <c r="E181" s="238" t="s">
        <v>19</v>
      </c>
      <c r="F181" s="239" t="s">
        <v>295</v>
      </c>
      <c r="G181" s="237"/>
      <c r="H181" s="240">
        <v>32.399999999999999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156</v>
      </c>
      <c r="AU181" s="246" t="s">
        <v>79</v>
      </c>
      <c r="AV181" s="14" t="s">
        <v>79</v>
      </c>
      <c r="AW181" s="14" t="s">
        <v>31</v>
      </c>
      <c r="AX181" s="14" t="s">
        <v>77</v>
      </c>
      <c r="AY181" s="246" t="s">
        <v>146</v>
      </c>
    </row>
    <row r="182" s="2" customFormat="1" ht="37.8" customHeight="1">
      <c r="A182" s="39"/>
      <c r="B182" s="40"/>
      <c r="C182" s="206" t="s">
        <v>296</v>
      </c>
      <c r="D182" s="206" t="s">
        <v>148</v>
      </c>
      <c r="E182" s="207" t="s">
        <v>297</v>
      </c>
      <c r="F182" s="208" t="s">
        <v>298</v>
      </c>
      <c r="G182" s="209" t="s">
        <v>202</v>
      </c>
      <c r="H182" s="210">
        <v>3.7799999999999998</v>
      </c>
      <c r="I182" s="211"/>
      <c r="J182" s="212">
        <f>ROUND(I182*H182,2)</f>
        <v>0</v>
      </c>
      <c r="K182" s="213"/>
      <c r="L182" s="45"/>
      <c r="M182" s="214" t="s">
        <v>19</v>
      </c>
      <c r="N182" s="215" t="s">
        <v>40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152</v>
      </c>
      <c r="AT182" s="218" t="s">
        <v>148</v>
      </c>
      <c r="AU182" s="218" t="s">
        <v>79</v>
      </c>
      <c r="AY182" s="18" t="s">
        <v>146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8" t="s">
        <v>77</v>
      </c>
      <c r="BK182" s="219">
        <f>ROUND(I182*H182,2)</f>
        <v>0</v>
      </c>
      <c r="BL182" s="18" t="s">
        <v>152</v>
      </c>
      <c r="BM182" s="218" t="s">
        <v>299</v>
      </c>
    </row>
    <row r="183" s="2" customFormat="1">
      <c r="A183" s="39"/>
      <c r="B183" s="40"/>
      <c r="C183" s="41"/>
      <c r="D183" s="220" t="s">
        <v>154</v>
      </c>
      <c r="E183" s="41"/>
      <c r="F183" s="221" t="s">
        <v>300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154</v>
      </c>
      <c r="AU183" s="18" t="s">
        <v>79</v>
      </c>
    </row>
    <row r="184" s="13" customFormat="1">
      <c r="A184" s="13"/>
      <c r="B184" s="225"/>
      <c r="C184" s="226"/>
      <c r="D184" s="227" t="s">
        <v>156</v>
      </c>
      <c r="E184" s="228" t="s">
        <v>19</v>
      </c>
      <c r="F184" s="229" t="s">
        <v>301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156</v>
      </c>
      <c r="AU184" s="235" t="s">
        <v>79</v>
      </c>
      <c r="AV184" s="13" t="s">
        <v>77</v>
      </c>
      <c r="AW184" s="13" t="s">
        <v>31</v>
      </c>
      <c r="AX184" s="13" t="s">
        <v>69</v>
      </c>
      <c r="AY184" s="235" t="s">
        <v>146</v>
      </c>
    </row>
    <row r="185" s="14" customFormat="1">
      <c r="A185" s="14"/>
      <c r="B185" s="236"/>
      <c r="C185" s="237"/>
      <c r="D185" s="227" t="s">
        <v>156</v>
      </c>
      <c r="E185" s="238" t="s">
        <v>19</v>
      </c>
      <c r="F185" s="239" t="s">
        <v>302</v>
      </c>
      <c r="G185" s="237"/>
      <c r="H185" s="240">
        <v>3.7799999999999998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156</v>
      </c>
      <c r="AU185" s="246" t="s">
        <v>79</v>
      </c>
      <c r="AV185" s="14" t="s">
        <v>79</v>
      </c>
      <c r="AW185" s="14" t="s">
        <v>31</v>
      </c>
      <c r="AX185" s="14" t="s">
        <v>77</v>
      </c>
      <c r="AY185" s="246" t="s">
        <v>146</v>
      </c>
    </row>
    <row r="186" s="2" customFormat="1" ht="16.5" customHeight="1">
      <c r="A186" s="39"/>
      <c r="B186" s="40"/>
      <c r="C186" s="258" t="s">
        <v>303</v>
      </c>
      <c r="D186" s="258" t="s">
        <v>273</v>
      </c>
      <c r="E186" s="259" t="s">
        <v>304</v>
      </c>
      <c r="F186" s="260" t="s">
        <v>305</v>
      </c>
      <c r="G186" s="261" t="s">
        <v>257</v>
      </c>
      <c r="H186" s="262">
        <v>7.5599999999999996</v>
      </c>
      <c r="I186" s="263"/>
      <c r="J186" s="264">
        <f>ROUND(I186*H186,2)</f>
        <v>0</v>
      </c>
      <c r="K186" s="265"/>
      <c r="L186" s="266"/>
      <c r="M186" s="267" t="s">
        <v>19</v>
      </c>
      <c r="N186" s="268" t="s">
        <v>40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207</v>
      </c>
      <c r="AT186" s="218" t="s">
        <v>273</v>
      </c>
      <c r="AU186" s="218" t="s">
        <v>79</v>
      </c>
      <c r="AY186" s="18" t="s">
        <v>146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8" t="s">
        <v>77</v>
      </c>
      <c r="BK186" s="219">
        <f>ROUND(I186*H186,2)</f>
        <v>0</v>
      </c>
      <c r="BL186" s="18" t="s">
        <v>152</v>
      </c>
      <c r="BM186" s="218" t="s">
        <v>306</v>
      </c>
    </row>
    <row r="187" s="14" customFormat="1">
      <c r="A187" s="14"/>
      <c r="B187" s="236"/>
      <c r="C187" s="237"/>
      <c r="D187" s="227" t="s">
        <v>156</v>
      </c>
      <c r="E187" s="238" t="s">
        <v>19</v>
      </c>
      <c r="F187" s="239" t="s">
        <v>307</v>
      </c>
      <c r="G187" s="237"/>
      <c r="H187" s="240">
        <v>7.5599999999999996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156</v>
      </c>
      <c r="AU187" s="246" t="s">
        <v>79</v>
      </c>
      <c r="AV187" s="14" t="s">
        <v>79</v>
      </c>
      <c r="AW187" s="14" t="s">
        <v>31</v>
      </c>
      <c r="AX187" s="14" t="s">
        <v>77</v>
      </c>
      <c r="AY187" s="246" t="s">
        <v>146</v>
      </c>
    </row>
    <row r="188" s="2" customFormat="1" ht="21.75" customHeight="1">
      <c r="A188" s="39"/>
      <c r="B188" s="40"/>
      <c r="C188" s="206" t="s">
        <v>308</v>
      </c>
      <c r="D188" s="206" t="s">
        <v>148</v>
      </c>
      <c r="E188" s="207" t="s">
        <v>309</v>
      </c>
      <c r="F188" s="208" t="s">
        <v>310</v>
      </c>
      <c r="G188" s="209" t="s">
        <v>151</v>
      </c>
      <c r="H188" s="210">
        <v>1710.6300000000001</v>
      </c>
      <c r="I188" s="211"/>
      <c r="J188" s="212">
        <f>ROUND(I188*H188,2)</f>
        <v>0</v>
      </c>
      <c r="K188" s="213"/>
      <c r="L188" s="45"/>
      <c r="M188" s="214" t="s">
        <v>19</v>
      </c>
      <c r="N188" s="215" t="s">
        <v>40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152</v>
      </c>
      <c r="AT188" s="218" t="s">
        <v>148</v>
      </c>
      <c r="AU188" s="218" t="s">
        <v>79</v>
      </c>
      <c r="AY188" s="18" t="s">
        <v>146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77</v>
      </c>
      <c r="BK188" s="219">
        <f>ROUND(I188*H188,2)</f>
        <v>0</v>
      </c>
      <c r="BL188" s="18" t="s">
        <v>152</v>
      </c>
      <c r="BM188" s="218" t="s">
        <v>311</v>
      </c>
    </row>
    <row r="189" s="2" customFormat="1">
      <c r="A189" s="39"/>
      <c r="B189" s="40"/>
      <c r="C189" s="41"/>
      <c r="D189" s="220" t="s">
        <v>154</v>
      </c>
      <c r="E189" s="41"/>
      <c r="F189" s="221" t="s">
        <v>312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154</v>
      </c>
      <c r="AU189" s="18" t="s">
        <v>79</v>
      </c>
    </row>
    <row r="190" s="13" customFormat="1">
      <c r="A190" s="13"/>
      <c r="B190" s="225"/>
      <c r="C190" s="226"/>
      <c r="D190" s="227" t="s">
        <v>156</v>
      </c>
      <c r="E190" s="228" t="s">
        <v>19</v>
      </c>
      <c r="F190" s="229" t="s">
        <v>313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156</v>
      </c>
      <c r="AU190" s="235" t="s">
        <v>79</v>
      </c>
      <c r="AV190" s="13" t="s">
        <v>77</v>
      </c>
      <c r="AW190" s="13" t="s">
        <v>31</v>
      </c>
      <c r="AX190" s="13" t="s">
        <v>69</v>
      </c>
      <c r="AY190" s="235" t="s">
        <v>146</v>
      </c>
    </row>
    <row r="191" s="14" customFormat="1">
      <c r="A191" s="14"/>
      <c r="B191" s="236"/>
      <c r="C191" s="237"/>
      <c r="D191" s="227" t="s">
        <v>156</v>
      </c>
      <c r="E191" s="238" t="s">
        <v>19</v>
      </c>
      <c r="F191" s="239" t="s">
        <v>314</v>
      </c>
      <c r="G191" s="237"/>
      <c r="H191" s="240">
        <v>314.60000000000002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156</v>
      </c>
      <c r="AU191" s="246" t="s">
        <v>79</v>
      </c>
      <c r="AV191" s="14" t="s">
        <v>79</v>
      </c>
      <c r="AW191" s="14" t="s">
        <v>31</v>
      </c>
      <c r="AX191" s="14" t="s">
        <v>69</v>
      </c>
      <c r="AY191" s="246" t="s">
        <v>146</v>
      </c>
    </row>
    <row r="192" s="13" customFormat="1">
      <c r="A192" s="13"/>
      <c r="B192" s="225"/>
      <c r="C192" s="226"/>
      <c r="D192" s="227" t="s">
        <v>156</v>
      </c>
      <c r="E192" s="228" t="s">
        <v>19</v>
      </c>
      <c r="F192" s="229" t="s">
        <v>315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156</v>
      </c>
      <c r="AU192" s="235" t="s">
        <v>79</v>
      </c>
      <c r="AV192" s="13" t="s">
        <v>77</v>
      </c>
      <c r="AW192" s="13" t="s">
        <v>31</v>
      </c>
      <c r="AX192" s="13" t="s">
        <v>69</v>
      </c>
      <c r="AY192" s="235" t="s">
        <v>146</v>
      </c>
    </row>
    <row r="193" s="14" customFormat="1">
      <c r="A193" s="14"/>
      <c r="B193" s="236"/>
      <c r="C193" s="237"/>
      <c r="D193" s="227" t="s">
        <v>156</v>
      </c>
      <c r="E193" s="238" t="s">
        <v>19</v>
      </c>
      <c r="F193" s="239" t="s">
        <v>316</v>
      </c>
      <c r="G193" s="237"/>
      <c r="H193" s="240">
        <v>163.15000000000001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156</v>
      </c>
      <c r="AU193" s="246" t="s">
        <v>79</v>
      </c>
      <c r="AV193" s="14" t="s">
        <v>79</v>
      </c>
      <c r="AW193" s="14" t="s">
        <v>31</v>
      </c>
      <c r="AX193" s="14" t="s">
        <v>69</v>
      </c>
      <c r="AY193" s="246" t="s">
        <v>146</v>
      </c>
    </row>
    <row r="194" s="13" customFormat="1">
      <c r="A194" s="13"/>
      <c r="B194" s="225"/>
      <c r="C194" s="226"/>
      <c r="D194" s="227" t="s">
        <v>156</v>
      </c>
      <c r="E194" s="228" t="s">
        <v>19</v>
      </c>
      <c r="F194" s="229" t="s">
        <v>317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156</v>
      </c>
      <c r="AU194" s="235" t="s">
        <v>79</v>
      </c>
      <c r="AV194" s="13" t="s">
        <v>77</v>
      </c>
      <c r="AW194" s="13" t="s">
        <v>31</v>
      </c>
      <c r="AX194" s="13" t="s">
        <v>69</v>
      </c>
      <c r="AY194" s="235" t="s">
        <v>146</v>
      </c>
    </row>
    <row r="195" s="14" customFormat="1">
      <c r="A195" s="14"/>
      <c r="B195" s="236"/>
      <c r="C195" s="237"/>
      <c r="D195" s="227" t="s">
        <v>156</v>
      </c>
      <c r="E195" s="238" t="s">
        <v>19</v>
      </c>
      <c r="F195" s="239" t="s">
        <v>318</v>
      </c>
      <c r="G195" s="237"/>
      <c r="H195" s="240">
        <v>220.88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156</v>
      </c>
      <c r="AU195" s="246" t="s">
        <v>79</v>
      </c>
      <c r="AV195" s="14" t="s">
        <v>79</v>
      </c>
      <c r="AW195" s="14" t="s">
        <v>31</v>
      </c>
      <c r="AX195" s="14" t="s">
        <v>69</v>
      </c>
      <c r="AY195" s="246" t="s">
        <v>146</v>
      </c>
    </row>
    <row r="196" s="13" customFormat="1">
      <c r="A196" s="13"/>
      <c r="B196" s="225"/>
      <c r="C196" s="226"/>
      <c r="D196" s="227" t="s">
        <v>156</v>
      </c>
      <c r="E196" s="228" t="s">
        <v>19</v>
      </c>
      <c r="F196" s="229" t="s">
        <v>319</v>
      </c>
      <c r="G196" s="226"/>
      <c r="H196" s="228" t="s">
        <v>19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156</v>
      </c>
      <c r="AU196" s="235" t="s">
        <v>79</v>
      </c>
      <c r="AV196" s="13" t="s">
        <v>77</v>
      </c>
      <c r="AW196" s="13" t="s">
        <v>31</v>
      </c>
      <c r="AX196" s="13" t="s">
        <v>69</v>
      </c>
      <c r="AY196" s="235" t="s">
        <v>146</v>
      </c>
    </row>
    <row r="197" s="14" customFormat="1">
      <c r="A197" s="14"/>
      <c r="B197" s="236"/>
      <c r="C197" s="237"/>
      <c r="D197" s="227" t="s">
        <v>156</v>
      </c>
      <c r="E197" s="238" t="s">
        <v>19</v>
      </c>
      <c r="F197" s="239" t="s">
        <v>320</v>
      </c>
      <c r="G197" s="237"/>
      <c r="H197" s="240">
        <v>315.5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156</v>
      </c>
      <c r="AU197" s="246" t="s">
        <v>79</v>
      </c>
      <c r="AV197" s="14" t="s">
        <v>79</v>
      </c>
      <c r="AW197" s="14" t="s">
        <v>31</v>
      </c>
      <c r="AX197" s="14" t="s">
        <v>69</v>
      </c>
      <c r="AY197" s="246" t="s">
        <v>146</v>
      </c>
    </row>
    <row r="198" s="13" customFormat="1">
      <c r="A198" s="13"/>
      <c r="B198" s="225"/>
      <c r="C198" s="226"/>
      <c r="D198" s="227" t="s">
        <v>156</v>
      </c>
      <c r="E198" s="228" t="s">
        <v>19</v>
      </c>
      <c r="F198" s="229" t="s">
        <v>321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156</v>
      </c>
      <c r="AU198" s="235" t="s">
        <v>79</v>
      </c>
      <c r="AV198" s="13" t="s">
        <v>77</v>
      </c>
      <c r="AW198" s="13" t="s">
        <v>31</v>
      </c>
      <c r="AX198" s="13" t="s">
        <v>69</v>
      </c>
      <c r="AY198" s="235" t="s">
        <v>146</v>
      </c>
    </row>
    <row r="199" s="14" customFormat="1">
      <c r="A199" s="14"/>
      <c r="B199" s="236"/>
      <c r="C199" s="237"/>
      <c r="D199" s="227" t="s">
        <v>156</v>
      </c>
      <c r="E199" s="238" t="s">
        <v>19</v>
      </c>
      <c r="F199" s="239" t="s">
        <v>322</v>
      </c>
      <c r="G199" s="237"/>
      <c r="H199" s="240">
        <v>591.25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156</v>
      </c>
      <c r="AU199" s="246" t="s">
        <v>79</v>
      </c>
      <c r="AV199" s="14" t="s">
        <v>79</v>
      </c>
      <c r="AW199" s="14" t="s">
        <v>31</v>
      </c>
      <c r="AX199" s="14" t="s">
        <v>69</v>
      </c>
      <c r="AY199" s="246" t="s">
        <v>146</v>
      </c>
    </row>
    <row r="200" s="13" customFormat="1">
      <c r="A200" s="13"/>
      <c r="B200" s="225"/>
      <c r="C200" s="226"/>
      <c r="D200" s="227" t="s">
        <v>156</v>
      </c>
      <c r="E200" s="228" t="s">
        <v>19</v>
      </c>
      <c r="F200" s="229" t="s">
        <v>323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156</v>
      </c>
      <c r="AU200" s="235" t="s">
        <v>79</v>
      </c>
      <c r="AV200" s="13" t="s">
        <v>77</v>
      </c>
      <c r="AW200" s="13" t="s">
        <v>31</v>
      </c>
      <c r="AX200" s="13" t="s">
        <v>69</v>
      </c>
      <c r="AY200" s="235" t="s">
        <v>146</v>
      </c>
    </row>
    <row r="201" s="14" customFormat="1">
      <c r="A201" s="14"/>
      <c r="B201" s="236"/>
      <c r="C201" s="237"/>
      <c r="D201" s="227" t="s">
        <v>156</v>
      </c>
      <c r="E201" s="238" t="s">
        <v>19</v>
      </c>
      <c r="F201" s="239" t="s">
        <v>324</v>
      </c>
      <c r="G201" s="237"/>
      <c r="H201" s="240">
        <v>29.25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156</v>
      </c>
      <c r="AU201" s="246" t="s">
        <v>79</v>
      </c>
      <c r="AV201" s="14" t="s">
        <v>79</v>
      </c>
      <c r="AW201" s="14" t="s">
        <v>31</v>
      </c>
      <c r="AX201" s="14" t="s">
        <v>69</v>
      </c>
      <c r="AY201" s="246" t="s">
        <v>146</v>
      </c>
    </row>
    <row r="202" s="13" customFormat="1">
      <c r="A202" s="13"/>
      <c r="B202" s="225"/>
      <c r="C202" s="226"/>
      <c r="D202" s="227" t="s">
        <v>156</v>
      </c>
      <c r="E202" s="228" t="s">
        <v>19</v>
      </c>
      <c r="F202" s="229" t="s">
        <v>325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156</v>
      </c>
      <c r="AU202" s="235" t="s">
        <v>79</v>
      </c>
      <c r="AV202" s="13" t="s">
        <v>77</v>
      </c>
      <c r="AW202" s="13" t="s">
        <v>31</v>
      </c>
      <c r="AX202" s="13" t="s">
        <v>69</v>
      </c>
      <c r="AY202" s="235" t="s">
        <v>146</v>
      </c>
    </row>
    <row r="203" s="14" customFormat="1">
      <c r="A203" s="14"/>
      <c r="B203" s="236"/>
      <c r="C203" s="237"/>
      <c r="D203" s="227" t="s">
        <v>156</v>
      </c>
      <c r="E203" s="238" t="s">
        <v>19</v>
      </c>
      <c r="F203" s="239" t="s">
        <v>326</v>
      </c>
      <c r="G203" s="237"/>
      <c r="H203" s="240">
        <v>76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156</v>
      </c>
      <c r="AU203" s="246" t="s">
        <v>79</v>
      </c>
      <c r="AV203" s="14" t="s">
        <v>79</v>
      </c>
      <c r="AW203" s="14" t="s">
        <v>31</v>
      </c>
      <c r="AX203" s="14" t="s">
        <v>69</v>
      </c>
      <c r="AY203" s="246" t="s">
        <v>146</v>
      </c>
    </row>
    <row r="204" s="15" customFormat="1">
      <c r="A204" s="15"/>
      <c r="B204" s="247"/>
      <c r="C204" s="248"/>
      <c r="D204" s="227" t="s">
        <v>156</v>
      </c>
      <c r="E204" s="249" t="s">
        <v>19</v>
      </c>
      <c r="F204" s="250" t="s">
        <v>161</v>
      </c>
      <c r="G204" s="248"/>
      <c r="H204" s="251">
        <v>1710.6300000000001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156</v>
      </c>
      <c r="AU204" s="257" t="s">
        <v>79</v>
      </c>
      <c r="AV204" s="15" t="s">
        <v>152</v>
      </c>
      <c r="AW204" s="15" t="s">
        <v>31</v>
      </c>
      <c r="AX204" s="15" t="s">
        <v>77</v>
      </c>
      <c r="AY204" s="257" t="s">
        <v>146</v>
      </c>
    </row>
    <row r="205" s="12" customFormat="1" ht="22.8" customHeight="1">
      <c r="A205" s="12"/>
      <c r="B205" s="190"/>
      <c r="C205" s="191"/>
      <c r="D205" s="192" t="s">
        <v>68</v>
      </c>
      <c r="E205" s="204" t="s">
        <v>79</v>
      </c>
      <c r="F205" s="204" t="s">
        <v>327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SUM(P206:P237)</f>
        <v>0</v>
      </c>
      <c r="Q205" s="198"/>
      <c r="R205" s="199">
        <f>SUM(R206:R237)</f>
        <v>3.3429095999999991</v>
      </c>
      <c r="S205" s="198"/>
      <c r="T205" s="200">
        <f>SUM(T206:T237)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77</v>
      </c>
      <c r="AT205" s="202" t="s">
        <v>68</v>
      </c>
      <c r="AU205" s="202" t="s">
        <v>77</v>
      </c>
      <c r="AY205" s="201" t="s">
        <v>146</v>
      </c>
      <c r="BK205" s="203">
        <f>SUM(BK206:BK237)</f>
        <v>0</v>
      </c>
    </row>
    <row r="206" s="2" customFormat="1" ht="24.15" customHeight="1">
      <c r="A206" s="39"/>
      <c r="B206" s="40"/>
      <c r="C206" s="206" t="s">
        <v>328</v>
      </c>
      <c r="D206" s="206" t="s">
        <v>148</v>
      </c>
      <c r="E206" s="207" t="s">
        <v>329</v>
      </c>
      <c r="F206" s="208" t="s">
        <v>330</v>
      </c>
      <c r="G206" s="209" t="s">
        <v>202</v>
      </c>
      <c r="H206" s="210">
        <v>17.199999999999999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40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152</v>
      </c>
      <c r="AT206" s="218" t="s">
        <v>148</v>
      </c>
      <c r="AU206" s="218" t="s">
        <v>79</v>
      </c>
      <c r="AY206" s="18" t="s">
        <v>146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77</v>
      </c>
      <c r="BK206" s="219">
        <f>ROUND(I206*H206,2)</f>
        <v>0</v>
      </c>
      <c r="BL206" s="18" t="s">
        <v>152</v>
      </c>
      <c r="BM206" s="218" t="s">
        <v>331</v>
      </c>
    </row>
    <row r="207" s="2" customFormat="1">
      <c r="A207" s="39"/>
      <c r="B207" s="40"/>
      <c r="C207" s="41"/>
      <c r="D207" s="220" t="s">
        <v>154</v>
      </c>
      <c r="E207" s="41"/>
      <c r="F207" s="221" t="s">
        <v>332</v>
      </c>
      <c r="G207" s="41"/>
      <c r="H207" s="41"/>
      <c r="I207" s="222"/>
      <c r="J207" s="41"/>
      <c r="K207" s="41"/>
      <c r="L207" s="45"/>
      <c r="M207" s="223"/>
      <c r="N207" s="22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154</v>
      </c>
      <c r="AU207" s="18" t="s">
        <v>79</v>
      </c>
    </row>
    <row r="208" s="13" customFormat="1">
      <c r="A208" s="13"/>
      <c r="B208" s="225"/>
      <c r="C208" s="226"/>
      <c r="D208" s="227" t="s">
        <v>156</v>
      </c>
      <c r="E208" s="228" t="s">
        <v>19</v>
      </c>
      <c r="F208" s="229" t="s">
        <v>333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156</v>
      </c>
      <c r="AU208" s="235" t="s">
        <v>79</v>
      </c>
      <c r="AV208" s="13" t="s">
        <v>77</v>
      </c>
      <c r="AW208" s="13" t="s">
        <v>31</v>
      </c>
      <c r="AX208" s="13" t="s">
        <v>69</v>
      </c>
      <c r="AY208" s="235" t="s">
        <v>146</v>
      </c>
    </row>
    <row r="209" s="14" customFormat="1">
      <c r="A209" s="14"/>
      <c r="B209" s="236"/>
      <c r="C209" s="237"/>
      <c r="D209" s="227" t="s">
        <v>156</v>
      </c>
      <c r="E209" s="238" t="s">
        <v>19</v>
      </c>
      <c r="F209" s="239" t="s">
        <v>334</v>
      </c>
      <c r="G209" s="237"/>
      <c r="H209" s="240">
        <v>15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156</v>
      </c>
      <c r="AU209" s="246" t="s">
        <v>79</v>
      </c>
      <c r="AV209" s="14" t="s">
        <v>79</v>
      </c>
      <c r="AW209" s="14" t="s">
        <v>31</v>
      </c>
      <c r="AX209" s="14" t="s">
        <v>69</v>
      </c>
      <c r="AY209" s="246" t="s">
        <v>146</v>
      </c>
    </row>
    <row r="210" s="13" customFormat="1">
      <c r="A210" s="13"/>
      <c r="B210" s="225"/>
      <c r="C210" s="226"/>
      <c r="D210" s="227" t="s">
        <v>156</v>
      </c>
      <c r="E210" s="228" t="s">
        <v>19</v>
      </c>
      <c r="F210" s="229" t="s">
        <v>335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156</v>
      </c>
      <c r="AU210" s="235" t="s">
        <v>79</v>
      </c>
      <c r="AV210" s="13" t="s">
        <v>77</v>
      </c>
      <c r="AW210" s="13" t="s">
        <v>31</v>
      </c>
      <c r="AX210" s="13" t="s">
        <v>69</v>
      </c>
      <c r="AY210" s="235" t="s">
        <v>146</v>
      </c>
    </row>
    <row r="211" s="14" customFormat="1">
      <c r="A211" s="14"/>
      <c r="B211" s="236"/>
      <c r="C211" s="237"/>
      <c r="D211" s="227" t="s">
        <v>156</v>
      </c>
      <c r="E211" s="238" t="s">
        <v>19</v>
      </c>
      <c r="F211" s="239" t="s">
        <v>336</v>
      </c>
      <c r="G211" s="237"/>
      <c r="H211" s="240">
        <v>2.2000000000000002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156</v>
      </c>
      <c r="AU211" s="246" t="s">
        <v>79</v>
      </c>
      <c r="AV211" s="14" t="s">
        <v>79</v>
      </c>
      <c r="AW211" s="14" t="s">
        <v>31</v>
      </c>
      <c r="AX211" s="14" t="s">
        <v>69</v>
      </c>
      <c r="AY211" s="246" t="s">
        <v>146</v>
      </c>
    </row>
    <row r="212" s="15" customFormat="1">
      <c r="A212" s="15"/>
      <c r="B212" s="247"/>
      <c r="C212" s="248"/>
      <c r="D212" s="227" t="s">
        <v>156</v>
      </c>
      <c r="E212" s="249" t="s">
        <v>19</v>
      </c>
      <c r="F212" s="250" t="s">
        <v>161</v>
      </c>
      <c r="G212" s="248"/>
      <c r="H212" s="251">
        <v>17.199999999999999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156</v>
      </c>
      <c r="AU212" s="257" t="s">
        <v>79</v>
      </c>
      <c r="AV212" s="15" t="s">
        <v>152</v>
      </c>
      <c r="AW212" s="15" t="s">
        <v>31</v>
      </c>
      <c r="AX212" s="15" t="s">
        <v>77</v>
      </c>
      <c r="AY212" s="257" t="s">
        <v>146</v>
      </c>
    </row>
    <row r="213" s="2" customFormat="1" ht="24.15" customHeight="1">
      <c r="A213" s="39"/>
      <c r="B213" s="40"/>
      <c r="C213" s="206" t="s">
        <v>337</v>
      </c>
      <c r="D213" s="206" t="s">
        <v>148</v>
      </c>
      <c r="E213" s="207" t="s">
        <v>338</v>
      </c>
      <c r="F213" s="208" t="s">
        <v>339</v>
      </c>
      <c r="G213" s="209" t="s">
        <v>202</v>
      </c>
      <c r="H213" s="210">
        <v>18.449999999999999</v>
      </c>
      <c r="I213" s="211"/>
      <c r="J213" s="212">
        <f>ROUND(I213*H213,2)</f>
        <v>0</v>
      </c>
      <c r="K213" s="213"/>
      <c r="L213" s="45"/>
      <c r="M213" s="214" t="s">
        <v>19</v>
      </c>
      <c r="N213" s="215" t="s">
        <v>40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152</v>
      </c>
      <c r="AT213" s="218" t="s">
        <v>148</v>
      </c>
      <c r="AU213" s="218" t="s">
        <v>79</v>
      </c>
      <c r="AY213" s="18" t="s">
        <v>146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77</v>
      </c>
      <c r="BK213" s="219">
        <f>ROUND(I213*H213,2)</f>
        <v>0</v>
      </c>
      <c r="BL213" s="18" t="s">
        <v>152</v>
      </c>
      <c r="BM213" s="218" t="s">
        <v>340</v>
      </c>
    </row>
    <row r="214" s="2" customFormat="1">
      <c r="A214" s="39"/>
      <c r="B214" s="40"/>
      <c r="C214" s="41"/>
      <c r="D214" s="220" t="s">
        <v>154</v>
      </c>
      <c r="E214" s="41"/>
      <c r="F214" s="221" t="s">
        <v>341</v>
      </c>
      <c r="G214" s="41"/>
      <c r="H214" s="41"/>
      <c r="I214" s="222"/>
      <c r="J214" s="41"/>
      <c r="K214" s="41"/>
      <c r="L214" s="45"/>
      <c r="M214" s="223"/>
      <c r="N214" s="22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154</v>
      </c>
      <c r="AU214" s="18" t="s">
        <v>79</v>
      </c>
    </row>
    <row r="215" s="13" customFormat="1">
      <c r="A215" s="13"/>
      <c r="B215" s="225"/>
      <c r="C215" s="226"/>
      <c r="D215" s="227" t="s">
        <v>156</v>
      </c>
      <c r="E215" s="228" t="s">
        <v>19</v>
      </c>
      <c r="F215" s="229" t="s">
        <v>342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156</v>
      </c>
      <c r="AU215" s="235" t="s">
        <v>79</v>
      </c>
      <c r="AV215" s="13" t="s">
        <v>77</v>
      </c>
      <c r="AW215" s="13" t="s">
        <v>31</v>
      </c>
      <c r="AX215" s="13" t="s">
        <v>69</v>
      </c>
      <c r="AY215" s="235" t="s">
        <v>146</v>
      </c>
    </row>
    <row r="216" s="14" customFormat="1">
      <c r="A216" s="14"/>
      <c r="B216" s="236"/>
      <c r="C216" s="237"/>
      <c r="D216" s="227" t="s">
        <v>156</v>
      </c>
      <c r="E216" s="238" t="s">
        <v>19</v>
      </c>
      <c r="F216" s="239" t="s">
        <v>343</v>
      </c>
      <c r="G216" s="237"/>
      <c r="H216" s="240">
        <v>18.449999999999999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156</v>
      </c>
      <c r="AU216" s="246" t="s">
        <v>79</v>
      </c>
      <c r="AV216" s="14" t="s">
        <v>79</v>
      </c>
      <c r="AW216" s="14" t="s">
        <v>31</v>
      </c>
      <c r="AX216" s="14" t="s">
        <v>77</v>
      </c>
      <c r="AY216" s="246" t="s">
        <v>146</v>
      </c>
    </row>
    <row r="217" s="2" customFormat="1" ht="24.15" customHeight="1">
      <c r="A217" s="39"/>
      <c r="B217" s="40"/>
      <c r="C217" s="206" t="s">
        <v>344</v>
      </c>
      <c r="D217" s="206" t="s">
        <v>148</v>
      </c>
      <c r="E217" s="207" t="s">
        <v>345</v>
      </c>
      <c r="F217" s="208" t="s">
        <v>346</v>
      </c>
      <c r="G217" s="209" t="s">
        <v>151</v>
      </c>
      <c r="H217" s="210">
        <v>164</v>
      </c>
      <c r="I217" s="211"/>
      <c r="J217" s="212">
        <f>ROUND(I217*H217,2)</f>
        <v>0</v>
      </c>
      <c r="K217" s="213"/>
      <c r="L217" s="45"/>
      <c r="M217" s="214" t="s">
        <v>19</v>
      </c>
      <c r="N217" s="215" t="s">
        <v>40</v>
      </c>
      <c r="O217" s="85"/>
      <c r="P217" s="216">
        <f>O217*H217</f>
        <v>0</v>
      </c>
      <c r="Q217" s="216">
        <v>0.00031</v>
      </c>
      <c r="R217" s="216">
        <f>Q217*H217</f>
        <v>0.050840000000000003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152</v>
      </c>
      <c r="AT217" s="218" t="s">
        <v>148</v>
      </c>
      <c r="AU217" s="218" t="s">
        <v>79</v>
      </c>
      <c r="AY217" s="18" t="s">
        <v>146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77</v>
      </c>
      <c r="BK217" s="219">
        <f>ROUND(I217*H217,2)</f>
        <v>0</v>
      </c>
      <c r="BL217" s="18" t="s">
        <v>152</v>
      </c>
      <c r="BM217" s="218" t="s">
        <v>347</v>
      </c>
    </row>
    <row r="218" s="2" customFormat="1">
      <c r="A218" s="39"/>
      <c r="B218" s="40"/>
      <c r="C218" s="41"/>
      <c r="D218" s="220" t="s">
        <v>154</v>
      </c>
      <c r="E218" s="41"/>
      <c r="F218" s="221" t="s">
        <v>348</v>
      </c>
      <c r="G218" s="41"/>
      <c r="H218" s="41"/>
      <c r="I218" s="222"/>
      <c r="J218" s="41"/>
      <c r="K218" s="41"/>
      <c r="L218" s="45"/>
      <c r="M218" s="223"/>
      <c r="N218" s="22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154</v>
      </c>
      <c r="AU218" s="18" t="s">
        <v>79</v>
      </c>
    </row>
    <row r="219" s="13" customFormat="1">
      <c r="A219" s="13"/>
      <c r="B219" s="225"/>
      <c r="C219" s="226"/>
      <c r="D219" s="227" t="s">
        <v>156</v>
      </c>
      <c r="E219" s="228" t="s">
        <v>19</v>
      </c>
      <c r="F219" s="229" t="s">
        <v>349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156</v>
      </c>
      <c r="AU219" s="235" t="s">
        <v>79</v>
      </c>
      <c r="AV219" s="13" t="s">
        <v>77</v>
      </c>
      <c r="AW219" s="13" t="s">
        <v>31</v>
      </c>
      <c r="AX219" s="13" t="s">
        <v>69</v>
      </c>
      <c r="AY219" s="235" t="s">
        <v>146</v>
      </c>
    </row>
    <row r="220" s="14" customFormat="1">
      <c r="A220" s="14"/>
      <c r="B220" s="236"/>
      <c r="C220" s="237"/>
      <c r="D220" s="227" t="s">
        <v>156</v>
      </c>
      <c r="E220" s="238" t="s">
        <v>19</v>
      </c>
      <c r="F220" s="239" t="s">
        <v>350</v>
      </c>
      <c r="G220" s="237"/>
      <c r="H220" s="240">
        <v>164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156</v>
      </c>
      <c r="AU220" s="246" t="s">
        <v>79</v>
      </c>
      <c r="AV220" s="14" t="s">
        <v>79</v>
      </c>
      <c r="AW220" s="14" t="s">
        <v>31</v>
      </c>
      <c r="AX220" s="14" t="s">
        <v>77</v>
      </c>
      <c r="AY220" s="246" t="s">
        <v>146</v>
      </c>
    </row>
    <row r="221" s="2" customFormat="1" ht="24.15" customHeight="1">
      <c r="A221" s="39"/>
      <c r="B221" s="40"/>
      <c r="C221" s="206" t="s">
        <v>351</v>
      </c>
      <c r="D221" s="206" t="s">
        <v>148</v>
      </c>
      <c r="E221" s="207" t="s">
        <v>352</v>
      </c>
      <c r="F221" s="208" t="s">
        <v>353</v>
      </c>
      <c r="G221" s="209" t="s">
        <v>151</v>
      </c>
      <c r="H221" s="210">
        <v>91.849999999999994</v>
      </c>
      <c r="I221" s="211"/>
      <c r="J221" s="212">
        <f>ROUND(I221*H221,2)</f>
        <v>0</v>
      </c>
      <c r="K221" s="213"/>
      <c r="L221" s="45"/>
      <c r="M221" s="214" t="s">
        <v>19</v>
      </c>
      <c r="N221" s="215" t="s">
        <v>40</v>
      </c>
      <c r="O221" s="85"/>
      <c r="P221" s="216">
        <f>O221*H221</f>
        <v>0</v>
      </c>
      <c r="Q221" s="216">
        <v>0.00027</v>
      </c>
      <c r="R221" s="216">
        <f>Q221*H221</f>
        <v>0.024799499999999999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152</v>
      </c>
      <c r="AT221" s="218" t="s">
        <v>148</v>
      </c>
      <c r="AU221" s="218" t="s">
        <v>79</v>
      </c>
      <c r="AY221" s="18" t="s">
        <v>146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8" t="s">
        <v>77</v>
      </c>
      <c r="BK221" s="219">
        <f>ROUND(I221*H221,2)</f>
        <v>0</v>
      </c>
      <c r="BL221" s="18" t="s">
        <v>152</v>
      </c>
      <c r="BM221" s="218" t="s">
        <v>354</v>
      </c>
    </row>
    <row r="222" s="2" customFormat="1">
      <c r="A222" s="39"/>
      <c r="B222" s="40"/>
      <c r="C222" s="41"/>
      <c r="D222" s="220" t="s">
        <v>154</v>
      </c>
      <c r="E222" s="41"/>
      <c r="F222" s="221" t="s">
        <v>355</v>
      </c>
      <c r="G222" s="41"/>
      <c r="H222" s="41"/>
      <c r="I222" s="222"/>
      <c r="J222" s="41"/>
      <c r="K222" s="41"/>
      <c r="L222" s="45"/>
      <c r="M222" s="223"/>
      <c r="N222" s="224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154</v>
      </c>
      <c r="AU222" s="18" t="s">
        <v>79</v>
      </c>
    </row>
    <row r="223" s="13" customFormat="1">
      <c r="A223" s="13"/>
      <c r="B223" s="225"/>
      <c r="C223" s="226"/>
      <c r="D223" s="227" t="s">
        <v>156</v>
      </c>
      <c r="E223" s="228" t="s">
        <v>19</v>
      </c>
      <c r="F223" s="229" t="s">
        <v>356</v>
      </c>
      <c r="G223" s="226"/>
      <c r="H223" s="228" t="s">
        <v>19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156</v>
      </c>
      <c r="AU223" s="235" t="s">
        <v>79</v>
      </c>
      <c r="AV223" s="13" t="s">
        <v>77</v>
      </c>
      <c r="AW223" s="13" t="s">
        <v>31</v>
      </c>
      <c r="AX223" s="13" t="s">
        <v>69</v>
      </c>
      <c r="AY223" s="235" t="s">
        <v>146</v>
      </c>
    </row>
    <row r="224" s="14" customFormat="1">
      <c r="A224" s="14"/>
      <c r="B224" s="236"/>
      <c r="C224" s="237"/>
      <c r="D224" s="227" t="s">
        <v>156</v>
      </c>
      <c r="E224" s="238" t="s">
        <v>19</v>
      </c>
      <c r="F224" s="239" t="s">
        <v>357</v>
      </c>
      <c r="G224" s="237"/>
      <c r="H224" s="240">
        <v>80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156</v>
      </c>
      <c r="AU224" s="246" t="s">
        <v>79</v>
      </c>
      <c r="AV224" s="14" t="s">
        <v>79</v>
      </c>
      <c r="AW224" s="14" t="s">
        <v>31</v>
      </c>
      <c r="AX224" s="14" t="s">
        <v>69</v>
      </c>
      <c r="AY224" s="246" t="s">
        <v>146</v>
      </c>
    </row>
    <row r="225" s="13" customFormat="1">
      <c r="A225" s="13"/>
      <c r="B225" s="225"/>
      <c r="C225" s="226"/>
      <c r="D225" s="227" t="s">
        <v>156</v>
      </c>
      <c r="E225" s="228" t="s">
        <v>19</v>
      </c>
      <c r="F225" s="229" t="s">
        <v>358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156</v>
      </c>
      <c r="AU225" s="235" t="s">
        <v>79</v>
      </c>
      <c r="AV225" s="13" t="s">
        <v>77</v>
      </c>
      <c r="AW225" s="13" t="s">
        <v>31</v>
      </c>
      <c r="AX225" s="13" t="s">
        <v>69</v>
      </c>
      <c r="AY225" s="235" t="s">
        <v>146</v>
      </c>
    </row>
    <row r="226" s="14" customFormat="1">
      <c r="A226" s="14"/>
      <c r="B226" s="236"/>
      <c r="C226" s="237"/>
      <c r="D226" s="227" t="s">
        <v>156</v>
      </c>
      <c r="E226" s="238" t="s">
        <v>19</v>
      </c>
      <c r="F226" s="239" t="s">
        <v>359</v>
      </c>
      <c r="G226" s="237"/>
      <c r="H226" s="240">
        <v>11.85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156</v>
      </c>
      <c r="AU226" s="246" t="s">
        <v>79</v>
      </c>
      <c r="AV226" s="14" t="s">
        <v>79</v>
      </c>
      <c r="AW226" s="14" t="s">
        <v>31</v>
      </c>
      <c r="AX226" s="14" t="s">
        <v>69</v>
      </c>
      <c r="AY226" s="246" t="s">
        <v>146</v>
      </c>
    </row>
    <row r="227" s="15" customFormat="1">
      <c r="A227" s="15"/>
      <c r="B227" s="247"/>
      <c r="C227" s="248"/>
      <c r="D227" s="227" t="s">
        <v>156</v>
      </c>
      <c r="E227" s="249" t="s">
        <v>19</v>
      </c>
      <c r="F227" s="250" t="s">
        <v>161</v>
      </c>
      <c r="G227" s="248"/>
      <c r="H227" s="251">
        <v>91.849999999999994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156</v>
      </c>
      <c r="AU227" s="257" t="s">
        <v>79</v>
      </c>
      <c r="AV227" s="15" t="s">
        <v>152</v>
      </c>
      <c r="AW227" s="15" t="s">
        <v>31</v>
      </c>
      <c r="AX227" s="15" t="s">
        <v>77</v>
      </c>
      <c r="AY227" s="257" t="s">
        <v>146</v>
      </c>
    </row>
    <row r="228" s="2" customFormat="1" ht="16.5" customHeight="1">
      <c r="A228" s="39"/>
      <c r="B228" s="40"/>
      <c r="C228" s="258" t="s">
        <v>360</v>
      </c>
      <c r="D228" s="258" t="s">
        <v>273</v>
      </c>
      <c r="E228" s="259" t="s">
        <v>361</v>
      </c>
      <c r="F228" s="260" t="s">
        <v>362</v>
      </c>
      <c r="G228" s="261" t="s">
        <v>151</v>
      </c>
      <c r="H228" s="262">
        <v>260.96699999999998</v>
      </c>
      <c r="I228" s="263"/>
      <c r="J228" s="264">
        <f>ROUND(I228*H228,2)</f>
        <v>0</v>
      </c>
      <c r="K228" s="265"/>
      <c r="L228" s="266"/>
      <c r="M228" s="267" t="s">
        <v>19</v>
      </c>
      <c r="N228" s="268" t="s">
        <v>40</v>
      </c>
      <c r="O228" s="85"/>
      <c r="P228" s="216">
        <f>O228*H228</f>
        <v>0</v>
      </c>
      <c r="Q228" s="216">
        <v>0.00029999999999999997</v>
      </c>
      <c r="R228" s="216">
        <f>Q228*H228</f>
        <v>0.078290099999999987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207</v>
      </c>
      <c r="AT228" s="218" t="s">
        <v>273</v>
      </c>
      <c r="AU228" s="218" t="s">
        <v>79</v>
      </c>
      <c r="AY228" s="18" t="s">
        <v>146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77</v>
      </c>
      <c r="BK228" s="219">
        <f>ROUND(I228*H228,2)</f>
        <v>0</v>
      </c>
      <c r="BL228" s="18" t="s">
        <v>152</v>
      </c>
      <c r="BM228" s="218" t="s">
        <v>363</v>
      </c>
    </row>
    <row r="229" s="14" customFormat="1">
      <c r="A229" s="14"/>
      <c r="B229" s="236"/>
      <c r="C229" s="237"/>
      <c r="D229" s="227" t="s">
        <v>156</v>
      </c>
      <c r="E229" s="238" t="s">
        <v>19</v>
      </c>
      <c r="F229" s="239" t="s">
        <v>364</v>
      </c>
      <c r="G229" s="237"/>
      <c r="H229" s="240">
        <v>260.96699999999998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156</v>
      </c>
      <c r="AU229" s="246" t="s">
        <v>79</v>
      </c>
      <c r="AV229" s="14" t="s">
        <v>79</v>
      </c>
      <c r="AW229" s="14" t="s">
        <v>31</v>
      </c>
      <c r="AX229" s="14" t="s">
        <v>77</v>
      </c>
      <c r="AY229" s="246" t="s">
        <v>146</v>
      </c>
    </row>
    <row r="230" s="2" customFormat="1" ht="16.5" customHeight="1">
      <c r="A230" s="39"/>
      <c r="B230" s="40"/>
      <c r="C230" s="206" t="s">
        <v>365</v>
      </c>
      <c r="D230" s="206" t="s">
        <v>148</v>
      </c>
      <c r="E230" s="207" t="s">
        <v>366</v>
      </c>
      <c r="F230" s="208" t="s">
        <v>367</v>
      </c>
      <c r="G230" s="209" t="s">
        <v>202</v>
      </c>
      <c r="H230" s="210">
        <v>1.6399999999999999</v>
      </c>
      <c r="I230" s="211"/>
      <c r="J230" s="212">
        <f>ROUND(I230*H230,2)</f>
        <v>0</v>
      </c>
      <c r="K230" s="213"/>
      <c r="L230" s="45"/>
      <c r="M230" s="214" t="s">
        <v>19</v>
      </c>
      <c r="N230" s="215" t="s">
        <v>40</v>
      </c>
      <c r="O230" s="85"/>
      <c r="P230" s="216">
        <f>O230*H230</f>
        <v>0</v>
      </c>
      <c r="Q230" s="216">
        <v>1.9199999999999999</v>
      </c>
      <c r="R230" s="216">
        <f>Q230*H230</f>
        <v>3.1487999999999996</v>
      </c>
      <c r="S230" s="216">
        <v>0</v>
      </c>
      <c r="T230" s="21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8" t="s">
        <v>152</v>
      </c>
      <c r="AT230" s="218" t="s">
        <v>148</v>
      </c>
      <c r="AU230" s="218" t="s">
        <v>79</v>
      </c>
      <c r="AY230" s="18" t="s">
        <v>146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8" t="s">
        <v>77</v>
      </c>
      <c r="BK230" s="219">
        <f>ROUND(I230*H230,2)</f>
        <v>0</v>
      </c>
      <c r="BL230" s="18" t="s">
        <v>152</v>
      </c>
      <c r="BM230" s="218" t="s">
        <v>368</v>
      </c>
    </row>
    <row r="231" s="2" customFormat="1">
      <c r="A231" s="39"/>
      <c r="B231" s="40"/>
      <c r="C231" s="41"/>
      <c r="D231" s="220" t="s">
        <v>154</v>
      </c>
      <c r="E231" s="41"/>
      <c r="F231" s="221" t="s">
        <v>369</v>
      </c>
      <c r="G231" s="41"/>
      <c r="H231" s="41"/>
      <c r="I231" s="222"/>
      <c r="J231" s="41"/>
      <c r="K231" s="41"/>
      <c r="L231" s="45"/>
      <c r="M231" s="223"/>
      <c r="N231" s="224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154</v>
      </c>
      <c r="AU231" s="18" t="s">
        <v>79</v>
      </c>
    </row>
    <row r="232" s="13" customFormat="1">
      <c r="A232" s="13"/>
      <c r="B232" s="225"/>
      <c r="C232" s="226"/>
      <c r="D232" s="227" t="s">
        <v>156</v>
      </c>
      <c r="E232" s="228" t="s">
        <v>19</v>
      </c>
      <c r="F232" s="229" t="s">
        <v>370</v>
      </c>
      <c r="G232" s="226"/>
      <c r="H232" s="228" t="s">
        <v>19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156</v>
      </c>
      <c r="AU232" s="235" t="s">
        <v>79</v>
      </c>
      <c r="AV232" s="13" t="s">
        <v>77</v>
      </c>
      <c r="AW232" s="13" t="s">
        <v>31</v>
      </c>
      <c r="AX232" s="13" t="s">
        <v>69</v>
      </c>
      <c r="AY232" s="235" t="s">
        <v>146</v>
      </c>
    </row>
    <row r="233" s="14" customFormat="1">
      <c r="A233" s="14"/>
      <c r="B233" s="236"/>
      <c r="C233" s="237"/>
      <c r="D233" s="227" t="s">
        <v>156</v>
      </c>
      <c r="E233" s="238" t="s">
        <v>19</v>
      </c>
      <c r="F233" s="239" t="s">
        <v>371</v>
      </c>
      <c r="G233" s="237"/>
      <c r="H233" s="240">
        <v>1.6399999999999999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156</v>
      </c>
      <c r="AU233" s="246" t="s">
        <v>79</v>
      </c>
      <c r="AV233" s="14" t="s">
        <v>79</v>
      </c>
      <c r="AW233" s="14" t="s">
        <v>31</v>
      </c>
      <c r="AX233" s="14" t="s">
        <v>77</v>
      </c>
      <c r="AY233" s="246" t="s">
        <v>146</v>
      </c>
    </row>
    <row r="234" s="2" customFormat="1" ht="16.5" customHeight="1">
      <c r="A234" s="39"/>
      <c r="B234" s="40"/>
      <c r="C234" s="206" t="s">
        <v>372</v>
      </c>
      <c r="D234" s="206" t="s">
        <v>148</v>
      </c>
      <c r="E234" s="207" t="s">
        <v>373</v>
      </c>
      <c r="F234" s="208" t="s">
        <v>374</v>
      </c>
      <c r="G234" s="209" t="s">
        <v>190</v>
      </c>
      <c r="H234" s="210">
        <v>82</v>
      </c>
      <c r="I234" s="211"/>
      <c r="J234" s="212">
        <f>ROUND(I234*H234,2)</f>
        <v>0</v>
      </c>
      <c r="K234" s="213"/>
      <c r="L234" s="45"/>
      <c r="M234" s="214" t="s">
        <v>19</v>
      </c>
      <c r="N234" s="215" t="s">
        <v>40</v>
      </c>
      <c r="O234" s="85"/>
      <c r="P234" s="216">
        <f>O234*H234</f>
        <v>0</v>
      </c>
      <c r="Q234" s="216">
        <v>0.00048999999999999998</v>
      </c>
      <c r="R234" s="216">
        <f>Q234*H234</f>
        <v>0.04018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152</v>
      </c>
      <c r="AT234" s="218" t="s">
        <v>148</v>
      </c>
      <c r="AU234" s="218" t="s">
        <v>79</v>
      </c>
      <c r="AY234" s="18" t="s">
        <v>146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8" t="s">
        <v>77</v>
      </c>
      <c r="BK234" s="219">
        <f>ROUND(I234*H234,2)</f>
        <v>0</v>
      </c>
      <c r="BL234" s="18" t="s">
        <v>152</v>
      </c>
      <c r="BM234" s="218" t="s">
        <v>375</v>
      </c>
    </row>
    <row r="235" s="2" customFormat="1">
      <c r="A235" s="39"/>
      <c r="B235" s="40"/>
      <c r="C235" s="41"/>
      <c r="D235" s="220" t="s">
        <v>154</v>
      </c>
      <c r="E235" s="41"/>
      <c r="F235" s="221" t="s">
        <v>376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154</v>
      </c>
      <c r="AU235" s="18" t="s">
        <v>79</v>
      </c>
    </row>
    <row r="236" s="13" customFormat="1">
      <c r="A236" s="13"/>
      <c r="B236" s="225"/>
      <c r="C236" s="226"/>
      <c r="D236" s="227" t="s">
        <v>156</v>
      </c>
      <c r="E236" s="228" t="s">
        <v>19</v>
      </c>
      <c r="F236" s="229" t="s">
        <v>377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156</v>
      </c>
      <c r="AU236" s="235" t="s">
        <v>79</v>
      </c>
      <c r="AV236" s="13" t="s">
        <v>77</v>
      </c>
      <c r="AW236" s="13" t="s">
        <v>31</v>
      </c>
      <c r="AX236" s="13" t="s">
        <v>69</v>
      </c>
      <c r="AY236" s="235" t="s">
        <v>146</v>
      </c>
    </row>
    <row r="237" s="14" customFormat="1">
      <c r="A237" s="14"/>
      <c r="B237" s="236"/>
      <c r="C237" s="237"/>
      <c r="D237" s="227" t="s">
        <v>156</v>
      </c>
      <c r="E237" s="238" t="s">
        <v>19</v>
      </c>
      <c r="F237" s="239" t="s">
        <v>378</v>
      </c>
      <c r="G237" s="237"/>
      <c r="H237" s="240">
        <v>82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156</v>
      </c>
      <c r="AU237" s="246" t="s">
        <v>79</v>
      </c>
      <c r="AV237" s="14" t="s">
        <v>79</v>
      </c>
      <c r="AW237" s="14" t="s">
        <v>31</v>
      </c>
      <c r="AX237" s="14" t="s">
        <v>77</v>
      </c>
      <c r="AY237" s="246" t="s">
        <v>146</v>
      </c>
    </row>
    <row r="238" s="12" customFormat="1" ht="22.8" customHeight="1">
      <c r="A238" s="12"/>
      <c r="B238" s="190"/>
      <c r="C238" s="191"/>
      <c r="D238" s="192" t="s">
        <v>68</v>
      </c>
      <c r="E238" s="204" t="s">
        <v>152</v>
      </c>
      <c r="F238" s="204" t="s">
        <v>379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SUM(P239:P242)</f>
        <v>0</v>
      </c>
      <c r="Q238" s="198"/>
      <c r="R238" s="199">
        <f>SUM(R239:R242)</f>
        <v>0</v>
      </c>
      <c r="S238" s="198"/>
      <c r="T238" s="200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77</v>
      </c>
      <c r="AT238" s="202" t="s">
        <v>68</v>
      </c>
      <c r="AU238" s="202" t="s">
        <v>77</v>
      </c>
      <c r="AY238" s="201" t="s">
        <v>146</v>
      </c>
      <c r="BK238" s="203">
        <f>SUM(BK239:BK242)</f>
        <v>0</v>
      </c>
    </row>
    <row r="239" s="2" customFormat="1" ht="16.5" customHeight="1">
      <c r="A239" s="39"/>
      <c r="B239" s="40"/>
      <c r="C239" s="206" t="s">
        <v>380</v>
      </c>
      <c r="D239" s="206" t="s">
        <v>148</v>
      </c>
      <c r="E239" s="207" t="s">
        <v>381</v>
      </c>
      <c r="F239" s="208" t="s">
        <v>382</v>
      </c>
      <c r="G239" s="209" t="s">
        <v>202</v>
      </c>
      <c r="H239" s="210">
        <v>0.83999999999999997</v>
      </c>
      <c r="I239" s="211"/>
      <c r="J239" s="212">
        <f>ROUND(I239*H239,2)</f>
        <v>0</v>
      </c>
      <c r="K239" s="213"/>
      <c r="L239" s="45"/>
      <c r="M239" s="214" t="s">
        <v>19</v>
      </c>
      <c r="N239" s="215" t="s">
        <v>40</v>
      </c>
      <c r="O239" s="85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152</v>
      </c>
      <c r="AT239" s="218" t="s">
        <v>148</v>
      </c>
      <c r="AU239" s="218" t="s">
        <v>79</v>
      </c>
      <c r="AY239" s="18" t="s">
        <v>146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77</v>
      </c>
      <c r="BK239" s="219">
        <f>ROUND(I239*H239,2)</f>
        <v>0</v>
      </c>
      <c r="BL239" s="18" t="s">
        <v>152</v>
      </c>
      <c r="BM239" s="218" t="s">
        <v>383</v>
      </c>
    </row>
    <row r="240" s="2" customFormat="1">
      <c r="A240" s="39"/>
      <c r="B240" s="40"/>
      <c r="C240" s="41"/>
      <c r="D240" s="220" t="s">
        <v>154</v>
      </c>
      <c r="E240" s="41"/>
      <c r="F240" s="221" t="s">
        <v>384</v>
      </c>
      <c r="G240" s="41"/>
      <c r="H240" s="41"/>
      <c r="I240" s="222"/>
      <c r="J240" s="41"/>
      <c r="K240" s="41"/>
      <c r="L240" s="45"/>
      <c r="M240" s="223"/>
      <c r="N240" s="22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154</v>
      </c>
      <c r="AU240" s="18" t="s">
        <v>79</v>
      </c>
    </row>
    <row r="241" s="13" customFormat="1">
      <c r="A241" s="13"/>
      <c r="B241" s="225"/>
      <c r="C241" s="226"/>
      <c r="D241" s="227" t="s">
        <v>156</v>
      </c>
      <c r="E241" s="228" t="s">
        <v>19</v>
      </c>
      <c r="F241" s="229" t="s">
        <v>385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156</v>
      </c>
      <c r="AU241" s="235" t="s">
        <v>79</v>
      </c>
      <c r="AV241" s="13" t="s">
        <v>77</v>
      </c>
      <c r="AW241" s="13" t="s">
        <v>31</v>
      </c>
      <c r="AX241" s="13" t="s">
        <v>69</v>
      </c>
      <c r="AY241" s="235" t="s">
        <v>146</v>
      </c>
    </row>
    <row r="242" s="14" customFormat="1">
      <c r="A242" s="14"/>
      <c r="B242" s="236"/>
      <c r="C242" s="237"/>
      <c r="D242" s="227" t="s">
        <v>156</v>
      </c>
      <c r="E242" s="238" t="s">
        <v>19</v>
      </c>
      <c r="F242" s="239" t="s">
        <v>386</v>
      </c>
      <c r="G242" s="237"/>
      <c r="H242" s="240">
        <v>0.83999999999999997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156</v>
      </c>
      <c r="AU242" s="246" t="s">
        <v>79</v>
      </c>
      <c r="AV242" s="14" t="s">
        <v>79</v>
      </c>
      <c r="AW242" s="14" t="s">
        <v>31</v>
      </c>
      <c r="AX242" s="14" t="s">
        <v>77</v>
      </c>
      <c r="AY242" s="246" t="s">
        <v>146</v>
      </c>
    </row>
    <row r="243" s="12" customFormat="1" ht="22.8" customHeight="1">
      <c r="A243" s="12"/>
      <c r="B243" s="190"/>
      <c r="C243" s="191"/>
      <c r="D243" s="192" t="s">
        <v>68</v>
      </c>
      <c r="E243" s="204" t="s">
        <v>181</v>
      </c>
      <c r="F243" s="204" t="s">
        <v>387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SUM(P244:P381)</f>
        <v>0</v>
      </c>
      <c r="Q243" s="198"/>
      <c r="R243" s="199">
        <f>SUM(R244:R381)</f>
        <v>334.88376700000003</v>
      </c>
      <c r="S243" s="198"/>
      <c r="T243" s="200">
        <f>SUM(T244:T381)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77</v>
      </c>
      <c r="AT243" s="202" t="s">
        <v>68</v>
      </c>
      <c r="AU243" s="202" t="s">
        <v>77</v>
      </c>
      <c r="AY243" s="201" t="s">
        <v>146</v>
      </c>
      <c r="BK243" s="203">
        <f>SUM(BK244:BK381)</f>
        <v>0</v>
      </c>
    </row>
    <row r="244" s="2" customFormat="1" ht="24.15" customHeight="1">
      <c r="A244" s="39"/>
      <c r="B244" s="40"/>
      <c r="C244" s="206" t="s">
        <v>388</v>
      </c>
      <c r="D244" s="206" t="s">
        <v>148</v>
      </c>
      <c r="E244" s="207" t="s">
        <v>389</v>
      </c>
      <c r="F244" s="208" t="s">
        <v>390</v>
      </c>
      <c r="G244" s="209" t="s">
        <v>151</v>
      </c>
      <c r="H244" s="210">
        <v>955.5</v>
      </c>
      <c r="I244" s="211"/>
      <c r="J244" s="212">
        <f>ROUND(I244*H244,2)</f>
        <v>0</v>
      </c>
      <c r="K244" s="213"/>
      <c r="L244" s="45"/>
      <c r="M244" s="214" t="s">
        <v>19</v>
      </c>
      <c r="N244" s="215" t="s">
        <v>40</v>
      </c>
      <c r="O244" s="85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8" t="s">
        <v>152</v>
      </c>
      <c r="AT244" s="218" t="s">
        <v>148</v>
      </c>
      <c r="AU244" s="218" t="s">
        <v>79</v>
      </c>
      <c r="AY244" s="18" t="s">
        <v>146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8" t="s">
        <v>77</v>
      </c>
      <c r="BK244" s="219">
        <f>ROUND(I244*H244,2)</f>
        <v>0</v>
      </c>
      <c r="BL244" s="18" t="s">
        <v>152</v>
      </c>
      <c r="BM244" s="218" t="s">
        <v>391</v>
      </c>
    </row>
    <row r="245" s="2" customFormat="1">
      <c r="A245" s="39"/>
      <c r="B245" s="40"/>
      <c r="C245" s="41"/>
      <c r="D245" s="220" t="s">
        <v>154</v>
      </c>
      <c r="E245" s="41"/>
      <c r="F245" s="221" t="s">
        <v>392</v>
      </c>
      <c r="G245" s="41"/>
      <c r="H245" s="41"/>
      <c r="I245" s="222"/>
      <c r="J245" s="41"/>
      <c r="K245" s="41"/>
      <c r="L245" s="45"/>
      <c r="M245" s="223"/>
      <c r="N245" s="224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154</v>
      </c>
      <c r="AU245" s="18" t="s">
        <v>79</v>
      </c>
    </row>
    <row r="246" s="13" customFormat="1">
      <c r="A246" s="13"/>
      <c r="B246" s="225"/>
      <c r="C246" s="226"/>
      <c r="D246" s="227" t="s">
        <v>156</v>
      </c>
      <c r="E246" s="228" t="s">
        <v>19</v>
      </c>
      <c r="F246" s="229" t="s">
        <v>393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156</v>
      </c>
      <c r="AU246" s="235" t="s">
        <v>79</v>
      </c>
      <c r="AV246" s="13" t="s">
        <v>77</v>
      </c>
      <c r="AW246" s="13" t="s">
        <v>31</v>
      </c>
      <c r="AX246" s="13" t="s">
        <v>69</v>
      </c>
      <c r="AY246" s="235" t="s">
        <v>146</v>
      </c>
    </row>
    <row r="247" s="13" customFormat="1">
      <c r="A247" s="13"/>
      <c r="B247" s="225"/>
      <c r="C247" s="226"/>
      <c r="D247" s="227" t="s">
        <v>156</v>
      </c>
      <c r="E247" s="228" t="s">
        <v>19</v>
      </c>
      <c r="F247" s="229" t="s">
        <v>313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156</v>
      </c>
      <c r="AU247" s="235" t="s">
        <v>79</v>
      </c>
      <c r="AV247" s="13" t="s">
        <v>77</v>
      </c>
      <c r="AW247" s="13" t="s">
        <v>31</v>
      </c>
      <c r="AX247" s="13" t="s">
        <v>69</v>
      </c>
      <c r="AY247" s="235" t="s">
        <v>146</v>
      </c>
    </row>
    <row r="248" s="13" customFormat="1">
      <c r="A248" s="13"/>
      <c r="B248" s="225"/>
      <c r="C248" s="226"/>
      <c r="D248" s="227" t="s">
        <v>156</v>
      </c>
      <c r="E248" s="228" t="s">
        <v>19</v>
      </c>
      <c r="F248" s="229" t="s">
        <v>394</v>
      </c>
      <c r="G248" s="226"/>
      <c r="H248" s="228" t="s">
        <v>19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156</v>
      </c>
      <c r="AU248" s="235" t="s">
        <v>79</v>
      </c>
      <c r="AV248" s="13" t="s">
        <v>77</v>
      </c>
      <c r="AW248" s="13" t="s">
        <v>31</v>
      </c>
      <c r="AX248" s="13" t="s">
        <v>69</v>
      </c>
      <c r="AY248" s="235" t="s">
        <v>146</v>
      </c>
    </row>
    <row r="249" s="14" customFormat="1">
      <c r="A249" s="14"/>
      <c r="B249" s="236"/>
      <c r="C249" s="237"/>
      <c r="D249" s="227" t="s">
        <v>156</v>
      </c>
      <c r="E249" s="238" t="s">
        <v>19</v>
      </c>
      <c r="F249" s="239" t="s">
        <v>314</v>
      </c>
      <c r="G249" s="237"/>
      <c r="H249" s="240">
        <v>314.60000000000002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156</v>
      </c>
      <c r="AU249" s="246" t="s">
        <v>79</v>
      </c>
      <c r="AV249" s="14" t="s">
        <v>79</v>
      </c>
      <c r="AW249" s="14" t="s">
        <v>31</v>
      </c>
      <c r="AX249" s="14" t="s">
        <v>69</v>
      </c>
      <c r="AY249" s="246" t="s">
        <v>146</v>
      </c>
    </row>
    <row r="250" s="13" customFormat="1">
      <c r="A250" s="13"/>
      <c r="B250" s="225"/>
      <c r="C250" s="226"/>
      <c r="D250" s="227" t="s">
        <v>156</v>
      </c>
      <c r="E250" s="228" t="s">
        <v>19</v>
      </c>
      <c r="F250" s="229" t="s">
        <v>395</v>
      </c>
      <c r="G250" s="226"/>
      <c r="H250" s="228" t="s">
        <v>19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156</v>
      </c>
      <c r="AU250" s="235" t="s">
        <v>79</v>
      </c>
      <c r="AV250" s="13" t="s">
        <v>77</v>
      </c>
      <c r="AW250" s="13" t="s">
        <v>31</v>
      </c>
      <c r="AX250" s="13" t="s">
        <v>69</v>
      </c>
      <c r="AY250" s="235" t="s">
        <v>146</v>
      </c>
    </row>
    <row r="251" s="14" customFormat="1">
      <c r="A251" s="14"/>
      <c r="B251" s="236"/>
      <c r="C251" s="237"/>
      <c r="D251" s="227" t="s">
        <v>156</v>
      </c>
      <c r="E251" s="238" t="s">
        <v>19</v>
      </c>
      <c r="F251" s="239" t="s">
        <v>314</v>
      </c>
      <c r="G251" s="237"/>
      <c r="H251" s="240">
        <v>314.60000000000002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156</v>
      </c>
      <c r="AU251" s="246" t="s">
        <v>79</v>
      </c>
      <c r="AV251" s="14" t="s">
        <v>79</v>
      </c>
      <c r="AW251" s="14" t="s">
        <v>31</v>
      </c>
      <c r="AX251" s="14" t="s">
        <v>69</v>
      </c>
      <c r="AY251" s="246" t="s">
        <v>146</v>
      </c>
    </row>
    <row r="252" s="13" customFormat="1">
      <c r="A252" s="13"/>
      <c r="B252" s="225"/>
      <c r="C252" s="226"/>
      <c r="D252" s="227" t="s">
        <v>156</v>
      </c>
      <c r="E252" s="228" t="s">
        <v>19</v>
      </c>
      <c r="F252" s="229" t="s">
        <v>315</v>
      </c>
      <c r="G252" s="226"/>
      <c r="H252" s="228" t="s">
        <v>19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156</v>
      </c>
      <c r="AU252" s="235" t="s">
        <v>79</v>
      </c>
      <c r="AV252" s="13" t="s">
        <v>77</v>
      </c>
      <c r="AW252" s="13" t="s">
        <v>31</v>
      </c>
      <c r="AX252" s="13" t="s">
        <v>69</v>
      </c>
      <c r="AY252" s="235" t="s">
        <v>146</v>
      </c>
    </row>
    <row r="253" s="13" customFormat="1">
      <c r="A253" s="13"/>
      <c r="B253" s="225"/>
      <c r="C253" s="226"/>
      <c r="D253" s="227" t="s">
        <v>156</v>
      </c>
      <c r="E253" s="228" t="s">
        <v>19</v>
      </c>
      <c r="F253" s="229" t="s">
        <v>394</v>
      </c>
      <c r="G253" s="226"/>
      <c r="H253" s="228" t="s">
        <v>19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156</v>
      </c>
      <c r="AU253" s="235" t="s">
        <v>79</v>
      </c>
      <c r="AV253" s="13" t="s">
        <v>77</v>
      </c>
      <c r="AW253" s="13" t="s">
        <v>31</v>
      </c>
      <c r="AX253" s="13" t="s">
        <v>69</v>
      </c>
      <c r="AY253" s="235" t="s">
        <v>146</v>
      </c>
    </row>
    <row r="254" s="14" customFormat="1">
      <c r="A254" s="14"/>
      <c r="B254" s="236"/>
      <c r="C254" s="237"/>
      <c r="D254" s="227" t="s">
        <v>156</v>
      </c>
      <c r="E254" s="238" t="s">
        <v>19</v>
      </c>
      <c r="F254" s="239" t="s">
        <v>316</v>
      </c>
      <c r="G254" s="237"/>
      <c r="H254" s="240">
        <v>163.15000000000001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156</v>
      </c>
      <c r="AU254" s="246" t="s">
        <v>79</v>
      </c>
      <c r="AV254" s="14" t="s">
        <v>79</v>
      </c>
      <c r="AW254" s="14" t="s">
        <v>31</v>
      </c>
      <c r="AX254" s="14" t="s">
        <v>69</v>
      </c>
      <c r="AY254" s="246" t="s">
        <v>146</v>
      </c>
    </row>
    <row r="255" s="13" customFormat="1">
      <c r="A255" s="13"/>
      <c r="B255" s="225"/>
      <c r="C255" s="226"/>
      <c r="D255" s="227" t="s">
        <v>156</v>
      </c>
      <c r="E255" s="228" t="s">
        <v>19</v>
      </c>
      <c r="F255" s="229" t="s">
        <v>395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156</v>
      </c>
      <c r="AU255" s="235" t="s">
        <v>79</v>
      </c>
      <c r="AV255" s="13" t="s">
        <v>77</v>
      </c>
      <c r="AW255" s="13" t="s">
        <v>31</v>
      </c>
      <c r="AX255" s="13" t="s">
        <v>69</v>
      </c>
      <c r="AY255" s="235" t="s">
        <v>146</v>
      </c>
    </row>
    <row r="256" s="14" customFormat="1">
      <c r="A256" s="14"/>
      <c r="B256" s="236"/>
      <c r="C256" s="237"/>
      <c r="D256" s="227" t="s">
        <v>156</v>
      </c>
      <c r="E256" s="238" t="s">
        <v>19</v>
      </c>
      <c r="F256" s="239" t="s">
        <v>316</v>
      </c>
      <c r="G256" s="237"/>
      <c r="H256" s="240">
        <v>163.15000000000001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156</v>
      </c>
      <c r="AU256" s="246" t="s">
        <v>79</v>
      </c>
      <c r="AV256" s="14" t="s">
        <v>79</v>
      </c>
      <c r="AW256" s="14" t="s">
        <v>31</v>
      </c>
      <c r="AX256" s="14" t="s">
        <v>69</v>
      </c>
      <c r="AY256" s="246" t="s">
        <v>146</v>
      </c>
    </row>
    <row r="257" s="15" customFormat="1">
      <c r="A257" s="15"/>
      <c r="B257" s="247"/>
      <c r="C257" s="248"/>
      <c r="D257" s="227" t="s">
        <v>156</v>
      </c>
      <c r="E257" s="249" t="s">
        <v>19</v>
      </c>
      <c r="F257" s="250" t="s">
        <v>161</v>
      </c>
      <c r="G257" s="248"/>
      <c r="H257" s="251">
        <v>955.5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156</v>
      </c>
      <c r="AU257" s="257" t="s">
        <v>79</v>
      </c>
      <c r="AV257" s="15" t="s">
        <v>152</v>
      </c>
      <c r="AW257" s="15" t="s">
        <v>31</v>
      </c>
      <c r="AX257" s="15" t="s">
        <v>77</v>
      </c>
      <c r="AY257" s="257" t="s">
        <v>146</v>
      </c>
    </row>
    <row r="258" s="2" customFormat="1" ht="24.15" customHeight="1">
      <c r="A258" s="39"/>
      <c r="B258" s="40"/>
      <c r="C258" s="206" t="s">
        <v>396</v>
      </c>
      <c r="D258" s="206" t="s">
        <v>148</v>
      </c>
      <c r="E258" s="207" t="s">
        <v>397</v>
      </c>
      <c r="F258" s="208" t="s">
        <v>398</v>
      </c>
      <c r="G258" s="209" t="s">
        <v>151</v>
      </c>
      <c r="H258" s="210">
        <v>220.88</v>
      </c>
      <c r="I258" s="211"/>
      <c r="J258" s="212">
        <f>ROUND(I258*H258,2)</f>
        <v>0</v>
      </c>
      <c r="K258" s="213"/>
      <c r="L258" s="45"/>
      <c r="M258" s="214" t="s">
        <v>19</v>
      </c>
      <c r="N258" s="215" t="s">
        <v>40</v>
      </c>
      <c r="O258" s="85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8" t="s">
        <v>152</v>
      </c>
      <c r="AT258" s="218" t="s">
        <v>148</v>
      </c>
      <c r="AU258" s="218" t="s">
        <v>79</v>
      </c>
      <c r="AY258" s="18" t="s">
        <v>146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8" t="s">
        <v>77</v>
      </c>
      <c r="BK258" s="219">
        <f>ROUND(I258*H258,2)</f>
        <v>0</v>
      </c>
      <c r="BL258" s="18" t="s">
        <v>152</v>
      </c>
      <c r="BM258" s="218" t="s">
        <v>399</v>
      </c>
    </row>
    <row r="259" s="2" customFormat="1">
      <c r="A259" s="39"/>
      <c r="B259" s="40"/>
      <c r="C259" s="41"/>
      <c r="D259" s="220" t="s">
        <v>154</v>
      </c>
      <c r="E259" s="41"/>
      <c r="F259" s="221" t="s">
        <v>400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154</v>
      </c>
      <c r="AU259" s="18" t="s">
        <v>79</v>
      </c>
    </row>
    <row r="260" s="13" customFormat="1">
      <c r="A260" s="13"/>
      <c r="B260" s="225"/>
      <c r="C260" s="226"/>
      <c r="D260" s="227" t="s">
        <v>156</v>
      </c>
      <c r="E260" s="228" t="s">
        <v>19</v>
      </c>
      <c r="F260" s="229" t="s">
        <v>401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156</v>
      </c>
      <c r="AU260" s="235" t="s">
        <v>79</v>
      </c>
      <c r="AV260" s="13" t="s">
        <v>77</v>
      </c>
      <c r="AW260" s="13" t="s">
        <v>31</v>
      </c>
      <c r="AX260" s="13" t="s">
        <v>69</v>
      </c>
      <c r="AY260" s="235" t="s">
        <v>146</v>
      </c>
    </row>
    <row r="261" s="13" customFormat="1">
      <c r="A261" s="13"/>
      <c r="B261" s="225"/>
      <c r="C261" s="226"/>
      <c r="D261" s="227" t="s">
        <v>156</v>
      </c>
      <c r="E261" s="228" t="s">
        <v>19</v>
      </c>
      <c r="F261" s="229" t="s">
        <v>317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156</v>
      </c>
      <c r="AU261" s="235" t="s">
        <v>79</v>
      </c>
      <c r="AV261" s="13" t="s">
        <v>77</v>
      </c>
      <c r="AW261" s="13" t="s">
        <v>31</v>
      </c>
      <c r="AX261" s="13" t="s">
        <v>69</v>
      </c>
      <c r="AY261" s="235" t="s">
        <v>146</v>
      </c>
    </row>
    <row r="262" s="14" customFormat="1">
      <c r="A262" s="14"/>
      <c r="B262" s="236"/>
      <c r="C262" s="237"/>
      <c r="D262" s="227" t="s">
        <v>156</v>
      </c>
      <c r="E262" s="238" t="s">
        <v>19</v>
      </c>
      <c r="F262" s="239" t="s">
        <v>318</v>
      </c>
      <c r="G262" s="237"/>
      <c r="H262" s="240">
        <v>220.88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156</v>
      </c>
      <c r="AU262" s="246" t="s">
        <v>79</v>
      </c>
      <c r="AV262" s="14" t="s">
        <v>79</v>
      </c>
      <c r="AW262" s="14" t="s">
        <v>31</v>
      </c>
      <c r="AX262" s="14" t="s">
        <v>77</v>
      </c>
      <c r="AY262" s="246" t="s">
        <v>146</v>
      </c>
    </row>
    <row r="263" s="2" customFormat="1" ht="16.5" customHeight="1">
      <c r="A263" s="39"/>
      <c r="B263" s="40"/>
      <c r="C263" s="258" t="s">
        <v>402</v>
      </c>
      <c r="D263" s="258" t="s">
        <v>273</v>
      </c>
      <c r="E263" s="259" t="s">
        <v>403</v>
      </c>
      <c r="F263" s="260" t="s">
        <v>404</v>
      </c>
      <c r="G263" s="261" t="s">
        <v>257</v>
      </c>
      <c r="H263" s="262">
        <v>514.72799999999995</v>
      </c>
      <c r="I263" s="263"/>
      <c r="J263" s="264">
        <f>ROUND(I263*H263,2)</f>
        <v>0</v>
      </c>
      <c r="K263" s="265"/>
      <c r="L263" s="266"/>
      <c r="M263" s="267" t="s">
        <v>19</v>
      </c>
      <c r="N263" s="268" t="s">
        <v>40</v>
      </c>
      <c r="O263" s="85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8" t="s">
        <v>207</v>
      </c>
      <c r="AT263" s="218" t="s">
        <v>273</v>
      </c>
      <c r="AU263" s="218" t="s">
        <v>79</v>
      </c>
      <c r="AY263" s="18" t="s">
        <v>146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8" t="s">
        <v>77</v>
      </c>
      <c r="BK263" s="219">
        <f>ROUND(I263*H263,2)</f>
        <v>0</v>
      </c>
      <c r="BL263" s="18" t="s">
        <v>152</v>
      </c>
      <c r="BM263" s="218" t="s">
        <v>405</v>
      </c>
    </row>
    <row r="264" s="13" customFormat="1">
      <c r="A264" s="13"/>
      <c r="B264" s="225"/>
      <c r="C264" s="226"/>
      <c r="D264" s="227" t="s">
        <v>156</v>
      </c>
      <c r="E264" s="228" t="s">
        <v>19</v>
      </c>
      <c r="F264" s="229" t="s">
        <v>393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156</v>
      </c>
      <c r="AU264" s="235" t="s">
        <v>79</v>
      </c>
      <c r="AV264" s="13" t="s">
        <v>77</v>
      </c>
      <c r="AW264" s="13" t="s">
        <v>31</v>
      </c>
      <c r="AX264" s="13" t="s">
        <v>69</v>
      </c>
      <c r="AY264" s="235" t="s">
        <v>146</v>
      </c>
    </row>
    <row r="265" s="13" customFormat="1">
      <c r="A265" s="13"/>
      <c r="B265" s="225"/>
      <c r="C265" s="226"/>
      <c r="D265" s="227" t="s">
        <v>156</v>
      </c>
      <c r="E265" s="228" t="s">
        <v>19</v>
      </c>
      <c r="F265" s="229" t="s">
        <v>313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156</v>
      </c>
      <c r="AU265" s="235" t="s">
        <v>79</v>
      </c>
      <c r="AV265" s="13" t="s">
        <v>77</v>
      </c>
      <c r="AW265" s="13" t="s">
        <v>31</v>
      </c>
      <c r="AX265" s="13" t="s">
        <v>69</v>
      </c>
      <c r="AY265" s="235" t="s">
        <v>146</v>
      </c>
    </row>
    <row r="266" s="13" customFormat="1">
      <c r="A266" s="13"/>
      <c r="B266" s="225"/>
      <c r="C266" s="226"/>
      <c r="D266" s="227" t="s">
        <v>156</v>
      </c>
      <c r="E266" s="228" t="s">
        <v>19</v>
      </c>
      <c r="F266" s="229" t="s">
        <v>394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156</v>
      </c>
      <c r="AU266" s="235" t="s">
        <v>79</v>
      </c>
      <c r="AV266" s="13" t="s">
        <v>77</v>
      </c>
      <c r="AW266" s="13" t="s">
        <v>31</v>
      </c>
      <c r="AX266" s="13" t="s">
        <v>69</v>
      </c>
      <c r="AY266" s="235" t="s">
        <v>146</v>
      </c>
    </row>
    <row r="267" s="14" customFormat="1">
      <c r="A267" s="14"/>
      <c r="B267" s="236"/>
      <c r="C267" s="237"/>
      <c r="D267" s="227" t="s">
        <v>156</v>
      </c>
      <c r="E267" s="238" t="s">
        <v>19</v>
      </c>
      <c r="F267" s="239" t="s">
        <v>406</v>
      </c>
      <c r="G267" s="237"/>
      <c r="H267" s="240">
        <v>125.84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156</v>
      </c>
      <c r="AU267" s="246" t="s">
        <v>79</v>
      </c>
      <c r="AV267" s="14" t="s">
        <v>79</v>
      </c>
      <c r="AW267" s="14" t="s">
        <v>31</v>
      </c>
      <c r="AX267" s="14" t="s">
        <v>69</v>
      </c>
      <c r="AY267" s="246" t="s">
        <v>146</v>
      </c>
    </row>
    <row r="268" s="13" customFormat="1">
      <c r="A268" s="13"/>
      <c r="B268" s="225"/>
      <c r="C268" s="226"/>
      <c r="D268" s="227" t="s">
        <v>156</v>
      </c>
      <c r="E268" s="228" t="s">
        <v>19</v>
      </c>
      <c r="F268" s="229" t="s">
        <v>395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156</v>
      </c>
      <c r="AU268" s="235" t="s">
        <v>79</v>
      </c>
      <c r="AV268" s="13" t="s">
        <v>77</v>
      </c>
      <c r="AW268" s="13" t="s">
        <v>31</v>
      </c>
      <c r="AX268" s="13" t="s">
        <v>69</v>
      </c>
      <c r="AY268" s="235" t="s">
        <v>146</v>
      </c>
    </row>
    <row r="269" s="14" customFormat="1">
      <c r="A269" s="14"/>
      <c r="B269" s="236"/>
      <c r="C269" s="237"/>
      <c r="D269" s="227" t="s">
        <v>156</v>
      </c>
      <c r="E269" s="238" t="s">
        <v>19</v>
      </c>
      <c r="F269" s="239" t="s">
        <v>406</v>
      </c>
      <c r="G269" s="237"/>
      <c r="H269" s="240">
        <v>125.84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156</v>
      </c>
      <c r="AU269" s="246" t="s">
        <v>79</v>
      </c>
      <c r="AV269" s="14" t="s">
        <v>79</v>
      </c>
      <c r="AW269" s="14" t="s">
        <v>31</v>
      </c>
      <c r="AX269" s="14" t="s">
        <v>69</v>
      </c>
      <c r="AY269" s="246" t="s">
        <v>146</v>
      </c>
    </row>
    <row r="270" s="13" customFormat="1">
      <c r="A270" s="13"/>
      <c r="B270" s="225"/>
      <c r="C270" s="226"/>
      <c r="D270" s="227" t="s">
        <v>156</v>
      </c>
      <c r="E270" s="228" t="s">
        <v>19</v>
      </c>
      <c r="F270" s="229" t="s">
        <v>315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156</v>
      </c>
      <c r="AU270" s="235" t="s">
        <v>79</v>
      </c>
      <c r="AV270" s="13" t="s">
        <v>77</v>
      </c>
      <c r="AW270" s="13" t="s">
        <v>31</v>
      </c>
      <c r="AX270" s="13" t="s">
        <v>69</v>
      </c>
      <c r="AY270" s="235" t="s">
        <v>146</v>
      </c>
    </row>
    <row r="271" s="13" customFormat="1">
      <c r="A271" s="13"/>
      <c r="B271" s="225"/>
      <c r="C271" s="226"/>
      <c r="D271" s="227" t="s">
        <v>156</v>
      </c>
      <c r="E271" s="228" t="s">
        <v>19</v>
      </c>
      <c r="F271" s="229" t="s">
        <v>394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156</v>
      </c>
      <c r="AU271" s="235" t="s">
        <v>79</v>
      </c>
      <c r="AV271" s="13" t="s">
        <v>77</v>
      </c>
      <c r="AW271" s="13" t="s">
        <v>31</v>
      </c>
      <c r="AX271" s="13" t="s">
        <v>69</v>
      </c>
      <c r="AY271" s="235" t="s">
        <v>146</v>
      </c>
    </row>
    <row r="272" s="14" customFormat="1">
      <c r="A272" s="14"/>
      <c r="B272" s="236"/>
      <c r="C272" s="237"/>
      <c r="D272" s="227" t="s">
        <v>156</v>
      </c>
      <c r="E272" s="238" t="s">
        <v>19</v>
      </c>
      <c r="F272" s="239" t="s">
        <v>407</v>
      </c>
      <c r="G272" s="237"/>
      <c r="H272" s="240">
        <v>65.260000000000005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156</v>
      </c>
      <c r="AU272" s="246" t="s">
        <v>79</v>
      </c>
      <c r="AV272" s="14" t="s">
        <v>79</v>
      </c>
      <c r="AW272" s="14" t="s">
        <v>31</v>
      </c>
      <c r="AX272" s="14" t="s">
        <v>69</v>
      </c>
      <c r="AY272" s="246" t="s">
        <v>146</v>
      </c>
    </row>
    <row r="273" s="13" customFormat="1">
      <c r="A273" s="13"/>
      <c r="B273" s="225"/>
      <c r="C273" s="226"/>
      <c r="D273" s="227" t="s">
        <v>156</v>
      </c>
      <c r="E273" s="228" t="s">
        <v>19</v>
      </c>
      <c r="F273" s="229" t="s">
        <v>395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156</v>
      </c>
      <c r="AU273" s="235" t="s">
        <v>79</v>
      </c>
      <c r="AV273" s="13" t="s">
        <v>77</v>
      </c>
      <c r="AW273" s="13" t="s">
        <v>31</v>
      </c>
      <c r="AX273" s="13" t="s">
        <v>69</v>
      </c>
      <c r="AY273" s="235" t="s">
        <v>146</v>
      </c>
    </row>
    <row r="274" s="14" customFormat="1">
      <c r="A274" s="14"/>
      <c r="B274" s="236"/>
      <c r="C274" s="237"/>
      <c r="D274" s="227" t="s">
        <v>156</v>
      </c>
      <c r="E274" s="238" t="s">
        <v>19</v>
      </c>
      <c r="F274" s="239" t="s">
        <v>407</v>
      </c>
      <c r="G274" s="237"/>
      <c r="H274" s="240">
        <v>65.260000000000005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156</v>
      </c>
      <c r="AU274" s="246" t="s">
        <v>79</v>
      </c>
      <c r="AV274" s="14" t="s">
        <v>79</v>
      </c>
      <c r="AW274" s="14" t="s">
        <v>31</v>
      </c>
      <c r="AX274" s="14" t="s">
        <v>69</v>
      </c>
      <c r="AY274" s="246" t="s">
        <v>146</v>
      </c>
    </row>
    <row r="275" s="13" customFormat="1">
      <c r="A275" s="13"/>
      <c r="B275" s="225"/>
      <c r="C275" s="226"/>
      <c r="D275" s="227" t="s">
        <v>156</v>
      </c>
      <c r="E275" s="228" t="s">
        <v>19</v>
      </c>
      <c r="F275" s="229" t="s">
        <v>401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156</v>
      </c>
      <c r="AU275" s="235" t="s">
        <v>79</v>
      </c>
      <c r="AV275" s="13" t="s">
        <v>77</v>
      </c>
      <c r="AW275" s="13" t="s">
        <v>31</v>
      </c>
      <c r="AX275" s="13" t="s">
        <v>69</v>
      </c>
      <c r="AY275" s="235" t="s">
        <v>146</v>
      </c>
    </row>
    <row r="276" s="13" customFormat="1">
      <c r="A276" s="13"/>
      <c r="B276" s="225"/>
      <c r="C276" s="226"/>
      <c r="D276" s="227" t="s">
        <v>156</v>
      </c>
      <c r="E276" s="228" t="s">
        <v>19</v>
      </c>
      <c r="F276" s="229" t="s">
        <v>317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156</v>
      </c>
      <c r="AU276" s="235" t="s">
        <v>79</v>
      </c>
      <c r="AV276" s="13" t="s">
        <v>77</v>
      </c>
      <c r="AW276" s="13" t="s">
        <v>31</v>
      </c>
      <c r="AX276" s="13" t="s">
        <v>69</v>
      </c>
      <c r="AY276" s="235" t="s">
        <v>146</v>
      </c>
    </row>
    <row r="277" s="14" customFormat="1">
      <c r="A277" s="14"/>
      <c r="B277" s="236"/>
      <c r="C277" s="237"/>
      <c r="D277" s="227" t="s">
        <v>156</v>
      </c>
      <c r="E277" s="238" t="s">
        <v>19</v>
      </c>
      <c r="F277" s="239" t="s">
        <v>408</v>
      </c>
      <c r="G277" s="237"/>
      <c r="H277" s="240">
        <v>132.52799999999999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156</v>
      </c>
      <c r="AU277" s="246" t="s">
        <v>79</v>
      </c>
      <c r="AV277" s="14" t="s">
        <v>79</v>
      </c>
      <c r="AW277" s="14" t="s">
        <v>31</v>
      </c>
      <c r="AX277" s="14" t="s">
        <v>69</v>
      </c>
      <c r="AY277" s="246" t="s">
        <v>146</v>
      </c>
    </row>
    <row r="278" s="15" customFormat="1">
      <c r="A278" s="15"/>
      <c r="B278" s="247"/>
      <c r="C278" s="248"/>
      <c r="D278" s="227" t="s">
        <v>156</v>
      </c>
      <c r="E278" s="249" t="s">
        <v>19</v>
      </c>
      <c r="F278" s="250" t="s">
        <v>161</v>
      </c>
      <c r="G278" s="248"/>
      <c r="H278" s="251">
        <v>514.72799999999995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156</v>
      </c>
      <c r="AU278" s="257" t="s">
        <v>79</v>
      </c>
      <c r="AV278" s="15" t="s">
        <v>152</v>
      </c>
      <c r="AW278" s="15" t="s">
        <v>31</v>
      </c>
      <c r="AX278" s="15" t="s">
        <v>77</v>
      </c>
      <c r="AY278" s="257" t="s">
        <v>146</v>
      </c>
    </row>
    <row r="279" s="2" customFormat="1" ht="24.15" customHeight="1">
      <c r="A279" s="39"/>
      <c r="B279" s="40"/>
      <c r="C279" s="206" t="s">
        <v>409</v>
      </c>
      <c r="D279" s="206" t="s">
        <v>148</v>
      </c>
      <c r="E279" s="207" t="s">
        <v>410</v>
      </c>
      <c r="F279" s="208" t="s">
        <v>411</v>
      </c>
      <c r="G279" s="209" t="s">
        <v>151</v>
      </c>
      <c r="H279" s="210">
        <v>76</v>
      </c>
      <c r="I279" s="211"/>
      <c r="J279" s="212">
        <f>ROUND(I279*H279,2)</f>
        <v>0</v>
      </c>
      <c r="K279" s="213"/>
      <c r="L279" s="45"/>
      <c r="M279" s="214" t="s">
        <v>19</v>
      </c>
      <c r="N279" s="215" t="s">
        <v>40</v>
      </c>
      <c r="O279" s="8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8" t="s">
        <v>152</v>
      </c>
      <c r="AT279" s="218" t="s">
        <v>148</v>
      </c>
      <c r="AU279" s="218" t="s">
        <v>79</v>
      </c>
      <c r="AY279" s="18" t="s">
        <v>146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8" t="s">
        <v>77</v>
      </c>
      <c r="BK279" s="219">
        <f>ROUND(I279*H279,2)</f>
        <v>0</v>
      </c>
      <c r="BL279" s="18" t="s">
        <v>152</v>
      </c>
      <c r="BM279" s="218" t="s">
        <v>412</v>
      </c>
    </row>
    <row r="280" s="2" customFormat="1">
      <c r="A280" s="39"/>
      <c r="B280" s="40"/>
      <c r="C280" s="41"/>
      <c r="D280" s="220" t="s">
        <v>154</v>
      </c>
      <c r="E280" s="41"/>
      <c r="F280" s="221" t="s">
        <v>413</v>
      </c>
      <c r="G280" s="41"/>
      <c r="H280" s="41"/>
      <c r="I280" s="222"/>
      <c r="J280" s="41"/>
      <c r="K280" s="41"/>
      <c r="L280" s="45"/>
      <c r="M280" s="223"/>
      <c r="N280" s="224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154</v>
      </c>
      <c r="AU280" s="18" t="s">
        <v>79</v>
      </c>
    </row>
    <row r="281" s="13" customFormat="1">
      <c r="A281" s="13"/>
      <c r="B281" s="225"/>
      <c r="C281" s="226"/>
      <c r="D281" s="227" t="s">
        <v>156</v>
      </c>
      <c r="E281" s="228" t="s">
        <v>19</v>
      </c>
      <c r="F281" s="229" t="s">
        <v>325</v>
      </c>
      <c r="G281" s="226"/>
      <c r="H281" s="228" t="s">
        <v>19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156</v>
      </c>
      <c r="AU281" s="235" t="s">
        <v>79</v>
      </c>
      <c r="AV281" s="13" t="s">
        <v>77</v>
      </c>
      <c r="AW281" s="13" t="s">
        <v>31</v>
      </c>
      <c r="AX281" s="13" t="s">
        <v>69</v>
      </c>
      <c r="AY281" s="235" t="s">
        <v>146</v>
      </c>
    </row>
    <row r="282" s="14" customFormat="1">
      <c r="A282" s="14"/>
      <c r="B282" s="236"/>
      <c r="C282" s="237"/>
      <c r="D282" s="227" t="s">
        <v>156</v>
      </c>
      <c r="E282" s="238" t="s">
        <v>19</v>
      </c>
      <c r="F282" s="239" t="s">
        <v>326</v>
      </c>
      <c r="G282" s="237"/>
      <c r="H282" s="240">
        <v>76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156</v>
      </c>
      <c r="AU282" s="246" t="s">
        <v>79</v>
      </c>
      <c r="AV282" s="14" t="s">
        <v>79</v>
      </c>
      <c r="AW282" s="14" t="s">
        <v>31</v>
      </c>
      <c r="AX282" s="14" t="s">
        <v>77</v>
      </c>
      <c r="AY282" s="246" t="s">
        <v>146</v>
      </c>
    </row>
    <row r="283" s="2" customFormat="1" ht="21.75" customHeight="1">
      <c r="A283" s="39"/>
      <c r="B283" s="40"/>
      <c r="C283" s="206" t="s">
        <v>414</v>
      </c>
      <c r="D283" s="206" t="s">
        <v>148</v>
      </c>
      <c r="E283" s="207" t="s">
        <v>415</v>
      </c>
      <c r="F283" s="208" t="s">
        <v>416</v>
      </c>
      <c r="G283" s="209" t="s">
        <v>151</v>
      </c>
      <c r="H283" s="210">
        <v>163.15000000000001</v>
      </c>
      <c r="I283" s="211"/>
      <c r="J283" s="212">
        <f>ROUND(I283*H283,2)</f>
        <v>0</v>
      </c>
      <c r="K283" s="213"/>
      <c r="L283" s="45"/>
      <c r="M283" s="214" t="s">
        <v>19</v>
      </c>
      <c r="N283" s="215" t="s">
        <v>40</v>
      </c>
      <c r="O283" s="85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8" t="s">
        <v>152</v>
      </c>
      <c r="AT283" s="218" t="s">
        <v>148</v>
      </c>
      <c r="AU283" s="218" t="s">
        <v>79</v>
      </c>
      <c r="AY283" s="18" t="s">
        <v>146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8" t="s">
        <v>77</v>
      </c>
      <c r="BK283" s="219">
        <f>ROUND(I283*H283,2)</f>
        <v>0</v>
      </c>
      <c r="BL283" s="18" t="s">
        <v>152</v>
      </c>
      <c r="BM283" s="218" t="s">
        <v>417</v>
      </c>
    </row>
    <row r="284" s="2" customFormat="1">
      <c r="A284" s="39"/>
      <c r="B284" s="40"/>
      <c r="C284" s="41"/>
      <c r="D284" s="220" t="s">
        <v>154</v>
      </c>
      <c r="E284" s="41"/>
      <c r="F284" s="221" t="s">
        <v>418</v>
      </c>
      <c r="G284" s="41"/>
      <c r="H284" s="41"/>
      <c r="I284" s="222"/>
      <c r="J284" s="41"/>
      <c r="K284" s="41"/>
      <c r="L284" s="45"/>
      <c r="M284" s="223"/>
      <c r="N284" s="224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154</v>
      </c>
      <c r="AU284" s="18" t="s">
        <v>79</v>
      </c>
    </row>
    <row r="285" s="13" customFormat="1">
      <c r="A285" s="13"/>
      <c r="B285" s="225"/>
      <c r="C285" s="226"/>
      <c r="D285" s="227" t="s">
        <v>156</v>
      </c>
      <c r="E285" s="228" t="s">
        <v>19</v>
      </c>
      <c r="F285" s="229" t="s">
        <v>315</v>
      </c>
      <c r="G285" s="226"/>
      <c r="H285" s="228" t="s">
        <v>19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156</v>
      </c>
      <c r="AU285" s="235" t="s">
        <v>79</v>
      </c>
      <c r="AV285" s="13" t="s">
        <v>77</v>
      </c>
      <c r="AW285" s="13" t="s">
        <v>31</v>
      </c>
      <c r="AX285" s="13" t="s">
        <v>69</v>
      </c>
      <c r="AY285" s="235" t="s">
        <v>146</v>
      </c>
    </row>
    <row r="286" s="14" customFormat="1">
      <c r="A286" s="14"/>
      <c r="B286" s="236"/>
      <c r="C286" s="237"/>
      <c r="D286" s="227" t="s">
        <v>156</v>
      </c>
      <c r="E286" s="238" t="s">
        <v>19</v>
      </c>
      <c r="F286" s="239" t="s">
        <v>316</v>
      </c>
      <c r="G286" s="237"/>
      <c r="H286" s="240">
        <v>163.15000000000001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156</v>
      </c>
      <c r="AU286" s="246" t="s">
        <v>79</v>
      </c>
      <c r="AV286" s="14" t="s">
        <v>79</v>
      </c>
      <c r="AW286" s="14" t="s">
        <v>31</v>
      </c>
      <c r="AX286" s="14" t="s">
        <v>77</v>
      </c>
      <c r="AY286" s="246" t="s">
        <v>146</v>
      </c>
    </row>
    <row r="287" s="2" customFormat="1" ht="21.75" customHeight="1">
      <c r="A287" s="39"/>
      <c r="B287" s="40"/>
      <c r="C287" s="206" t="s">
        <v>419</v>
      </c>
      <c r="D287" s="206" t="s">
        <v>148</v>
      </c>
      <c r="E287" s="207" t="s">
        <v>420</v>
      </c>
      <c r="F287" s="208" t="s">
        <v>421</v>
      </c>
      <c r="G287" s="209" t="s">
        <v>151</v>
      </c>
      <c r="H287" s="210">
        <v>29.25</v>
      </c>
      <c r="I287" s="211"/>
      <c r="J287" s="212">
        <f>ROUND(I287*H287,2)</f>
        <v>0</v>
      </c>
      <c r="K287" s="213"/>
      <c r="L287" s="45"/>
      <c r="M287" s="214" t="s">
        <v>19</v>
      </c>
      <c r="N287" s="215" t="s">
        <v>40</v>
      </c>
      <c r="O287" s="85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8" t="s">
        <v>152</v>
      </c>
      <c r="AT287" s="218" t="s">
        <v>148</v>
      </c>
      <c r="AU287" s="218" t="s">
        <v>79</v>
      </c>
      <c r="AY287" s="18" t="s">
        <v>146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8" t="s">
        <v>77</v>
      </c>
      <c r="BK287" s="219">
        <f>ROUND(I287*H287,2)</f>
        <v>0</v>
      </c>
      <c r="BL287" s="18" t="s">
        <v>152</v>
      </c>
      <c r="BM287" s="218" t="s">
        <v>422</v>
      </c>
    </row>
    <row r="288" s="2" customFormat="1">
      <c r="A288" s="39"/>
      <c r="B288" s="40"/>
      <c r="C288" s="41"/>
      <c r="D288" s="220" t="s">
        <v>154</v>
      </c>
      <c r="E288" s="41"/>
      <c r="F288" s="221" t="s">
        <v>423</v>
      </c>
      <c r="G288" s="41"/>
      <c r="H288" s="41"/>
      <c r="I288" s="222"/>
      <c r="J288" s="41"/>
      <c r="K288" s="41"/>
      <c r="L288" s="45"/>
      <c r="M288" s="223"/>
      <c r="N288" s="224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154</v>
      </c>
      <c r="AU288" s="18" t="s">
        <v>79</v>
      </c>
    </row>
    <row r="289" s="13" customFormat="1">
      <c r="A289" s="13"/>
      <c r="B289" s="225"/>
      <c r="C289" s="226"/>
      <c r="D289" s="227" t="s">
        <v>156</v>
      </c>
      <c r="E289" s="228" t="s">
        <v>19</v>
      </c>
      <c r="F289" s="229" t="s">
        <v>323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156</v>
      </c>
      <c r="AU289" s="235" t="s">
        <v>79</v>
      </c>
      <c r="AV289" s="13" t="s">
        <v>77</v>
      </c>
      <c r="AW289" s="13" t="s">
        <v>31</v>
      </c>
      <c r="AX289" s="13" t="s">
        <v>69</v>
      </c>
      <c r="AY289" s="235" t="s">
        <v>146</v>
      </c>
    </row>
    <row r="290" s="14" customFormat="1">
      <c r="A290" s="14"/>
      <c r="B290" s="236"/>
      <c r="C290" s="237"/>
      <c r="D290" s="227" t="s">
        <v>156</v>
      </c>
      <c r="E290" s="238" t="s">
        <v>19</v>
      </c>
      <c r="F290" s="239" t="s">
        <v>324</v>
      </c>
      <c r="G290" s="237"/>
      <c r="H290" s="240">
        <v>29.25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156</v>
      </c>
      <c r="AU290" s="246" t="s">
        <v>79</v>
      </c>
      <c r="AV290" s="14" t="s">
        <v>79</v>
      </c>
      <c r="AW290" s="14" t="s">
        <v>31</v>
      </c>
      <c r="AX290" s="14" t="s">
        <v>77</v>
      </c>
      <c r="AY290" s="246" t="s">
        <v>146</v>
      </c>
    </row>
    <row r="291" s="2" customFormat="1" ht="21.75" customHeight="1">
      <c r="A291" s="39"/>
      <c r="B291" s="40"/>
      <c r="C291" s="206" t="s">
        <v>424</v>
      </c>
      <c r="D291" s="206" t="s">
        <v>148</v>
      </c>
      <c r="E291" s="207" t="s">
        <v>425</v>
      </c>
      <c r="F291" s="208" t="s">
        <v>426</v>
      </c>
      <c r="G291" s="209" t="s">
        <v>151</v>
      </c>
      <c r="H291" s="210">
        <v>314.60000000000002</v>
      </c>
      <c r="I291" s="211"/>
      <c r="J291" s="212">
        <f>ROUND(I291*H291,2)</f>
        <v>0</v>
      </c>
      <c r="K291" s="213"/>
      <c r="L291" s="45"/>
      <c r="M291" s="214" t="s">
        <v>19</v>
      </c>
      <c r="N291" s="215" t="s">
        <v>40</v>
      </c>
      <c r="O291" s="85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8" t="s">
        <v>152</v>
      </c>
      <c r="AT291" s="218" t="s">
        <v>148</v>
      </c>
      <c r="AU291" s="218" t="s">
        <v>79</v>
      </c>
      <c r="AY291" s="18" t="s">
        <v>146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8" t="s">
        <v>77</v>
      </c>
      <c r="BK291" s="219">
        <f>ROUND(I291*H291,2)</f>
        <v>0</v>
      </c>
      <c r="BL291" s="18" t="s">
        <v>152</v>
      </c>
      <c r="BM291" s="218" t="s">
        <v>427</v>
      </c>
    </row>
    <row r="292" s="2" customFormat="1">
      <c r="A292" s="39"/>
      <c r="B292" s="40"/>
      <c r="C292" s="41"/>
      <c r="D292" s="220" t="s">
        <v>154</v>
      </c>
      <c r="E292" s="41"/>
      <c r="F292" s="221" t="s">
        <v>428</v>
      </c>
      <c r="G292" s="41"/>
      <c r="H292" s="41"/>
      <c r="I292" s="222"/>
      <c r="J292" s="41"/>
      <c r="K292" s="41"/>
      <c r="L292" s="45"/>
      <c r="M292" s="223"/>
      <c r="N292" s="224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154</v>
      </c>
      <c r="AU292" s="18" t="s">
        <v>79</v>
      </c>
    </row>
    <row r="293" s="13" customFormat="1">
      <c r="A293" s="13"/>
      <c r="B293" s="225"/>
      <c r="C293" s="226"/>
      <c r="D293" s="227" t="s">
        <v>156</v>
      </c>
      <c r="E293" s="228" t="s">
        <v>19</v>
      </c>
      <c r="F293" s="229" t="s">
        <v>313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156</v>
      </c>
      <c r="AU293" s="235" t="s">
        <v>79</v>
      </c>
      <c r="AV293" s="13" t="s">
        <v>77</v>
      </c>
      <c r="AW293" s="13" t="s">
        <v>31</v>
      </c>
      <c r="AX293" s="13" t="s">
        <v>69</v>
      </c>
      <c r="AY293" s="235" t="s">
        <v>146</v>
      </c>
    </row>
    <row r="294" s="13" customFormat="1">
      <c r="A294" s="13"/>
      <c r="B294" s="225"/>
      <c r="C294" s="226"/>
      <c r="D294" s="227" t="s">
        <v>156</v>
      </c>
      <c r="E294" s="228" t="s">
        <v>19</v>
      </c>
      <c r="F294" s="229" t="s">
        <v>429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156</v>
      </c>
      <c r="AU294" s="235" t="s">
        <v>79</v>
      </c>
      <c r="AV294" s="13" t="s">
        <v>77</v>
      </c>
      <c r="AW294" s="13" t="s">
        <v>31</v>
      </c>
      <c r="AX294" s="13" t="s">
        <v>69</v>
      </c>
      <c r="AY294" s="235" t="s">
        <v>146</v>
      </c>
    </row>
    <row r="295" s="14" customFormat="1">
      <c r="A295" s="14"/>
      <c r="B295" s="236"/>
      <c r="C295" s="237"/>
      <c r="D295" s="227" t="s">
        <v>156</v>
      </c>
      <c r="E295" s="238" t="s">
        <v>19</v>
      </c>
      <c r="F295" s="239" t="s">
        <v>314</v>
      </c>
      <c r="G295" s="237"/>
      <c r="H295" s="240">
        <v>314.60000000000002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156</v>
      </c>
      <c r="AU295" s="246" t="s">
        <v>79</v>
      </c>
      <c r="AV295" s="14" t="s">
        <v>79</v>
      </c>
      <c r="AW295" s="14" t="s">
        <v>31</v>
      </c>
      <c r="AX295" s="14" t="s">
        <v>77</v>
      </c>
      <c r="AY295" s="246" t="s">
        <v>146</v>
      </c>
    </row>
    <row r="296" s="2" customFormat="1" ht="21.75" customHeight="1">
      <c r="A296" s="39"/>
      <c r="B296" s="40"/>
      <c r="C296" s="206" t="s">
        <v>430</v>
      </c>
      <c r="D296" s="206" t="s">
        <v>148</v>
      </c>
      <c r="E296" s="207" t="s">
        <v>431</v>
      </c>
      <c r="F296" s="208" t="s">
        <v>432</v>
      </c>
      <c r="G296" s="209" t="s">
        <v>151</v>
      </c>
      <c r="H296" s="210">
        <v>812.13</v>
      </c>
      <c r="I296" s="211"/>
      <c r="J296" s="212">
        <f>ROUND(I296*H296,2)</f>
        <v>0</v>
      </c>
      <c r="K296" s="213"/>
      <c r="L296" s="45"/>
      <c r="M296" s="214" t="s">
        <v>19</v>
      </c>
      <c r="N296" s="215" t="s">
        <v>40</v>
      </c>
      <c r="O296" s="85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8" t="s">
        <v>152</v>
      </c>
      <c r="AT296" s="218" t="s">
        <v>148</v>
      </c>
      <c r="AU296" s="218" t="s">
        <v>79</v>
      </c>
      <c r="AY296" s="18" t="s">
        <v>146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8" t="s">
        <v>77</v>
      </c>
      <c r="BK296" s="219">
        <f>ROUND(I296*H296,2)</f>
        <v>0</v>
      </c>
      <c r="BL296" s="18" t="s">
        <v>152</v>
      </c>
      <c r="BM296" s="218" t="s">
        <v>433</v>
      </c>
    </row>
    <row r="297" s="2" customFormat="1">
      <c r="A297" s="39"/>
      <c r="B297" s="40"/>
      <c r="C297" s="41"/>
      <c r="D297" s="220" t="s">
        <v>154</v>
      </c>
      <c r="E297" s="41"/>
      <c r="F297" s="221" t="s">
        <v>434</v>
      </c>
      <c r="G297" s="41"/>
      <c r="H297" s="41"/>
      <c r="I297" s="222"/>
      <c r="J297" s="41"/>
      <c r="K297" s="41"/>
      <c r="L297" s="45"/>
      <c r="M297" s="223"/>
      <c r="N297" s="224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154</v>
      </c>
      <c r="AU297" s="18" t="s">
        <v>79</v>
      </c>
    </row>
    <row r="298" s="13" customFormat="1">
      <c r="A298" s="13"/>
      <c r="B298" s="225"/>
      <c r="C298" s="226"/>
      <c r="D298" s="227" t="s">
        <v>156</v>
      </c>
      <c r="E298" s="228" t="s">
        <v>19</v>
      </c>
      <c r="F298" s="229" t="s">
        <v>317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156</v>
      </c>
      <c r="AU298" s="235" t="s">
        <v>79</v>
      </c>
      <c r="AV298" s="13" t="s">
        <v>77</v>
      </c>
      <c r="AW298" s="13" t="s">
        <v>31</v>
      </c>
      <c r="AX298" s="13" t="s">
        <v>69</v>
      </c>
      <c r="AY298" s="235" t="s">
        <v>146</v>
      </c>
    </row>
    <row r="299" s="14" customFormat="1">
      <c r="A299" s="14"/>
      <c r="B299" s="236"/>
      <c r="C299" s="237"/>
      <c r="D299" s="227" t="s">
        <v>156</v>
      </c>
      <c r="E299" s="238" t="s">
        <v>19</v>
      </c>
      <c r="F299" s="239" t="s">
        <v>318</v>
      </c>
      <c r="G299" s="237"/>
      <c r="H299" s="240">
        <v>220.88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156</v>
      </c>
      <c r="AU299" s="246" t="s">
        <v>79</v>
      </c>
      <c r="AV299" s="14" t="s">
        <v>79</v>
      </c>
      <c r="AW299" s="14" t="s">
        <v>31</v>
      </c>
      <c r="AX299" s="14" t="s">
        <v>69</v>
      </c>
      <c r="AY299" s="246" t="s">
        <v>146</v>
      </c>
    </row>
    <row r="300" s="13" customFormat="1">
      <c r="A300" s="13"/>
      <c r="B300" s="225"/>
      <c r="C300" s="226"/>
      <c r="D300" s="227" t="s">
        <v>156</v>
      </c>
      <c r="E300" s="228" t="s">
        <v>19</v>
      </c>
      <c r="F300" s="229" t="s">
        <v>435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156</v>
      </c>
      <c r="AU300" s="235" t="s">
        <v>79</v>
      </c>
      <c r="AV300" s="13" t="s">
        <v>77</v>
      </c>
      <c r="AW300" s="13" t="s">
        <v>31</v>
      </c>
      <c r="AX300" s="13" t="s">
        <v>69</v>
      </c>
      <c r="AY300" s="235" t="s">
        <v>146</v>
      </c>
    </row>
    <row r="301" s="14" customFormat="1">
      <c r="A301" s="14"/>
      <c r="B301" s="236"/>
      <c r="C301" s="237"/>
      <c r="D301" s="227" t="s">
        <v>156</v>
      </c>
      <c r="E301" s="238" t="s">
        <v>19</v>
      </c>
      <c r="F301" s="239" t="s">
        <v>322</v>
      </c>
      <c r="G301" s="237"/>
      <c r="H301" s="240">
        <v>591.25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156</v>
      </c>
      <c r="AU301" s="246" t="s">
        <v>79</v>
      </c>
      <c r="AV301" s="14" t="s">
        <v>79</v>
      </c>
      <c r="AW301" s="14" t="s">
        <v>31</v>
      </c>
      <c r="AX301" s="14" t="s">
        <v>69</v>
      </c>
      <c r="AY301" s="246" t="s">
        <v>146</v>
      </c>
    </row>
    <row r="302" s="15" customFormat="1">
      <c r="A302" s="15"/>
      <c r="B302" s="247"/>
      <c r="C302" s="248"/>
      <c r="D302" s="227" t="s">
        <v>156</v>
      </c>
      <c r="E302" s="249" t="s">
        <v>19</v>
      </c>
      <c r="F302" s="250" t="s">
        <v>161</v>
      </c>
      <c r="G302" s="248"/>
      <c r="H302" s="251">
        <v>812.13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7" t="s">
        <v>156</v>
      </c>
      <c r="AU302" s="257" t="s">
        <v>79</v>
      </c>
      <c r="AV302" s="15" t="s">
        <v>152</v>
      </c>
      <c r="AW302" s="15" t="s">
        <v>31</v>
      </c>
      <c r="AX302" s="15" t="s">
        <v>77</v>
      </c>
      <c r="AY302" s="257" t="s">
        <v>146</v>
      </c>
    </row>
    <row r="303" s="2" customFormat="1" ht="24.15" customHeight="1">
      <c r="A303" s="39"/>
      <c r="B303" s="40"/>
      <c r="C303" s="206" t="s">
        <v>436</v>
      </c>
      <c r="D303" s="206" t="s">
        <v>148</v>
      </c>
      <c r="E303" s="207" t="s">
        <v>437</v>
      </c>
      <c r="F303" s="208" t="s">
        <v>438</v>
      </c>
      <c r="G303" s="209" t="s">
        <v>151</v>
      </c>
      <c r="H303" s="210">
        <v>242</v>
      </c>
      <c r="I303" s="211"/>
      <c r="J303" s="212">
        <f>ROUND(I303*H303,2)</f>
        <v>0</v>
      </c>
      <c r="K303" s="213"/>
      <c r="L303" s="45"/>
      <c r="M303" s="214" t="s">
        <v>19</v>
      </c>
      <c r="N303" s="215" t="s">
        <v>40</v>
      </c>
      <c r="O303" s="85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8" t="s">
        <v>152</v>
      </c>
      <c r="AT303" s="218" t="s">
        <v>148</v>
      </c>
      <c r="AU303" s="218" t="s">
        <v>79</v>
      </c>
      <c r="AY303" s="18" t="s">
        <v>146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8" t="s">
        <v>77</v>
      </c>
      <c r="BK303" s="219">
        <f>ROUND(I303*H303,2)</f>
        <v>0</v>
      </c>
      <c r="BL303" s="18" t="s">
        <v>152</v>
      </c>
      <c r="BM303" s="218" t="s">
        <v>439</v>
      </c>
    </row>
    <row r="304" s="2" customFormat="1">
      <c r="A304" s="39"/>
      <c r="B304" s="40"/>
      <c r="C304" s="41"/>
      <c r="D304" s="220" t="s">
        <v>154</v>
      </c>
      <c r="E304" s="41"/>
      <c r="F304" s="221" t="s">
        <v>440</v>
      </c>
      <c r="G304" s="41"/>
      <c r="H304" s="41"/>
      <c r="I304" s="222"/>
      <c r="J304" s="41"/>
      <c r="K304" s="41"/>
      <c r="L304" s="45"/>
      <c r="M304" s="223"/>
      <c r="N304" s="224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154</v>
      </c>
      <c r="AU304" s="18" t="s">
        <v>79</v>
      </c>
    </row>
    <row r="305" s="13" customFormat="1">
      <c r="A305" s="13"/>
      <c r="B305" s="225"/>
      <c r="C305" s="226"/>
      <c r="D305" s="227" t="s">
        <v>156</v>
      </c>
      <c r="E305" s="228" t="s">
        <v>19</v>
      </c>
      <c r="F305" s="229" t="s">
        <v>313</v>
      </c>
      <c r="G305" s="226"/>
      <c r="H305" s="228" t="s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156</v>
      </c>
      <c r="AU305" s="235" t="s">
        <v>79</v>
      </c>
      <c r="AV305" s="13" t="s">
        <v>77</v>
      </c>
      <c r="AW305" s="13" t="s">
        <v>31</v>
      </c>
      <c r="AX305" s="13" t="s">
        <v>69</v>
      </c>
      <c r="AY305" s="235" t="s">
        <v>146</v>
      </c>
    </row>
    <row r="306" s="14" customFormat="1">
      <c r="A306" s="14"/>
      <c r="B306" s="236"/>
      <c r="C306" s="237"/>
      <c r="D306" s="227" t="s">
        <v>156</v>
      </c>
      <c r="E306" s="238" t="s">
        <v>19</v>
      </c>
      <c r="F306" s="239" t="s">
        <v>441</v>
      </c>
      <c r="G306" s="237"/>
      <c r="H306" s="240">
        <v>242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156</v>
      </c>
      <c r="AU306" s="246" t="s">
        <v>79</v>
      </c>
      <c r="AV306" s="14" t="s">
        <v>79</v>
      </c>
      <c r="AW306" s="14" t="s">
        <v>31</v>
      </c>
      <c r="AX306" s="14" t="s">
        <v>77</v>
      </c>
      <c r="AY306" s="246" t="s">
        <v>146</v>
      </c>
    </row>
    <row r="307" s="2" customFormat="1" ht="24.15" customHeight="1">
      <c r="A307" s="39"/>
      <c r="B307" s="40"/>
      <c r="C307" s="206" t="s">
        <v>442</v>
      </c>
      <c r="D307" s="206" t="s">
        <v>148</v>
      </c>
      <c r="E307" s="207" t="s">
        <v>443</v>
      </c>
      <c r="F307" s="208" t="s">
        <v>444</v>
      </c>
      <c r="G307" s="209" t="s">
        <v>151</v>
      </c>
      <c r="H307" s="210">
        <v>367.5</v>
      </c>
      <c r="I307" s="211"/>
      <c r="J307" s="212">
        <f>ROUND(I307*H307,2)</f>
        <v>0</v>
      </c>
      <c r="K307" s="213"/>
      <c r="L307" s="45"/>
      <c r="M307" s="214" t="s">
        <v>19</v>
      </c>
      <c r="N307" s="215" t="s">
        <v>40</v>
      </c>
      <c r="O307" s="85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8" t="s">
        <v>152</v>
      </c>
      <c r="AT307" s="218" t="s">
        <v>148</v>
      </c>
      <c r="AU307" s="218" t="s">
        <v>79</v>
      </c>
      <c r="AY307" s="18" t="s">
        <v>146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8" t="s">
        <v>77</v>
      </c>
      <c r="BK307" s="219">
        <f>ROUND(I307*H307,2)</f>
        <v>0</v>
      </c>
      <c r="BL307" s="18" t="s">
        <v>152</v>
      </c>
      <c r="BM307" s="218" t="s">
        <v>445</v>
      </c>
    </row>
    <row r="308" s="2" customFormat="1">
      <c r="A308" s="39"/>
      <c r="B308" s="40"/>
      <c r="C308" s="41"/>
      <c r="D308" s="220" t="s">
        <v>154</v>
      </c>
      <c r="E308" s="41"/>
      <c r="F308" s="221" t="s">
        <v>446</v>
      </c>
      <c r="G308" s="41"/>
      <c r="H308" s="41"/>
      <c r="I308" s="222"/>
      <c r="J308" s="41"/>
      <c r="K308" s="41"/>
      <c r="L308" s="45"/>
      <c r="M308" s="223"/>
      <c r="N308" s="224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154</v>
      </c>
      <c r="AU308" s="18" t="s">
        <v>79</v>
      </c>
    </row>
    <row r="309" s="13" customFormat="1">
      <c r="A309" s="13"/>
      <c r="B309" s="225"/>
      <c r="C309" s="226"/>
      <c r="D309" s="227" t="s">
        <v>156</v>
      </c>
      <c r="E309" s="228" t="s">
        <v>19</v>
      </c>
      <c r="F309" s="229" t="s">
        <v>313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156</v>
      </c>
      <c r="AU309" s="235" t="s">
        <v>79</v>
      </c>
      <c r="AV309" s="13" t="s">
        <v>77</v>
      </c>
      <c r="AW309" s="13" t="s">
        <v>31</v>
      </c>
      <c r="AX309" s="13" t="s">
        <v>69</v>
      </c>
      <c r="AY309" s="235" t="s">
        <v>146</v>
      </c>
    </row>
    <row r="310" s="14" customFormat="1">
      <c r="A310" s="14"/>
      <c r="B310" s="236"/>
      <c r="C310" s="237"/>
      <c r="D310" s="227" t="s">
        <v>156</v>
      </c>
      <c r="E310" s="238" t="s">
        <v>19</v>
      </c>
      <c r="F310" s="239" t="s">
        <v>441</v>
      </c>
      <c r="G310" s="237"/>
      <c r="H310" s="240">
        <v>242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156</v>
      </c>
      <c r="AU310" s="246" t="s">
        <v>79</v>
      </c>
      <c r="AV310" s="14" t="s">
        <v>79</v>
      </c>
      <c r="AW310" s="14" t="s">
        <v>31</v>
      </c>
      <c r="AX310" s="14" t="s">
        <v>69</v>
      </c>
      <c r="AY310" s="246" t="s">
        <v>146</v>
      </c>
    </row>
    <row r="311" s="13" customFormat="1">
      <c r="A311" s="13"/>
      <c r="B311" s="225"/>
      <c r="C311" s="226"/>
      <c r="D311" s="227" t="s">
        <v>156</v>
      </c>
      <c r="E311" s="228" t="s">
        <v>19</v>
      </c>
      <c r="F311" s="229" t="s">
        <v>315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156</v>
      </c>
      <c r="AU311" s="235" t="s">
        <v>79</v>
      </c>
      <c r="AV311" s="13" t="s">
        <v>77</v>
      </c>
      <c r="AW311" s="13" t="s">
        <v>31</v>
      </c>
      <c r="AX311" s="13" t="s">
        <v>69</v>
      </c>
      <c r="AY311" s="235" t="s">
        <v>146</v>
      </c>
    </row>
    <row r="312" s="14" customFormat="1">
      <c r="A312" s="14"/>
      <c r="B312" s="236"/>
      <c r="C312" s="237"/>
      <c r="D312" s="227" t="s">
        <v>156</v>
      </c>
      <c r="E312" s="238" t="s">
        <v>19</v>
      </c>
      <c r="F312" s="239" t="s">
        <v>447</v>
      </c>
      <c r="G312" s="237"/>
      <c r="H312" s="240">
        <v>125.5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156</v>
      </c>
      <c r="AU312" s="246" t="s">
        <v>79</v>
      </c>
      <c r="AV312" s="14" t="s">
        <v>79</v>
      </c>
      <c r="AW312" s="14" t="s">
        <v>31</v>
      </c>
      <c r="AX312" s="14" t="s">
        <v>69</v>
      </c>
      <c r="AY312" s="246" t="s">
        <v>146</v>
      </c>
    </row>
    <row r="313" s="15" customFormat="1">
      <c r="A313" s="15"/>
      <c r="B313" s="247"/>
      <c r="C313" s="248"/>
      <c r="D313" s="227" t="s">
        <v>156</v>
      </c>
      <c r="E313" s="249" t="s">
        <v>19</v>
      </c>
      <c r="F313" s="250" t="s">
        <v>161</v>
      </c>
      <c r="G313" s="248"/>
      <c r="H313" s="251">
        <v>367.5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156</v>
      </c>
      <c r="AU313" s="257" t="s">
        <v>79</v>
      </c>
      <c r="AV313" s="15" t="s">
        <v>152</v>
      </c>
      <c r="AW313" s="15" t="s">
        <v>31</v>
      </c>
      <c r="AX313" s="15" t="s">
        <v>77</v>
      </c>
      <c r="AY313" s="257" t="s">
        <v>146</v>
      </c>
    </row>
    <row r="314" s="2" customFormat="1" ht="16.5" customHeight="1">
      <c r="A314" s="39"/>
      <c r="B314" s="40"/>
      <c r="C314" s="206" t="s">
        <v>448</v>
      </c>
      <c r="D314" s="206" t="s">
        <v>148</v>
      </c>
      <c r="E314" s="207" t="s">
        <v>449</v>
      </c>
      <c r="F314" s="208" t="s">
        <v>450</v>
      </c>
      <c r="G314" s="209" t="s">
        <v>151</v>
      </c>
      <c r="H314" s="210">
        <v>242</v>
      </c>
      <c r="I314" s="211"/>
      <c r="J314" s="212">
        <f>ROUND(I314*H314,2)</f>
        <v>0</v>
      </c>
      <c r="K314" s="213"/>
      <c r="L314" s="45"/>
      <c r="M314" s="214" t="s">
        <v>19</v>
      </c>
      <c r="N314" s="215" t="s">
        <v>40</v>
      </c>
      <c r="O314" s="85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8" t="s">
        <v>152</v>
      </c>
      <c r="AT314" s="218" t="s">
        <v>148</v>
      </c>
      <c r="AU314" s="218" t="s">
        <v>79</v>
      </c>
      <c r="AY314" s="18" t="s">
        <v>146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8" t="s">
        <v>77</v>
      </c>
      <c r="BK314" s="219">
        <f>ROUND(I314*H314,2)</f>
        <v>0</v>
      </c>
      <c r="BL314" s="18" t="s">
        <v>152</v>
      </c>
      <c r="BM314" s="218" t="s">
        <v>451</v>
      </c>
    </row>
    <row r="315" s="2" customFormat="1">
      <c r="A315" s="39"/>
      <c r="B315" s="40"/>
      <c r="C315" s="41"/>
      <c r="D315" s="220" t="s">
        <v>154</v>
      </c>
      <c r="E315" s="41"/>
      <c r="F315" s="221" t="s">
        <v>452</v>
      </c>
      <c r="G315" s="41"/>
      <c r="H315" s="41"/>
      <c r="I315" s="222"/>
      <c r="J315" s="41"/>
      <c r="K315" s="41"/>
      <c r="L315" s="45"/>
      <c r="M315" s="223"/>
      <c r="N315" s="224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154</v>
      </c>
      <c r="AU315" s="18" t="s">
        <v>79</v>
      </c>
    </row>
    <row r="316" s="13" customFormat="1">
      <c r="A316" s="13"/>
      <c r="B316" s="225"/>
      <c r="C316" s="226"/>
      <c r="D316" s="227" t="s">
        <v>156</v>
      </c>
      <c r="E316" s="228" t="s">
        <v>19</v>
      </c>
      <c r="F316" s="229" t="s">
        <v>313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156</v>
      </c>
      <c r="AU316" s="235" t="s">
        <v>79</v>
      </c>
      <c r="AV316" s="13" t="s">
        <v>77</v>
      </c>
      <c r="AW316" s="13" t="s">
        <v>31</v>
      </c>
      <c r="AX316" s="13" t="s">
        <v>69</v>
      </c>
      <c r="AY316" s="235" t="s">
        <v>146</v>
      </c>
    </row>
    <row r="317" s="14" customFormat="1">
      <c r="A317" s="14"/>
      <c r="B317" s="236"/>
      <c r="C317" s="237"/>
      <c r="D317" s="227" t="s">
        <v>156</v>
      </c>
      <c r="E317" s="238" t="s">
        <v>19</v>
      </c>
      <c r="F317" s="239" t="s">
        <v>441</v>
      </c>
      <c r="G317" s="237"/>
      <c r="H317" s="240">
        <v>242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156</v>
      </c>
      <c r="AU317" s="246" t="s">
        <v>79</v>
      </c>
      <c r="AV317" s="14" t="s">
        <v>79</v>
      </c>
      <c r="AW317" s="14" t="s">
        <v>31</v>
      </c>
      <c r="AX317" s="14" t="s">
        <v>77</v>
      </c>
      <c r="AY317" s="246" t="s">
        <v>146</v>
      </c>
    </row>
    <row r="318" s="2" customFormat="1" ht="16.5" customHeight="1">
      <c r="A318" s="39"/>
      <c r="B318" s="40"/>
      <c r="C318" s="206" t="s">
        <v>453</v>
      </c>
      <c r="D318" s="206" t="s">
        <v>148</v>
      </c>
      <c r="E318" s="207" t="s">
        <v>454</v>
      </c>
      <c r="F318" s="208" t="s">
        <v>455</v>
      </c>
      <c r="G318" s="209" t="s">
        <v>151</v>
      </c>
      <c r="H318" s="210">
        <v>242</v>
      </c>
      <c r="I318" s="211"/>
      <c r="J318" s="212">
        <f>ROUND(I318*H318,2)</f>
        <v>0</v>
      </c>
      <c r="K318" s="213"/>
      <c r="L318" s="45"/>
      <c r="M318" s="214" t="s">
        <v>19</v>
      </c>
      <c r="N318" s="215" t="s">
        <v>40</v>
      </c>
      <c r="O318" s="85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8" t="s">
        <v>152</v>
      </c>
      <c r="AT318" s="218" t="s">
        <v>148</v>
      </c>
      <c r="AU318" s="218" t="s">
        <v>79</v>
      </c>
      <c r="AY318" s="18" t="s">
        <v>146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8" t="s">
        <v>77</v>
      </c>
      <c r="BK318" s="219">
        <f>ROUND(I318*H318,2)</f>
        <v>0</v>
      </c>
      <c r="BL318" s="18" t="s">
        <v>152</v>
      </c>
      <c r="BM318" s="218" t="s">
        <v>456</v>
      </c>
    </row>
    <row r="319" s="2" customFormat="1">
      <c r="A319" s="39"/>
      <c r="B319" s="40"/>
      <c r="C319" s="41"/>
      <c r="D319" s="220" t="s">
        <v>154</v>
      </c>
      <c r="E319" s="41"/>
      <c r="F319" s="221" t="s">
        <v>457</v>
      </c>
      <c r="G319" s="41"/>
      <c r="H319" s="41"/>
      <c r="I319" s="222"/>
      <c r="J319" s="41"/>
      <c r="K319" s="41"/>
      <c r="L319" s="45"/>
      <c r="M319" s="223"/>
      <c r="N319" s="224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154</v>
      </c>
      <c r="AU319" s="18" t="s">
        <v>79</v>
      </c>
    </row>
    <row r="320" s="13" customFormat="1">
      <c r="A320" s="13"/>
      <c r="B320" s="225"/>
      <c r="C320" s="226"/>
      <c r="D320" s="227" t="s">
        <v>156</v>
      </c>
      <c r="E320" s="228" t="s">
        <v>19</v>
      </c>
      <c r="F320" s="229" t="s">
        <v>313</v>
      </c>
      <c r="G320" s="226"/>
      <c r="H320" s="228" t="s">
        <v>19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156</v>
      </c>
      <c r="AU320" s="235" t="s">
        <v>79</v>
      </c>
      <c r="AV320" s="13" t="s">
        <v>77</v>
      </c>
      <c r="AW320" s="13" t="s">
        <v>31</v>
      </c>
      <c r="AX320" s="13" t="s">
        <v>69</v>
      </c>
      <c r="AY320" s="235" t="s">
        <v>146</v>
      </c>
    </row>
    <row r="321" s="14" customFormat="1">
      <c r="A321" s="14"/>
      <c r="B321" s="236"/>
      <c r="C321" s="237"/>
      <c r="D321" s="227" t="s">
        <v>156</v>
      </c>
      <c r="E321" s="238" t="s">
        <v>19</v>
      </c>
      <c r="F321" s="239" t="s">
        <v>441</v>
      </c>
      <c r="G321" s="237"/>
      <c r="H321" s="240">
        <v>242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156</v>
      </c>
      <c r="AU321" s="246" t="s">
        <v>79</v>
      </c>
      <c r="AV321" s="14" t="s">
        <v>79</v>
      </c>
      <c r="AW321" s="14" t="s">
        <v>31</v>
      </c>
      <c r="AX321" s="14" t="s">
        <v>77</v>
      </c>
      <c r="AY321" s="246" t="s">
        <v>146</v>
      </c>
    </row>
    <row r="322" s="2" customFormat="1" ht="24.15" customHeight="1">
      <c r="A322" s="39"/>
      <c r="B322" s="40"/>
      <c r="C322" s="206" t="s">
        <v>458</v>
      </c>
      <c r="D322" s="206" t="s">
        <v>148</v>
      </c>
      <c r="E322" s="207" t="s">
        <v>459</v>
      </c>
      <c r="F322" s="208" t="s">
        <v>460</v>
      </c>
      <c r="G322" s="209" t="s">
        <v>151</v>
      </c>
      <c r="H322" s="210">
        <v>242</v>
      </c>
      <c r="I322" s="211"/>
      <c r="J322" s="212">
        <f>ROUND(I322*H322,2)</f>
        <v>0</v>
      </c>
      <c r="K322" s="213"/>
      <c r="L322" s="45"/>
      <c r="M322" s="214" t="s">
        <v>19</v>
      </c>
      <c r="N322" s="215" t="s">
        <v>40</v>
      </c>
      <c r="O322" s="85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8" t="s">
        <v>152</v>
      </c>
      <c r="AT322" s="218" t="s">
        <v>148</v>
      </c>
      <c r="AU322" s="218" t="s">
        <v>79</v>
      </c>
      <c r="AY322" s="18" t="s">
        <v>146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8" t="s">
        <v>77</v>
      </c>
      <c r="BK322" s="219">
        <f>ROUND(I322*H322,2)</f>
        <v>0</v>
      </c>
      <c r="BL322" s="18" t="s">
        <v>152</v>
      </c>
      <c r="BM322" s="218" t="s">
        <v>461</v>
      </c>
    </row>
    <row r="323" s="2" customFormat="1">
      <c r="A323" s="39"/>
      <c r="B323" s="40"/>
      <c r="C323" s="41"/>
      <c r="D323" s="220" t="s">
        <v>154</v>
      </c>
      <c r="E323" s="41"/>
      <c r="F323" s="221" t="s">
        <v>462</v>
      </c>
      <c r="G323" s="41"/>
      <c r="H323" s="41"/>
      <c r="I323" s="222"/>
      <c r="J323" s="41"/>
      <c r="K323" s="41"/>
      <c r="L323" s="45"/>
      <c r="M323" s="223"/>
      <c r="N323" s="224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154</v>
      </c>
      <c r="AU323" s="18" t="s">
        <v>79</v>
      </c>
    </row>
    <row r="324" s="13" customFormat="1">
      <c r="A324" s="13"/>
      <c r="B324" s="225"/>
      <c r="C324" s="226"/>
      <c r="D324" s="227" t="s">
        <v>156</v>
      </c>
      <c r="E324" s="228" t="s">
        <v>19</v>
      </c>
      <c r="F324" s="229" t="s">
        <v>313</v>
      </c>
      <c r="G324" s="226"/>
      <c r="H324" s="228" t="s">
        <v>19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156</v>
      </c>
      <c r="AU324" s="235" t="s">
        <v>79</v>
      </c>
      <c r="AV324" s="13" t="s">
        <v>77</v>
      </c>
      <c r="AW324" s="13" t="s">
        <v>31</v>
      </c>
      <c r="AX324" s="13" t="s">
        <v>69</v>
      </c>
      <c r="AY324" s="235" t="s">
        <v>146</v>
      </c>
    </row>
    <row r="325" s="14" customFormat="1">
      <c r="A325" s="14"/>
      <c r="B325" s="236"/>
      <c r="C325" s="237"/>
      <c r="D325" s="227" t="s">
        <v>156</v>
      </c>
      <c r="E325" s="238" t="s">
        <v>19</v>
      </c>
      <c r="F325" s="239" t="s">
        <v>441</v>
      </c>
      <c r="G325" s="237"/>
      <c r="H325" s="240">
        <v>242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156</v>
      </c>
      <c r="AU325" s="246" t="s">
        <v>79</v>
      </c>
      <c r="AV325" s="14" t="s">
        <v>79</v>
      </c>
      <c r="AW325" s="14" t="s">
        <v>31</v>
      </c>
      <c r="AX325" s="14" t="s">
        <v>77</v>
      </c>
      <c r="AY325" s="246" t="s">
        <v>146</v>
      </c>
    </row>
    <row r="326" s="2" customFormat="1" ht="16.5" customHeight="1">
      <c r="A326" s="39"/>
      <c r="B326" s="40"/>
      <c r="C326" s="206" t="s">
        <v>463</v>
      </c>
      <c r="D326" s="206" t="s">
        <v>148</v>
      </c>
      <c r="E326" s="207" t="s">
        <v>464</v>
      </c>
      <c r="F326" s="208" t="s">
        <v>465</v>
      </c>
      <c r="G326" s="209" t="s">
        <v>151</v>
      </c>
      <c r="H326" s="210">
        <v>29.25</v>
      </c>
      <c r="I326" s="211"/>
      <c r="J326" s="212">
        <f>ROUND(I326*H326,2)</f>
        <v>0</v>
      </c>
      <c r="K326" s="213"/>
      <c r="L326" s="45"/>
      <c r="M326" s="214" t="s">
        <v>19</v>
      </c>
      <c r="N326" s="215" t="s">
        <v>40</v>
      </c>
      <c r="O326" s="85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8" t="s">
        <v>152</v>
      </c>
      <c r="AT326" s="218" t="s">
        <v>148</v>
      </c>
      <c r="AU326" s="218" t="s">
        <v>79</v>
      </c>
      <c r="AY326" s="18" t="s">
        <v>146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8" t="s">
        <v>77</v>
      </c>
      <c r="BK326" s="219">
        <f>ROUND(I326*H326,2)</f>
        <v>0</v>
      </c>
      <c r="BL326" s="18" t="s">
        <v>152</v>
      </c>
      <c r="BM326" s="218" t="s">
        <v>466</v>
      </c>
    </row>
    <row r="327" s="2" customFormat="1">
      <c r="A327" s="39"/>
      <c r="B327" s="40"/>
      <c r="C327" s="41"/>
      <c r="D327" s="220" t="s">
        <v>154</v>
      </c>
      <c r="E327" s="41"/>
      <c r="F327" s="221" t="s">
        <v>467</v>
      </c>
      <c r="G327" s="41"/>
      <c r="H327" s="41"/>
      <c r="I327" s="222"/>
      <c r="J327" s="41"/>
      <c r="K327" s="41"/>
      <c r="L327" s="45"/>
      <c r="M327" s="223"/>
      <c r="N327" s="224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154</v>
      </c>
      <c r="AU327" s="18" t="s">
        <v>79</v>
      </c>
    </row>
    <row r="328" s="13" customFormat="1">
      <c r="A328" s="13"/>
      <c r="B328" s="225"/>
      <c r="C328" s="226"/>
      <c r="D328" s="227" t="s">
        <v>156</v>
      </c>
      <c r="E328" s="228" t="s">
        <v>19</v>
      </c>
      <c r="F328" s="229" t="s">
        <v>323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156</v>
      </c>
      <c r="AU328" s="235" t="s">
        <v>79</v>
      </c>
      <c r="AV328" s="13" t="s">
        <v>77</v>
      </c>
      <c r="AW328" s="13" t="s">
        <v>31</v>
      </c>
      <c r="AX328" s="13" t="s">
        <v>69</v>
      </c>
      <c r="AY328" s="235" t="s">
        <v>146</v>
      </c>
    </row>
    <row r="329" s="14" customFormat="1">
      <c r="A329" s="14"/>
      <c r="B329" s="236"/>
      <c r="C329" s="237"/>
      <c r="D329" s="227" t="s">
        <v>156</v>
      </c>
      <c r="E329" s="238" t="s">
        <v>19</v>
      </c>
      <c r="F329" s="239" t="s">
        <v>324</v>
      </c>
      <c r="G329" s="237"/>
      <c r="H329" s="240">
        <v>29.25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156</v>
      </c>
      <c r="AU329" s="246" t="s">
        <v>79</v>
      </c>
      <c r="AV329" s="14" t="s">
        <v>79</v>
      </c>
      <c r="AW329" s="14" t="s">
        <v>31</v>
      </c>
      <c r="AX329" s="14" t="s">
        <v>77</v>
      </c>
      <c r="AY329" s="246" t="s">
        <v>146</v>
      </c>
    </row>
    <row r="330" s="2" customFormat="1" ht="33" customHeight="1">
      <c r="A330" s="39"/>
      <c r="B330" s="40"/>
      <c r="C330" s="206" t="s">
        <v>468</v>
      </c>
      <c r="D330" s="206" t="s">
        <v>148</v>
      </c>
      <c r="E330" s="207" t="s">
        <v>469</v>
      </c>
      <c r="F330" s="208" t="s">
        <v>470</v>
      </c>
      <c r="G330" s="209" t="s">
        <v>151</v>
      </c>
      <c r="H330" s="210">
        <v>121</v>
      </c>
      <c r="I330" s="211"/>
      <c r="J330" s="212">
        <f>ROUND(I330*H330,2)</f>
        <v>0</v>
      </c>
      <c r="K330" s="213"/>
      <c r="L330" s="45"/>
      <c r="M330" s="214" t="s">
        <v>19</v>
      </c>
      <c r="N330" s="215" t="s">
        <v>40</v>
      </c>
      <c r="O330" s="85"/>
      <c r="P330" s="216">
        <f>O330*H330</f>
        <v>0</v>
      </c>
      <c r="Q330" s="216">
        <v>0.16703000000000001</v>
      </c>
      <c r="R330" s="216">
        <f>Q330*H330</f>
        <v>20.210630000000002</v>
      </c>
      <c r="S330" s="216">
        <v>0</v>
      </c>
      <c r="T330" s="21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8" t="s">
        <v>152</v>
      </c>
      <c r="AT330" s="218" t="s">
        <v>148</v>
      </c>
      <c r="AU330" s="218" t="s">
        <v>79</v>
      </c>
      <c r="AY330" s="18" t="s">
        <v>146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8" t="s">
        <v>77</v>
      </c>
      <c r="BK330" s="219">
        <f>ROUND(I330*H330,2)</f>
        <v>0</v>
      </c>
      <c r="BL330" s="18" t="s">
        <v>152</v>
      </c>
      <c r="BM330" s="218" t="s">
        <v>471</v>
      </c>
    </row>
    <row r="331" s="2" customFormat="1">
      <c r="A331" s="39"/>
      <c r="B331" s="40"/>
      <c r="C331" s="41"/>
      <c r="D331" s="220" t="s">
        <v>154</v>
      </c>
      <c r="E331" s="41"/>
      <c r="F331" s="221" t="s">
        <v>472</v>
      </c>
      <c r="G331" s="41"/>
      <c r="H331" s="41"/>
      <c r="I331" s="222"/>
      <c r="J331" s="41"/>
      <c r="K331" s="41"/>
      <c r="L331" s="45"/>
      <c r="M331" s="223"/>
      <c r="N331" s="224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154</v>
      </c>
      <c r="AU331" s="18" t="s">
        <v>79</v>
      </c>
    </row>
    <row r="332" s="13" customFormat="1">
      <c r="A332" s="13"/>
      <c r="B332" s="225"/>
      <c r="C332" s="226"/>
      <c r="D332" s="227" t="s">
        <v>156</v>
      </c>
      <c r="E332" s="228" t="s">
        <v>19</v>
      </c>
      <c r="F332" s="229" t="s">
        <v>315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156</v>
      </c>
      <c r="AU332" s="235" t="s">
        <v>79</v>
      </c>
      <c r="AV332" s="13" t="s">
        <v>77</v>
      </c>
      <c r="AW332" s="13" t="s">
        <v>31</v>
      </c>
      <c r="AX332" s="13" t="s">
        <v>69</v>
      </c>
      <c r="AY332" s="235" t="s">
        <v>146</v>
      </c>
    </row>
    <row r="333" s="13" customFormat="1">
      <c r="A333" s="13"/>
      <c r="B333" s="225"/>
      <c r="C333" s="226"/>
      <c r="D333" s="227" t="s">
        <v>156</v>
      </c>
      <c r="E333" s="228" t="s">
        <v>19</v>
      </c>
      <c r="F333" s="229" t="s">
        <v>473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156</v>
      </c>
      <c r="AU333" s="235" t="s">
        <v>79</v>
      </c>
      <c r="AV333" s="13" t="s">
        <v>77</v>
      </c>
      <c r="AW333" s="13" t="s">
        <v>31</v>
      </c>
      <c r="AX333" s="13" t="s">
        <v>69</v>
      </c>
      <c r="AY333" s="235" t="s">
        <v>146</v>
      </c>
    </row>
    <row r="334" s="13" customFormat="1">
      <c r="A334" s="13"/>
      <c r="B334" s="225"/>
      <c r="C334" s="226"/>
      <c r="D334" s="227" t="s">
        <v>156</v>
      </c>
      <c r="E334" s="228" t="s">
        <v>19</v>
      </c>
      <c r="F334" s="229" t="s">
        <v>474</v>
      </c>
      <c r="G334" s="226"/>
      <c r="H334" s="228" t="s">
        <v>19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156</v>
      </c>
      <c r="AU334" s="235" t="s">
        <v>79</v>
      </c>
      <c r="AV334" s="13" t="s">
        <v>77</v>
      </c>
      <c r="AW334" s="13" t="s">
        <v>31</v>
      </c>
      <c r="AX334" s="13" t="s">
        <v>69</v>
      </c>
      <c r="AY334" s="235" t="s">
        <v>146</v>
      </c>
    </row>
    <row r="335" s="14" customFormat="1">
      <c r="A335" s="14"/>
      <c r="B335" s="236"/>
      <c r="C335" s="237"/>
      <c r="D335" s="227" t="s">
        <v>156</v>
      </c>
      <c r="E335" s="238" t="s">
        <v>19</v>
      </c>
      <c r="F335" s="239" t="s">
        <v>475</v>
      </c>
      <c r="G335" s="237"/>
      <c r="H335" s="240">
        <v>121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156</v>
      </c>
      <c r="AU335" s="246" t="s">
        <v>79</v>
      </c>
      <c r="AV335" s="14" t="s">
        <v>79</v>
      </c>
      <c r="AW335" s="14" t="s">
        <v>31</v>
      </c>
      <c r="AX335" s="14" t="s">
        <v>77</v>
      </c>
      <c r="AY335" s="246" t="s">
        <v>146</v>
      </c>
    </row>
    <row r="336" s="2" customFormat="1" ht="16.5" customHeight="1">
      <c r="A336" s="39"/>
      <c r="B336" s="40"/>
      <c r="C336" s="258" t="s">
        <v>476</v>
      </c>
      <c r="D336" s="258" t="s">
        <v>273</v>
      </c>
      <c r="E336" s="259" t="s">
        <v>477</v>
      </c>
      <c r="F336" s="260" t="s">
        <v>478</v>
      </c>
      <c r="G336" s="261" t="s">
        <v>151</v>
      </c>
      <c r="H336" s="262">
        <v>123.42</v>
      </c>
      <c r="I336" s="263"/>
      <c r="J336" s="264">
        <f>ROUND(I336*H336,2)</f>
        <v>0</v>
      </c>
      <c r="K336" s="265"/>
      <c r="L336" s="266"/>
      <c r="M336" s="267" t="s">
        <v>19</v>
      </c>
      <c r="N336" s="268" t="s">
        <v>40</v>
      </c>
      <c r="O336" s="85"/>
      <c r="P336" s="216">
        <f>O336*H336</f>
        <v>0</v>
      </c>
      <c r="Q336" s="216">
        <v>0.222</v>
      </c>
      <c r="R336" s="216">
        <f>Q336*H336</f>
        <v>27.399240000000002</v>
      </c>
      <c r="S336" s="216">
        <v>0</v>
      </c>
      <c r="T336" s="21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8" t="s">
        <v>207</v>
      </c>
      <c r="AT336" s="218" t="s">
        <v>273</v>
      </c>
      <c r="AU336" s="218" t="s">
        <v>79</v>
      </c>
      <c r="AY336" s="18" t="s">
        <v>146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8" t="s">
        <v>77</v>
      </c>
      <c r="BK336" s="219">
        <f>ROUND(I336*H336,2)</f>
        <v>0</v>
      </c>
      <c r="BL336" s="18" t="s">
        <v>152</v>
      </c>
      <c r="BM336" s="218" t="s">
        <v>479</v>
      </c>
    </row>
    <row r="337" s="14" customFormat="1">
      <c r="A337" s="14"/>
      <c r="B337" s="236"/>
      <c r="C337" s="237"/>
      <c r="D337" s="227" t="s">
        <v>156</v>
      </c>
      <c r="E337" s="237"/>
      <c r="F337" s="239" t="s">
        <v>480</v>
      </c>
      <c r="G337" s="237"/>
      <c r="H337" s="240">
        <v>123.42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156</v>
      </c>
      <c r="AU337" s="246" t="s">
        <v>79</v>
      </c>
      <c r="AV337" s="14" t="s">
        <v>79</v>
      </c>
      <c r="AW337" s="14" t="s">
        <v>4</v>
      </c>
      <c r="AX337" s="14" t="s">
        <v>77</v>
      </c>
      <c r="AY337" s="246" t="s">
        <v>146</v>
      </c>
    </row>
    <row r="338" s="2" customFormat="1" ht="24.15" customHeight="1">
      <c r="A338" s="39"/>
      <c r="B338" s="40"/>
      <c r="C338" s="206" t="s">
        <v>481</v>
      </c>
      <c r="D338" s="206" t="s">
        <v>148</v>
      </c>
      <c r="E338" s="207" t="s">
        <v>482</v>
      </c>
      <c r="F338" s="208" t="s">
        <v>483</v>
      </c>
      <c r="G338" s="209" t="s">
        <v>151</v>
      </c>
      <c r="H338" s="210">
        <v>511.94999999999999</v>
      </c>
      <c r="I338" s="211"/>
      <c r="J338" s="212">
        <f>ROUND(I338*H338,2)</f>
        <v>0</v>
      </c>
      <c r="K338" s="213"/>
      <c r="L338" s="45"/>
      <c r="M338" s="214" t="s">
        <v>19</v>
      </c>
      <c r="N338" s="215" t="s">
        <v>40</v>
      </c>
      <c r="O338" s="85"/>
      <c r="P338" s="216">
        <f>O338*H338</f>
        <v>0</v>
      </c>
      <c r="Q338" s="216">
        <v>0.1002</v>
      </c>
      <c r="R338" s="216">
        <f>Q338*H338</f>
        <v>51.29739</v>
      </c>
      <c r="S338" s="216">
        <v>0</v>
      </c>
      <c r="T338" s="21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8" t="s">
        <v>152</v>
      </c>
      <c r="AT338" s="218" t="s">
        <v>148</v>
      </c>
      <c r="AU338" s="218" t="s">
        <v>79</v>
      </c>
      <c r="AY338" s="18" t="s">
        <v>146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8" t="s">
        <v>77</v>
      </c>
      <c r="BK338" s="219">
        <f>ROUND(I338*H338,2)</f>
        <v>0</v>
      </c>
      <c r="BL338" s="18" t="s">
        <v>152</v>
      </c>
      <c r="BM338" s="218" t="s">
        <v>484</v>
      </c>
    </row>
    <row r="339" s="13" customFormat="1">
      <c r="A339" s="13"/>
      <c r="B339" s="225"/>
      <c r="C339" s="226"/>
      <c r="D339" s="227" t="s">
        <v>156</v>
      </c>
      <c r="E339" s="228" t="s">
        <v>19</v>
      </c>
      <c r="F339" s="229" t="s">
        <v>315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156</v>
      </c>
      <c r="AU339" s="235" t="s">
        <v>79</v>
      </c>
      <c r="AV339" s="13" t="s">
        <v>77</v>
      </c>
      <c r="AW339" s="13" t="s">
        <v>31</v>
      </c>
      <c r="AX339" s="13" t="s">
        <v>69</v>
      </c>
      <c r="AY339" s="235" t="s">
        <v>146</v>
      </c>
    </row>
    <row r="340" s="13" customFormat="1">
      <c r="A340" s="13"/>
      <c r="B340" s="225"/>
      <c r="C340" s="226"/>
      <c r="D340" s="227" t="s">
        <v>156</v>
      </c>
      <c r="E340" s="228" t="s">
        <v>19</v>
      </c>
      <c r="F340" s="229" t="s">
        <v>485</v>
      </c>
      <c r="G340" s="226"/>
      <c r="H340" s="228" t="s">
        <v>19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156</v>
      </c>
      <c r="AU340" s="235" t="s">
        <v>79</v>
      </c>
      <c r="AV340" s="13" t="s">
        <v>77</v>
      </c>
      <c r="AW340" s="13" t="s">
        <v>31</v>
      </c>
      <c r="AX340" s="13" t="s">
        <v>69</v>
      </c>
      <c r="AY340" s="235" t="s">
        <v>146</v>
      </c>
    </row>
    <row r="341" s="13" customFormat="1">
      <c r="A341" s="13"/>
      <c r="B341" s="225"/>
      <c r="C341" s="226"/>
      <c r="D341" s="227" t="s">
        <v>156</v>
      </c>
      <c r="E341" s="228" t="s">
        <v>19</v>
      </c>
      <c r="F341" s="229" t="s">
        <v>486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156</v>
      </c>
      <c r="AU341" s="235" t="s">
        <v>79</v>
      </c>
      <c r="AV341" s="13" t="s">
        <v>77</v>
      </c>
      <c r="AW341" s="13" t="s">
        <v>31</v>
      </c>
      <c r="AX341" s="13" t="s">
        <v>69</v>
      </c>
      <c r="AY341" s="235" t="s">
        <v>146</v>
      </c>
    </row>
    <row r="342" s="14" customFormat="1">
      <c r="A342" s="14"/>
      <c r="B342" s="236"/>
      <c r="C342" s="237"/>
      <c r="D342" s="227" t="s">
        <v>156</v>
      </c>
      <c r="E342" s="238" t="s">
        <v>19</v>
      </c>
      <c r="F342" s="239" t="s">
        <v>79</v>
      </c>
      <c r="G342" s="237"/>
      <c r="H342" s="240">
        <v>2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156</v>
      </c>
      <c r="AU342" s="246" t="s">
        <v>79</v>
      </c>
      <c r="AV342" s="14" t="s">
        <v>79</v>
      </c>
      <c r="AW342" s="14" t="s">
        <v>31</v>
      </c>
      <c r="AX342" s="14" t="s">
        <v>69</v>
      </c>
      <c r="AY342" s="246" t="s">
        <v>146</v>
      </c>
    </row>
    <row r="343" s="13" customFormat="1">
      <c r="A343" s="13"/>
      <c r="B343" s="225"/>
      <c r="C343" s="226"/>
      <c r="D343" s="227" t="s">
        <v>156</v>
      </c>
      <c r="E343" s="228" t="s">
        <v>19</v>
      </c>
      <c r="F343" s="229" t="s">
        <v>487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156</v>
      </c>
      <c r="AU343" s="235" t="s">
        <v>79</v>
      </c>
      <c r="AV343" s="13" t="s">
        <v>77</v>
      </c>
      <c r="AW343" s="13" t="s">
        <v>31</v>
      </c>
      <c r="AX343" s="13" t="s">
        <v>69</v>
      </c>
      <c r="AY343" s="235" t="s">
        <v>146</v>
      </c>
    </row>
    <row r="344" s="14" customFormat="1">
      <c r="A344" s="14"/>
      <c r="B344" s="236"/>
      <c r="C344" s="237"/>
      <c r="D344" s="227" t="s">
        <v>156</v>
      </c>
      <c r="E344" s="238" t="s">
        <v>19</v>
      </c>
      <c r="F344" s="239" t="s">
        <v>488</v>
      </c>
      <c r="G344" s="237"/>
      <c r="H344" s="240">
        <v>2.5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156</v>
      </c>
      <c r="AU344" s="246" t="s">
        <v>79</v>
      </c>
      <c r="AV344" s="14" t="s">
        <v>79</v>
      </c>
      <c r="AW344" s="14" t="s">
        <v>31</v>
      </c>
      <c r="AX344" s="14" t="s">
        <v>69</v>
      </c>
      <c r="AY344" s="246" t="s">
        <v>146</v>
      </c>
    </row>
    <row r="345" s="13" customFormat="1">
      <c r="A345" s="13"/>
      <c r="B345" s="225"/>
      <c r="C345" s="226"/>
      <c r="D345" s="227" t="s">
        <v>156</v>
      </c>
      <c r="E345" s="228" t="s">
        <v>19</v>
      </c>
      <c r="F345" s="229" t="s">
        <v>317</v>
      </c>
      <c r="G345" s="226"/>
      <c r="H345" s="228" t="s">
        <v>19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156</v>
      </c>
      <c r="AU345" s="235" t="s">
        <v>79</v>
      </c>
      <c r="AV345" s="13" t="s">
        <v>77</v>
      </c>
      <c r="AW345" s="13" t="s">
        <v>31</v>
      </c>
      <c r="AX345" s="13" t="s">
        <v>69</v>
      </c>
      <c r="AY345" s="235" t="s">
        <v>146</v>
      </c>
    </row>
    <row r="346" s="13" customFormat="1">
      <c r="A346" s="13"/>
      <c r="B346" s="225"/>
      <c r="C346" s="226"/>
      <c r="D346" s="227" t="s">
        <v>156</v>
      </c>
      <c r="E346" s="228" t="s">
        <v>19</v>
      </c>
      <c r="F346" s="229" t="s">
        <v>485</v>
      </c>
      <c r="G346" s="226"/>
      <c r="H346" s="228" t="s">
        <v>19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156</v>
      </c>
      <c r="AU346" s="235" t="s">
        <v>79</v>
      </c>
      <c r="AV346" s="13" t="s">
        <v>77</v>
      </c>
      <c r="AW346" s="13" t="s">
        <v>31</v>
      </c>
      <c r="AX346" s="13" t="s">
        <v>69</v>
      </c>
      <c r="AY346" s="235" t="s">
        <v>146</v>
      </c>
    </row>
    <row r="347" s="13" customFormat="1">
      <c r="A347" s="13"/>
      <c r="B347" s="225"/>
      <c r="C347" s="226"/>
      <c r="D347" s="227" t="s">
        <v>156</v>
      </c>
      <c r="E347" s="228" t="s">
        <v>19</v>
      </c>
      <c r="F347" s="229" t="s">
        <v>487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156</v>
      </c>
      <c r="AU347" s="235" t="s">
        <v>79</v>
      </c>
      <c r="AV347" s="13" t="s">
        <v>77</v>
      </c>
      <c r="AW347" s="13" t="s">
        <v>31</v>
      </c>
      <c r="AX347" s="13" t="s">
        <v>69</v>
      </c>
      <c r="AY347" s="235" t="s">
        <v>146</v>
      </c>
    </row>
    <row r="348" s="14" customFormat="1">
      <c r="A348" s="14"/>
      <c r="B348" s="236"/>
      <c r="C348" s="237"/>
      <c r="D348" s="227" t="s">
        <v>156</v>
      </c>
      <c r="E348" s="238" t="s">
        <v>19</v>
      </c>
      <c r="F348" s="239" t="s">
        <v>489</v>
      </c>
      <c r="G348" s="237"/>
      <c r="H348" s="240">
        <v>0.80000000000000004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156</v>
      </c>
      <c r="AU348" s="246" t="s">
        <v>79</v>
      </c>
      <c r="AV348" s="14" t="s">
        <v>79</v>
      </c>
      <c r="AW348" s="14" t="s">
        <v>31</v>
      </c>
      <c r="AX348" s="14" t="s">
        <v>69</v>
      </c>
      <c r="AY348" s="246" t="s">
        <v>146</v>
      </c>
    </row>
    <row r="349" s="13" customFormat="1">
      <c r="A349" s="13"/>
      <c r="B349" s="225"/>
      <c r="C349" s="226"/>
      <c r="D349" s="227" t="s">
        <v>156</v>
      </c>
      <c r="E349" s="228" t="s">
        <v>19</v>
      </c>
      <c r="F349" s="229" t="s">
        <v>321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156</v>
      </c>
      <c r="AU349" s="235" t="s">
        <v>79</v>
      </c>
      <c r="AV349" s="13" t="s">
        <v>77</v>
      </c>
      <c r="AW349" s="13" t="s">
        <v>31</v>
      </c>
      <c r="AX349" s="13" t="s">
        <v>69</v>
      </c>
      <c r="AY349" s="235" t="s">
        <v>146</v>
      </c>
    </row>
    <row r="350" s="13" customFormat="1">
      <c r="A350" s="13"/>
      <c r="B350" s="225"/>
      <c r="C350" s="226"/>
      <c r="D350" s="227" t="s">
        <v>156</v>
      </c>
      <c r="E350" s="228" t="s">
        <v>19</v>
      </c>
      <c r="F350" s="229" t="s">
        <v>490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156</v>
      </c>
      <c r="AU350" s="235" t="s">
        <v>79</v>
      </c>
      <c r="AV350" s="13" t="s">
        <v>77</v>
      </c>
      <c r="AW350" s="13" t="s">
        <v>31</v>
      </c>
      <c r="AX350" s="13" t="s">
        <v>69</v>
      </c>
      <c r="AY350" s="235" t="s">
        <v>146</v>
      </c>
    </row>
    <row r="351" s="13" customFormat="1">
      <c r="A351" s="13"/>
      <c r="B351" s="225"/>
      <c r="C351" s="226"/>
      <c r="D351" s="227" t="s">
        <v>156</v>
      </c>
      <c r="E351" s="228" t="s">
        <v>19</v>
      </c>
      <c r="F351" s="229" t="s">
        <v>485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156</v>
      </c>
      <c r="AU351" s="235" t="s">
        <v>79</v>
      </c>
      <c r="AV351" s="13" t="s">
        <v>77</v>
      </c>
      <c r="AW351" s="13" t="s">
        <v>31</v>
      </c>
      <c r="AX351" s="13" t="s">
        <v>69</v>
      </c>
      <c r="AY351" s="235" t="s">
        <v>146</v>
      </c>
    </row>
    <row r="352" s="14" customFormat="1">
      <c r="A352" s="14"/>
      <c r="B352" s="236"/>
      <c r="C352" s="237"/>
      <c r="D352" s="227" t="s">
        <v>156</v>
      </c>
      <c r="E352" s="238" t="s">
        <v>19</v>
      </c>
      <c r="F352" s="239" t="s">
        <v>491</v>
      </c>
      <c r="G352" s="237"/>
      <c r="H352" s="240">
        <v>505.19999999999999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156</v>
      </c>
      <c r="AU352" s="246" t="s">
        <v>79</v>
      </c>
      <c r="AV352" s="14" t="s">
        <v>79</v>
      </c>
      <c r="AW352" s="14" t="s">
        <v>31</v>
      </c>
      <c r="AX352" s="14" t="s">
        <v>69</v>
      </c>
      <c r="AY352" s="246" t="s">
        <v>146</v>
      </c>
    </row>
    <row r="353" s="13" customFormat="1">
      <c r="A353" s="13"/>
      <c r="B353" s="225"/>
      <c r="C353" s="226"/>
      <c r="D353" s="227" t="s">
        <v>156</v>
      </c>
      <c r="E353" s="228" t="s">
        <v>19</v>
      </c>
      <c r="F353" s="229" t="s">
        <v>492</v>
      </c>
      <c r="G353" s="226"/>
      <c r="H353" s="228" t="s">
        <v>19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156</v>
      </c>
      <c r="AU353" s="235" t="s">
        <v>79</v>
      </c>
      <c r="AV353" s="13" t="s">
        <v>77</v>
      </c>
      <c r="AW353" s="13" t="s">
        <v>31</v>
      </c>
      <c r="AX353" s="13" t="s">
        <v>69</v>
      </c>
      <c r="AY353" s="235" t="s">
        <v>146</v>
      </c>
    </row>
    <row r="354" s="14" customFormat="1">
      <c r="A354" s="14"/>
      <c r="B354" s="236"/>
      <c r="C354" s="237"/>
      <c r="D354" s="227" t="s">
        <v>156</v>
      </c>
      <c r="E354" s="238" t="s">
        <v>19</v>
      </c>
      <c r="F354" s="239" t="s">
        <v>493</v>
      </c>
      <c r="G354" s="237"/>
      <c r="H354" s="240">
        <v>0.65000000000000002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156</v>
      </c>
      <c r="AU354" s="246" t="s">
        <v>79</v>
      </c>
      <c r="AV354" s="14" t="s">
        <v>79</v>
      </c>
      <c r="AW354" s="14" t="s">
        <v>31</v>
      </c>
      <c r="AX354" s="14" t="s">
        <v>69</v>
      </c>
      <c r="AY354" s="246" t="s">
        <v>146</v>
      </c>
    </row>
    <row r="355" s="13" customFormat="1">
      <c r="A355" s="13"/>
      <c r="B355" s="225"/>
      <c r="C355" s="226"/>
      <c r="D355" s="227" t="s">
        <v>156</v>
      </c>
      <c r="E355" s="228" t="s">
        <v>19</v>
      </c>
      <c r="F355" s="229" t="s">
        <v>487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156</v>
      </c>
      <c r="AU355" s="235" t="s">
        <v>79</v>
      </c>
      <c r="AV355" s="13" t="s">
        <v>77</v>
      </c>
      <c r="AW355" s="13" t="s">
        <v>31</v>
      </c>
      <c r="AX355" s="13" t="s">
        <v>69</v>
      </c>
      <c r="AY355" s="235" t="s">
        <v>146</v>
      </c>
    </row>
    <row r="356" s="14" customFormat="1">
      <c r="A356" s="14"/>
      <c r="B356" s="236"/>
      <c r="C356" s="237"/>
      <c r="D356" s="227" t="s">
        <v>156</v>
      </c>
      <c r="E356" s="238" t="s">
        <v>19</v>
      </c>
      <c r="F356" s="239" t="s">
        <v>489</v>
      </c>
      <c r="G356" s="237"/>
      <c r="H356" s="240">
        <v>0.80000000000000004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156</v>
      </c>
      <c r="AU356" s="246" t="s">
        <v>79</v>
      </c>
      <c r="AV356" s="14" t="s">
        <v>79</v>
      </c>
      <c r="AW356" s="14" t="s">
        <v>31</v>
      </c>
      <c r="AX356" s="14" t="s">
        <v>69</v>
      </c>
      <c r="AY356" s="246" t="s">
        <v>146</v>
      </c>
    </row>
    <row r="357" s="15" customFormat="1">
      <c r="A357" s="15"/>
      <c r="B357" s="247"/>
      <c r="C357" s="248"/>
      <c r="D357" s="227" t="s">
        <v>156</v>
      </c>
      <c r="E357" s="249" t="s">
        <v>19</v>
      </c>
      <c r="F357" s="250" t="s">
        <v>161</v>
      </c>
      <c r="G357" s="248"/>
      <c r="H357" s="251">
        <v>511.94999999999999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156</v>
      </c>
      <c r="AU357" s="257" t="s">
        <v>79</v>
      </c>
      <c r="AV357" s="15" t="s">
        <v>152</v>
      </c>
      <c r="AW357" s="15" t="s">
        <v>31</v>
      </c>
      <c r="AX357" s="15" t="s">
        <v>77</v>
      </c>
      <c r="AY357" s="257" t="s">
        <v>146</v>
      </c>
    </row>
    <row r="358" s="2" customFormat="1" ht="16.5" customHeight="1">
      <c r="A358" s="39"/>
      <c r="B358" s="40"/>
      <c r="C358" s="258" t="s">
        <v>494</v>
      </c>
      <c r="D358" s="258" t="s">
        <v>273</v>
      </c>
      <c r="E358" s="259" t="s">
        <v>495</v>
      </c>
      <c r="F358" s="260" t="s">
        <v>496</v>
      </c>
      <c r="G358" s="261" t="s">
        <v>151</v>
      </c>
      <c r="H358" s="262">
        <v>2.7029999999999998</v>
      </c>
      <c r="I358" s="263"/>
      <c r="J358" s="264">
        <f>ROUND(I358*H358,2)</f>
        <v>0</v>
      </c>
      <c r="K358" s="265"/>
      <c r="L358" s="266"/>
      <c r="M358" s="267" t="s">
        <v>19</v>
      </c>
      <c r="N358" s="268" t="s">
        <v>40</v>
      </c>
      <c r="O358" s="85"/>
      <c r="P358" s="216">
        <f>O358*H358</f>
        <v>0</v>
      </c>
      <c r="Q358" s="216">
        <v>0.13500000000000001</v>
      </c>
      <c r="R358" s="216">
        <f>Q358*H358</f>
        <v>0.36490499999999998</v>
      </c>
      <c r="S358" s="216">
        <v>0</v>
      </c>
      <c r="T358" s="21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8" t="s">
        <v>207</v>
      </c>
      <c r="AT358" s="218" t="s">
        <v>273</v>
      </c>
      <c r="AU358" s="218" t="s">
        <v>79</v>
      </c>
      <c r="AY358" s="18" t="s">
        <v>146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8" t="s">
        <v>77</v>
      </c>
      <c r="BK358" s="219">
        <f>ROUND(I358*H358,2)</f>
        <v>0</v>
      </c>
      <c r="BL358" s="18" t="s">
        <v>152</v>
      </c>
      <c r="BM358" s="218" t="s">
        <v>497</v>
      </c>
    </row>
    <row r="359" s="14" customFormat="1">
      <c r="A359" s="14"/>
      <c r="B359" s="236"/>
      <c r="C359" s="237"/>
      <c r="D359" s="227" t="s">
        <v>156</v>
      </c>
      <c r="E359" s="238" t="s">
        <v>19</v>
      </c>
      <c r="F359" s="239" t="s">
        <v>498</v>
      </c>
      <c r="G359" s="237"/>
      <c r="H359" s="240">
        <v>2.6499999999999999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156</v>
      </c>
      <c r="AU359" s="246" t="s">
        <v>79</v>
      </c>
      <c r="AV359" s="14" t="s">
        <v>79</v>
      </c>
      <c r="AW359" s="14" t="s">
        <v>31</v>
      </c>
      <c r="AX359" s="14" t="s">
        <v>77</v>
      </c>
      <c r="AY359" s="246" t="s">
        <v>146</v>
      </c>
    </row>
    <row r="360" s="14" customFormat="1">
      <c r="A360" s="14"/>
      <c r="B360" s="236"/>
      <c r="C360" s="237"/>
      <c r="D360" s="227" t="s">
        <v>156</v>
      </c>
      <c r="E360" s="237"/>
      <c r="F360" s="239" t="s">
        <v>499</v>
      </c>
      <c r="G360" s="237"/>
      <c r="H360" s="240">
        <v>2.7029999999999998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156</v>
      </c>
      <c r="AU360" s="246" t="s">
        <v>79</v>
      </c>
      <c r="AV360" s="14" t="s">
        <v>79</v>
      </c>
      <c r="AW360" s="14" t="s">
        <v>4</v>
      </c>
      <c r="AX360" s="14" t="s">
        <v>77</v>
      </c>
      <c r="AY360" s="246" t="s">
        <v>146</v>
      </c>
    </row>
    <row r="361" s="2" customFormat="1" ht="16.5" customHeight="1">
      <c r="A361" s="39"/>
      <c r="B361" s="40"/>
      <c r="C361" s="258" t="s">
        <v>500</v>
      </c>
      <c r="D361" s="258" t="s">
        <v>273</v>
      </c>
      <c r="E361" s="259" t="s">
        <v>501</v>
      </c>
      <c r="F361" s="260" t="s">
        <v>502</v>
      </c>
      <c r="G361" s="261" t="s">
        <v>151</v>
      </c>
      <c r="H361" s="262">
        <v>4.1820000000000004</v>
      </c>
      <c r="I361" s="263"/>
      <c r="J361" s="264">
        <f>ROUND(I361*H361,2)</f>
        <v>0</v>
      </c>
      <c r="K361" s="265"/>
      <c r="L361" s="266"/>
      <c r="M361" s="267" t="s">
        <v>19</v>
      </c>
      <c r="N361" s="268" t="s">
        <v>40</v>
      </c>
      <c r="O361" s="85"/>
      <c r="P361" s="216">
        <f>O361*H361</f>
        <v>0</v>
      </c>
      <c r="Q361" s="216">
        <v>0.13500000000000001</v>
      </c>
      <c r="R361" s="216">
        <f>Q361*H361</f>
        <v>0.56457000000000013</v>
      </c>
      <c r="S361" s="216">
        <v>0</v>
      </c>
      <c r="T361" s="21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8" t="s">
        <v>207</v>
      </c>
      <c r="AT361" s="218" t="s">
        <v>273</v>
      </c>
      <c r="AU361" s="218" t="s">
        <v>79</v>
      </c>
      <c r="AY361" s="18" t="s">
        <v>146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8" t="s">
        <v>77</v>
      </c>
      <c r="BK361" s="219">
        <f>ROUND(I361*H361,2)</f>
        <v>0</v>
      </c>
      <c r="BL361" s="18" t="s">
        <v>152</v>
      </c>
      <c r="BM361" s="218" t="s">
        <v>503</v>
      </c>
    </row>
    <row r="362" s="14" customFormat="1">
      <c r="A362" s="14"/>
      <c r="B362" s="236"/>
      <c r="C362" s="237"/>
      <c r="D362" s="227" t="s">
        <v>156</v>
      </c>
      <c r="E362" s="238" t="s">
        <v>19</v>
      </c>
      <c r="F362" s="239" t="s">
        <v>504</v>
      </c>
      <c r="G362" s="237"/>
      <c r="H362" s="240">
        <v>4.0999999999999996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156</v>
      </c>
      <c r="AU362" s="246" t="s">
        <v>79</v>
      </c>
      <c r="AV362" s="14" t="s">
        <v>79</v>
      </c>
      <c r="AW362" s="14" t="s">
        <v>31</v>
      </c>
      <c r="AX362" s="14" t="s">
        <v>77</v>
      </c>
      <c r="AY362" s="246" t="s">
        <v>146</v>
      </c>
    </row>
    <row r="363" s="14" customFormat="1">
      <c r="A363" s="14"/>
      <c r="B363" s="236"/>
      <c r="C363" s="237"/>
      <c r="D363" s="227" t="s">
        <v>156</v>
      </c>
      <c r="E363" s="237"/>
      <c r="F363" s="239" t="s">
        <v>505</v>
      </c>
      <c r="G363" s="237"/>
      <c r="H363" s="240">
        <v>4.1820000000000004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156</v>
      </c>
      <c r="AU363" s="246" t="s">
        <v>79</v>
      </c>
      <c r="AV363" s="14" t="s">
        <v>79</v>
      </c>
      <c r="AW363" s="14" t="s">
        <v>4</v>
      </c>
      <c r="AX363" s="14" t="s">
        <v>77</v>
      </c>
      <c r="AY363" s="246" t="s">
        <v>146</v>
      </c>
    </row>
    <row r="364" s="2" customFormat="1" ht="16.5" customHeight="1">
      <c r="A364" s="39"/>
      <c r="B364" s="40"/>
      <c r="C364" s="258" t="s">
        <v>506</v>
      </c>
      <c r="D364" s="258" t="s">
        <v>273</v>
      </c>
      <c r="E364" s="259" t="s">
        <v>507</v>
      </c>
      <c r="F364" s="260" t="s">
        <v>490</v>
      </c>
      <c r="G364" s="261" t="s">
        <v>151</v>
      </c>
      <c r="H364" s="262">
        <v>515.30399999999997</v>
      </c>
      <c r="I364" s="263"/>
      <c r="J364" s="264">
        <f>ROUND(I364*H364,2)</f>
        <v>0</v>
      </c>
      <c r="K364" s="265"/>
      <c r="L364" s="266"/>
      <c r="M364" s="267" t="s">
        <v>19</v>
      </c>
      <c r="N364" s="268" t="s">
        <v>40</v>
      </c>
      <c r="O364" s="85"/>
      <c r="P364" s="216">
        <f>O364*H364</f>
        <v>0</v>
      </c>
      <c r="Q364" s="216">
        <v>0.22</v>
      </c>
      <c r="R364" s="216">
        <f>Q364*H364</f>
        <v>113.36688</v>
      </c>
      <c r="S364" s="216">
        <v>0</v>
      </c>
      <c r="T364" s="21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8" t="s">
        <v>207</v>
      </c>
      <c r="AT364" s="218" t="s">
        <v>273</v>
      </c>
      <c r="AU364" s="218" t="s">
        <v>79</v>
      </c>
      <c r="AY364" s="18" t="s">
        <v>146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8" t="s">
        <v>77</v>
      </c>
      <c r="BK364" s="219">
        <f>ROUND(I364*H364,2)</f>
        <v>0</v>
      </c>
      <c r="BL364" s="18" t="s">
        <v>152</v>
      </c>
      <c r="BM364" s="218" t="s">
        <v>508</v>
      </c>
    </row>
    <row r="365" s="14" customFormat="1">
      <c r="A365" s="14"/>
      <c r="B365" s="236"/>
      <c r="C365" s="237"/>
      <c r="D365" s="227" t="s">
        <v>156</v>
      </c>
      <c r="E365" s="238" t="s">
        <v>19</v>
      </c>
      <c r="F365" s="239" t="s">
        <v>509</v>
      </c>
      <c r="G365" s="237"/>
      <c r="H365" s="240">
        <v>515.30399999999997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156</v>
      </c>
      <c r="AU365" s="246" t="s">
        <v>79</v>
      </c>
      <c r="AV365" s="14" t="s">
        <v>79</v>
      </c>
      <c r="AW365" s="14" t="s">
        <v>31</v>
      </c>
      <c r="AX365" s="14" t="s">
        <v>77</v>
      </c>
      <c r="AY365" s="246" t="s">
        <v>146</v>
      </c>
    </row>
    <row r="366" s="2" customFormat="1" ht="24.15" customHeight="1">
      <c r="A366" s="39"/>
      <c r="B366" s="40"/>
      <c r="C366" s="206" t="s">
        <v>510</v>
      </c>
      <c r="D366" s="206" t="s">
        <v>148</v>
      </c>
      <c r="E366" s="207" t="s">
        <v>511</v>
      </c>
      <c r="F366" s="208" t="s">
        <v>512</v>
      </c>
      <c r="G366" s="209" t="s">
        <v>151</v>
      </c>
      <c r="H366" s="210">
        <v>76</v>
      </c>
      <c r="I366" s="211"/>
      <c r="J366" s="212">
        <f>ROUND(I366*H366,2)</f>
        <v>0</v>
      </c>
      <c r="K366" s="213"/>
      <c r="L366" s="45"/>
      <c r="M366" s="214" t="s">
        <v>19</v>
      </c>
      <c r="N366" s="215" t="s">
        <v>40</v>
      </c>
      <c r="O366" s="85"/>
      <c r="P366" s="216">
        <f>O366*H366</f>
        <v>0</v>
      </c>
      <c r="Q366" s="216">
        <v>0.1002</v>
      </c>
      <c r="R366" s="216">
        <f>Q366*H366</f>
        <v>7.6151999999999997</v>
      </c>
      <c r="S366" s="216">
        <v>0</v>
      </c>
      <c r="T366" s="21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8" t="s">
        <v>152</v>
      </c>
      <c r="AT366" s="218" t="s">
        <v>148</v>
      </c>
      <c r="AU366" s="218" t="s">
        <v>79</v>
      </c>
      <c r="AY366" s="18" t="s">
        <v>146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8" t="s">
        <v>77</v>
      </c>
      <c r="BK366" s="219">
        <f>ROUND(I366*H366,2)</f>
        <v>0</v>
      </c>
      <c r="BL366" s="18" t="s">
        <v>152</v>
      </c>
      <c r="BM366" s="218" t="s">
        <v>513</v>
      </c>
    </row>
    <row r="367" s="13" customFormat="1">
      <c r="A367" s="13"/>
      <c r="B367" s="225"/>
      <c r="C367" s="226"/>
      <c r="D367" s="227" t="s">
        <v>156</v>
      </c>
      <c r="E367" s="228" t="s">
        <v>19</v>
      </c>
      <c r="F367" s="229" t="s">
        <v>325</v>
      </c>
      <c r="G367" s="226"/>
      <c r="H367" s="228" t="s">
        <v>19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156</v>
      </c>
      <c r="AU367" s="235" t="s">
        <v>79</v>
      </c>
      <c r="AV367" s="13" t="s">
        <v>77</v>
      </c>
      <c r="AW367" s="13" t="s">
        <v>31</v>
      </c>
      <c r="AX367" s="13" t="s">
        <v>69</v>
      </c>
      <c r="AY367" s="235" t="s">
        <v>146</v>
      </c>
    </row>
    <row r="368" s="13" customFormat="1">
      <c r="A368" s="13"/>
      <c r="B368" s="225"/>
      <c r="C368" s="226"/>
      <c r="D368" s="227" t="s">
        <v>156</v>
      </c>
      <c r="E368" s="228" t="s">
        <v>19</v>
      </c>
      <c r="F368" s="229" t="s">
        <v>514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156</v>
      </c>
      <c r="AU368" s="235" t="s">
        <v>79</v>
      </c>
      <c r="AV368" s="13" t="s">
        <v>77</v>
      </c>
      <c r="AW368" s="13" t="s">
        <v>31</v>
      </c>
      <c r="AX368" s="13" t="s">
        <v>69</v>
      </c>
      <c r="AY368" s="235" t="s">
        <v>146</v>
      </c>
    </row>
    <row r="369" s="13" customFormat="1">
      <c r="A369" s="13"/>
      <c r="B369" s="225"/>
      <c r="C369" s="226"/>
      <c r="D369" s="227" t="s">
        <v>156</v>
      </c>
      <c r="E369" s="228" t="s">
        <v>19</v>
      </c>
      <c r="F369" s="229" t="s">
        <v>515</v>
      </c>
      <c r="G369" s="226"/>
      <c r="H369" s="228" t="s">
        <v>19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156</v>
      </c>
      <c r="AU369" s="235" t="s">
        <v>79</v>
      </c>
      <c r="AV369" s="13" t="s">
        <v>77</v>
      </c>
      <c r="AW369" s="13" t="s">
        <v>31</v>
      </c>
      <c r="AX369" s="13" t="s">
        <v>69</v>
      </c>
      <c r="AY369" s="235" t="s">
        <v>146</v>
      </c>
    </row>
    <row r="370" s="14" customFormat="1">
      <c r="A370" s="14"/>
      <c r="B370" s="236"/>
      <c r="C370" s="237"/>
      <c r="D370" s="227" t="s">
        <v>156</v>
      </c>
      <c r="E370" s="238" t="s">
        <v>19</v>
      </c>
      <c r="F370" s="239" t="s">
        <v>326</v>
      </c>
      <c r="G370" s="237"/>
      <c r="H370" s="240">
        <v>76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156</v>
      </c>
      <c r="AU370" s="246" t="s">
        <v>79</v>
      </c>
      <c r="AV370" s="14" t="s">
        <v>79</v>
      </c>
      <c r="AW370" s="14" t="s">
        <v>31</v>
      </c>
      <c r="AX370" s="14" t="s">
        <v>77</v>
      </c>
      <c r="AY370" s="246" t="s">
        <v>146</v>
      </c>
    </row>
    <row r="371" s="2" customFormat="1" ht="16.5" customHeight="1">
      <c r="A371" s="39"/>
      <c r="B371" s="40"/>
      <c r="C371" s="258" t="s">
        <v>516</v>
      </c>
      <c r="D371" s="258" t="s">
        <v>273</v>
      </c>
      <c r="E371" s="259" t="s">
        <v>517</v>
      </c>
      <c r="F371" s="260" t="s">
        <v>518</v>
      </c>
      <c r="G371" s="261" t="s">
        <v>151</v>
      </c>
      <c r="H371" s="262">
        <v>77.519999999999996</v>
      </c>
      <c r="I371" s="263"/>
      <c r="J371" s="264">
        <f>ROUND(I371*H371,2)</f>
        <v>0</v>
      </c>
      <c r="K371" s="265"/>
      <c r="L371" s="266"/>
      <c r="M371" s="267" t="s">
        <v>19</v>
      </c>
      <c r="N371" s="268" t="s">
        <v>40</v>
      </c>
      <c r="O371" s="85"/>
      <c r="P371" s="216">
        <f>O371*H371</f>
        <v>0</v>
      </c>
      <c r="Q371" s="216">
        <v>0.070000000000000007</v>
      </c>
      <c r="R371" s="216">
        <f>Q371*H371</f>
        <v>5.4264000000000001</v>
      </c>
      <c r="S371" s="216">
        <v>0</v>
      </c>
      <c r="T371" s="21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8" t="s">
        <v>207</v>
      </c>
      <c r="AT371" s="218" t="s">
        <v>273</v>
      </c>
      <c r="AU371" s="218" t="s">
        <v>79</v>
      </c>
      <c r="AY371" s="18" t="s">
        <v>146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8" t="s">
        <v>77</v>
      </c>
      <c r="BK371" s="219">
        <f>ROUND(I371*H371,2)</f>
        <v>0</v>
      </c>
      <c r="BL371" s="18" t="s">
        <v>152</v>
      </c>
      <c r="BM371" s="218" t="s">
        <v>519</v>
      </c>
    </row>
    <row r="372" s="14" customFormat="1">
      <c r="A372" s="14"/>
      <c r="B372" s="236"/>
      <c r="C372" s="237"/>
      <c r="D372" s="227" t="s">
        <v>156</v>
      </c>
      <c r="E372" s="238" t="s">
        <v>19</v>
      </c>
      <c r="F372" s="239" t="s">
        <v>520</v>
      </c>
      <c r="G372" s="237"/>
      <c r="H372" s="240">
        <v>77.519999999999996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156</v>
      </c>
      <c r="AU372" s="246" t="s">
        <v>79</v>
      </c>
      <c r="AV372" s="14" t="s">
        <v>79</v>
      </c>
      <c r="AW372" s="14" t="s">
        <v>31</v>
      </c>
      <c r="AX372" s="14" t="s">
        <v>77</v>
      </c>
      <c r="AY372" s="246" t="s">
        <v>146</v>
      </c>
    </row>
    <row r="373" s="2" customFormat="1" ht="44.25" customHeight="1">
      <c r="A373" s="39"/>
      <c r="B373" s="40"/>
      <c r="C373" s="206" t="s">
        <v>521</v>
      </c>
      <c r="D373" s="206" t="s">
        <v>148</v>
      </c>
      <c r="E373" s="207" t="s">
        <v>522</v>
      </c>
      <c r="F373" s="208" t="s">
        <v>523</v>
      </c>
      <c r="G373" s="209" t="s">
        <v>151</v>
      </c>
      <c r="H373" s="210">
        <v>200</v>
      </c>
      <c r="I373" s="211"/>
      <c r="J373" s="212">
        <f>ROUND(I373*H373,2)</f>
        <v>0</v>
      </c>
      <c r="K373" s="213"/>
      <c r="L373" s="45"/>
      <c r="M373" s="214" t="s">
        <v>19</v>
      </c>
      <c r="N373" s="215" t="s">
        <v>40</v>
      </c>
      <c r="O373" s="85"/>
      <c r="P373" s="216">
        <f>O373*H373</f>
        <v>0</v>
      </c>
      <c r="Q373" s="216">
        <v>0.089219999999999994</v>
      </c>
      <c r="R373" s="216">
        <f>Q373*H373</f>
        <v>17.843999999999998</v>
      </c>
      <c r="S373" s="216">
        <v>0</v>
      </c>
      <c r="T373" s="21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8" t="s">
        <v>152</v>
      </c>
      <c r="AT373" s="218" t="s">
        <v>148</v>
      </c>
      <c r="AU373" s="218" t="s">
        <v>79</v>
      </c>
      <c r="AY373" s="18" t="s">
        <v>146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8" t="s">
        <v>77</v>
      </c>
      <c r="BK373" s="219">
        <f>ROUND(I373*H373,2)</f>
        <v>0</v>
      </c>
      <c r="BL373" s="18" t="s">
        <v>152</v>
      </c>
      <c r="BM373" s="218" t="s">
        <v>524</v>
      </c>
    </row>
    <row r="374" s="2" customFormat="1">
      <c r="A374" s="39"/>
      <c r="B374" s="40"/>
      <c r="C374" s="41"/>
      <c r="D374" s="220" t="s">
        <v>154</v>
      </c>
      <c r="E374" s="41"/>
      <c r="F374" s="221" t="s">
        <v>525</v>
      </c>
      <c r="G374" s="41"/>
      <c r="H374" s="41"/>
      <c r="I374" s="222"/>
      <c r="J374" s="41"/>
      <c r="K374" s="41"/>
      <c r="L374" s="45"/>
      <c r="M374" s="223"/>
      <c r="N374" s="224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154</v>
      </c>
      <c r="AU374" s="18" t="s">
        <v>79</v>
      </c>
    </row>
    <row r="375" s="13" customFormat="1">
      <c r="A375" s="13"/>
      <c r="B375" s="225"/>
      <c r="C375" s="226"/>
      <c r="D375" s="227" t="s">
        <v>156</v>
      </c>
      <c r="E375" s="228" t="s">
        <v>19</v>
      </c>
      <c r="F375" s="229" t="s">
        <v>526</v>
      </c>
      <c r="G375" s="226"/>
      <c r="H375" s="228" t="s">
        <v>19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156</v>
      </c>
      <c r="AU375" s="235" t="s">
        <v>79</v>
      </c>
      <c r="AV375" s="13" t="s">
        <v>77</v>
      </c>
      <c r="AW375" s="13" t="s">
        <v>31</v>
      </c>
      <c r="AX375" s="13" t="s">
        <v>69</v>
      </c>
      <c r="AY375" s="235" t="s">
        <v>146</v>
      </c>
    </row>
    <row r="376" s="14" customFormat="1">
      <c r="A376" s="14"/>
      <c r="B376" s="236"/>
      <c r="C376" s="237"/>
      <c r="D376" s="227" t="s">
        <v>156</v>
      </c>
      <c r="E376" s="238" t="s">
        <v>19</v>
      </c>
      <c r="F376" s="239" t="s">
        <v>527</v>
      </c>
      <c r="G376" s="237"/>
      <c r="H376" s="240">
        <v>200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156</v>
      </c>
      <c r="AU376" s="246" t="s">
        <v>79</v>
      </c>
      <c r="AV376" s="14" t="s">
        <v>79</v>
      </c>
      <c r="AW376" s="14" t="s">
        <v>31</v>
      </c>
      <c r="AX376" s="14" t="s">
        <v>77</v>
      </c>
      <c r="AY376" s="246" t="s">
        <v>146</v>
      </c>
    </row>
    <row r="377" s="2" customFormat="1" ht="16.5" customHeight="1">
      <c r="A377" s="39"/>
      <c r="B377" s="40"/>
      <c r="C377" s="258" t="s">
        <v>528</v>
      </c>
      <c r="D377" s="258" t="s">
        <v>273</v>
      </c>
      <c r="E377" s="259" t="s">
        <v>529</v>
      </c>
      <c r="F377" s="260" t="s">
        <v>530</v>
      </c>
      <c r="G377" s="261" t="s">
        <v>151</v>
      </c>
      <c r="H377" s="262">
        <v>204</v>
      </c>
      <c r="I377" s="263"/>
      <c r="J377" s="264">
        <f>ROUND(I377*H377,2)</f>
        <v>0</v>
      </c>
      <c r="K377" s="265"/>
      <c r="L377" s="266"/>
      <c r="M377" s="267" t="s">
        <v>19</v>
      </c>
      <c r="N377" s="268" t="s">
        <v>40</v>
      </c>
      <c r="O377" s="85"/>
      <c r="P377" s="216">
        <f>O377*H377</f>
        <v>0</v>
      </c>
      <c r="Q377" s="216">
        <v>0.13100000000000001</v>
      </c>
      <c r="R377" s="216">
        <f>Q377*H377</f>
        <v>26.724</v>
      </c>
      <c r="S377" s="216">
        <v>0</v>
      </c>
      <c r="T377" s="21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8" t="s">
        <v>207</v>
      </c>
      <c r="AT377" s="218" t="s">
        <v>273</v>
      </c>
      <c r="AU377" s="218" t="s">
        <v>79</v>
      </c>
      <c r="AY377" s="18" t="s">
        <v>146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8" t="s">
        <v>77</v>
      </c>
      <c r="BK377" s="219">
        <f>ROUND(I377*H377,2)</f>
        <v>0</v>
      </c>
      <c r="BL377" s="18" t="s">
        <v>152</v>
      </c>
      <c r="BM377" s="218" t="s">
        <v>531</v>
      </c>
    </row>
    <row r="378" s="13" customFormat="1">
      <c r="A378" s="13"/>
      <c r="B378" s="225"/>
      <c r="C378" s="226"/>
      <c r="D378" s="227" t="s">
        <v>156</v>
      </c>
      <c r="E378" s="228" t="s">
        <v>19</v>
      </c>
      <c r="F378" s="229" t="s">
        <v>532</v>
      </c>
      <c r="G378" s="226"/>
      <c r="H378" s="228" t="s">
        <v>19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156</v>
      </c>
      <c r="AU378" s="235" t="s">
        <v>79</v>
      </c>
      <c r="AV378" s="13" t="s">
        <v>77</v>
      </c>
      <c r="AW378" s="13" t="s">
        <v>31</v>
      </c>
      <c r="AX378" s="13" t="s">
        <v>69</v>
      </c>
      <c r="AY378" s="235" t="s">
        <v>146</v>
      </c>
    </row>
    <row r="379" s="14" customFormat="1">
      <c r="A379" s="14"/>
      <c r="B379" s="236"/>
      <c r="C379" s="237"/>
      <c r="D379" s="227" t="s">
        <v>156</v>
      </c>
      <c r="E379" s="238" t="s">
        <v>19</v>
      </c>
      <c r="F379" s="239" t="s">
        <v>533</v>
      </c>
      <c r="G379" s="237"/>
      <c r="H379" s="240">
        <v>204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156</v>
      </c>
      <c r="AU379" s="246" t="s">
        <v>79</v>
      </c>
      <c r="AV379" s="14" t="s">
        <v>79</v>
      </c>
      <c r="AW379" s="14" t="s">
        <v>31</v>
      </c>
      <c r="AX379" s="14" t="s">
        <v>77</v>
      </c>
      <c r="AY379" s="246" t="s">
        <v>146</v>
      </c>
    </row>
    <row r="380" s="2" customFormat="1" ht="24.15" customHeight="1">
      <c r="A380" s="39"/>
      <c r="B380" s="40"/>
      <c r="C380" s="206" t="s">
        <v>534</v>
      </c>
      <c r="D380" s="206" t="s">
        <v>148</v>
      </c>
      <c r="E380" s="207" t="s">
        <v>535</v>
      </c>
      <c r="F380" s="208" t="s">
        <v>536</v>
      </c>
      <c r="G380" s="209" t="s">
        <v>151</v>
      </c>
      <c r="H380" s="210">
        <v>618.79999999999995</v>
      </c>
      <c r="I380" s="211"/>
      <c r="J380" s="212">
        <f>ROUND(I380*H380,2)</f>
        <v>0</v>
      </c>
      <c r="K380" s="213"/>
      <c r="L380" s="45"/>
      <c r="M380" s="214" t="s">
        <v>19</v>
      </c>
      <c r="N380" s="215" t="s">
        <v>40</v>
      </c>
      <c r="O380" s="85"/>
      <c r="P380" s="216">
        <f>O380*H380</f>
        <v>0</v>
      </c>
      <c r="Q380" s="216">
        <v>0.10353999999999999</v>
      </c>
      <c r="R380" s="216">
        <f>Q380*H380</f>
        <v>64.070551999999992</v>
      </c>
      <c r="S380" s="216">
        <v>0</v>
      </c>
      <c r="T380" s="21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8" t="s">
        <v>152</v>
      </c>
      <c r="AT380" s="218" t="s">
        <v>148</v>
      </c>
      <c r="AU380" s="218" t="s">
        <v>79</v>
      </c>
      <c r="AY380" s="18" t="s">
        <v>146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8" t="s">
        <v>77</v>
      </c>
      <c r="BK380" s="219">
        <f>ROUND(I380*H380,2)</f>
        <v>0</v>
      </c>
      <c r="BL380" s="18" t="s">
        <v>152</v>
      </c>
      <c r="BM380" s="218" t="s">
        <v>537</v>
      </c>
    </row>
    <row r="381" s="14" customFormat="1">
      <c r="A381" s="14"/>
      <c r="B381" s="236"/>
      <c r="C381" s="237"/>
      <c r="D381" s="227" t="s">
        <v>156</v>
      </c>
      <c r="E381" s="238" t="s">
        <v>19</v>
      </c>
      <c r="F381" s="239" t="s">
        <v>538</v>
      </c>
      <c r="G381" s="237"/>
      <c r="H381" s="240">
        <v>618.79999999999995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156</v>
      </c>
      <c r="AU381" s="246" t="s">
        <v>79</v>
      </c>
      <c r="AV381" s="14" t="s">
        <v>79</v>
      </c>
      <c r="AW381" s="14" t="s">
        <v>31</v>
      </c>
      <c r="AX381" s="14" t="s">
        <v>77</v>
      </c>
      <c r="AY381" s="246" t="s">
        <v>146</v>
      </c>
    </row>
    <row r="382" s="12" customFormat="1" ht="22.8" customHeight="1">
      <c r="A382" s="12"/>
      <c r="B382" s="190"/>
      <c r="C382" s="191"/>
      <c r="D382" s="192" t="s">
        <v>68</v>
      </c>
      <c r="E382" s="204" t="s">
        <v>207</v>
      </c>
      <c r="F382" s="204" t="s">
        <v>539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SUM(P383:P474)</f>
        <v>0</v>
      </c>
      <c r="Q382" s="198"/>
      <c r="R382" s="199">
        <f>SUM(R383:R474)</f>
        <v>4.2994190000000003</v>
      </c>
      <c r="S382" s="198"/>
      <c r="T382" s="200">
        <f>SUM(T383:T474)</f>
        <v>12.112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77</v>
      </c>
      <c r="AT382" s="202" t="s">
        <v>68</v>
      </c>
      <c r="AU382" s="202" t="s">
        <v>77</v>
      </c>
      <c r="AY382" s="201" t="s">
        <v>146</v>
      </c>
      <c r="BK382" s="203">
        <f>SUM(BK383:BK474)</f>
        <v>0</v>
      </c>
    </row>
    <row r="383" s="2" customFormat="1" ht="16.5" customHeight="1">
      <c r="A383" s="39"/>
      <c r="B383" s="40"/>
      <c r="C383" s="206" t="s">
        <v>540</v>
      </c>
      <c r="D383" s="206" t="s">
        <v>148</v>
      </c>
      <c r="E383" s="207" t="s">
        <v>541</v>
      </c>
      <c r="F383" s="208" t="s">
        <v>542</v>
      </c>
      <c r="G383" s="209" t="s">
        <v>543</v>
      </c>
      <c r="H383" s="210">
        <v>1</v>
      </c>
      <c r="I383" s="211"/>
      <c r="J383" s="212">
        <f>ROUND(I383*H383,2)</f>
        <v>0</v>
      </c>
      <c r="K383" s="213"/>
      <c r="L383" s="45"/>
      <c r="M383" s="214" t="s">
        <v>19</v>
      </c>
      <c r="N383" s="215" t="s">
        <v>40</v>
      </c>
      <c r="O383" s="85"/>
      <c r="P383" s="216">
        <f>O383*H383</f>
        <v>0</v>
      </c>
      <c r="Q383" s="216">
        <v>0.47382999999999997</v>
      </c>
      <c r="R383" s="216">
        <f>Q383*H383</f>
        <v>0.47382999999999997</v>
      </c>
      <c r="S383" s="216">
        <v>0</v>
      </c>
      <c r="T383" s="21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8" t="s">
        <v>152</v>
      </c>
      <c r="AT383" s="218" t="s">
        <v>148</v>
      </c>
      <c r="AU383" s="218" t="s">
        <v>79</v>
      </c>
      <c r="AY383" s="18" t="s">
        <v>146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8" t="s">
        <v>77</v>
      </c>
      <c r="BK383" s="219">
        <f>ROUND(I383*H383,2)</f>
        <v>0</v>
      </c>
      <c r="BL383" s="18" t="s">
        <v>152</v>
      </c>
      <c r="BM383" s="218" t="s">
        <v>544</v>
      </c>
    </row>
    <row r="384" s="2" customFormat="1">
      <c r="A384" s="39"/>
      <c r="B384" s="40"/>
      <c r="C384" s="41"/>
      <c r="D384" s="220" t="s">
        <v>154</v>
      </c>
      <c r="E384" s="41"/>
      <c r="F384" s="221" t="s">
        <v>545</v>
      </c>
      <c r="G384" s="41"/>
      <c r="H384" s="41"/>
      <c r="I384" s="222"/>
      <c r="J384" s="41"/>
      <c r="K384" s="41"/>
      <c r="L384" s="45"/>
      <c r="M384" s="223"/>
      <c r="N384" s="224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154</v>
      </c>
      <c r="AU384" s="18" t="s">
        <v>79</v>
      </c>
    </row>
    <row r="385" s="13" customFormat="1">
      <c r="A385" s="13"/>
      <c r="B385" s="225"/>
      <c r="C385" s="226"/>
      <c r="D385" s="227" t="s">
        <v>156</v>
      </c>
      <c r="E385" s="228" t="s">
        <v>19</v>
      </c>
      <c r="F385" s="229" t="s">
        <v>546</v>
      </c>
      <c r="G385" s="226"/>
      <c r="H385" s="228" t="s">
        <v>19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156</v>
      </c>
      <c r="AU385" s="235" t="s">
        <v>79</v>
      </c>
      <c r="AV385" s="13" t="s">
        <v>77</v>
      </c>
      <c r="AW385" s="13" t="s">
        <v>31</v>
      </c>
      <c r="AX385" s="13" t="s">
        <v>69</v>
      </c>
      <c r="AY385" s="235" t="s">
        <v>146</v>
      </c>
    </row>
    <row r="386" s="14" customFormat="1">
      <c r="A386" s="14"/>
      <c r="B386" s="236"/>
      <c r="C386" s="237"/>
      <c r="D386" s="227" t="s">
        <v>156</v>
      </c>
      <c r="E386" s="238" t="s">
        <v>19</v>
      </c>
      <c r="F386" s="239" t="s">
        <v>77</v>
      </c>
      <c r="G386" s="237"/>
      <c r="H386" s="240">
        <v>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156</v>
      </c>
      <c r="AU386" s="246" t="s">
        <v>79</v>
      </c>
      <c r="AV386" s="14" t="s">
        <v>79</v>
      </c>
      <c r="AW386" s="14" t="s">
        <v>31</v>
      </c>
      <c r="AX386" s="14" t="s">
        <v>77</v>
      </c>
      <c r="AY386" s="246" t="s">
        <v>146</v>
      </c>
    </row>
    <row r="387" s="2" customFormat="1" ht="24.15" customHeight="1">
      <c r="A387" s="39"/>
      <c r="B387" s="40"/>
      <c r="C387" s="206" t="s">
        <v>547</v>
      </c>
      <c r="D387" s="206" t="s">
        <v>148</v>
      </c>
      <c r="E387" s="207" t="s">
        <v>548</v>
      </c>
      <c r="F387" s="208" t="s">
        <v>549</v>
      </c>
      <c r="G387" s="209" t="s">
        <v>190</v>
      </c>
      <c r="H387" s="210">
        <v>3.5</v>
      </c>
      <c r="I387" s="211"/>
      <c r="J387" s="212">
        <f>ROUND(I387*H387,2)</f>
        <v>0</v>
      </c>
      <c r="K387" s="213"/>
      <c r="L387" s="45"/>
      <c r="M387" s="214" t="s">
        <v>19</v>
      </c>
      <c r="N387" s="215" t="s">
        <v>40</v>
      </c>
      <c r="O387" s="85"/>
      <c r="P387" s="216">
        <f>O387*H387</f>
        <v>0</v>
      </c>
      <c r="Q387" s="216">
        <v>0.00131</v>
      </c>
      <c r="R387" s="216">
        <f>Q387*H387</f>
        <v>0.0045849999999999997</v>
      </c>
      <c r="S387" s="216">
        <v>0</v>
      </c>
      <c r="T387" s="21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8" t="s">
        <v>152</v>
      </c>
      <c r="AT387" s="218" t="s">
        <v>148</v>
      </c>
      <c r="AU387" s="218" t="s">
        <v>79</v>
      </c>
      <c r="AY387" s="18" t="s">
        <v>146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8" t="s">
        <v>77</v>
      </c>
      <c r="BK387" s="219">
        <f>ROUND(I387*H387,2)</f>
        <v>0</v>
      </c>
      <c r="BL387" s="18" t="s">
        <v>152</v>
      </c>
      <c r="BM387" s="218" t="s">
        <v>550</v>
      </c>
    </row>
    <row r="388" s="2" customFormat="1">
      <c r="A388" s="39"/>
      <c r="B388" s="40"/>
      <c r="C388" s="41"/>
      <c r="D388" s="220" t="s">
        <v>154</v>
      </c>
      <c r="E388" s="41"/>
      <c r="F388" s="221" t="s">
        <v>551</v>
      </c>
      <c r="G388" s="41"/>
      <c r="H388" s="41"/>
      <c r="I388" s="222"/>
      <c r="J388" s="41"/>
      <c r="K388" s="41"/>
      <c r="L388" s="45"/>
      <c r="M388" s="223"/>
      <c r="N388" s="224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154</v>
      </c>
      <c r="AU388" s="18" t="s">
        <v>79</v>
      </c>
    </row>
    <row r="389" s="13" customFormat="1">
      <c r="A389" s="13"/>
      <c r="B389" s="225"/>
      <c r="C389" s="226"/>
      <c r="D389" s="227" t="s">
        <v>156</v>
      </c>
      <c r="E389" s="228" t="s">
        <v>19</v>
      </c>
      <c r="F389" s="229" t="s">
        <v>552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156</v>
      </c>
      <c r="AU389" s="235" t="s">
        <v>79</v>
      </c>
      <c r="AV389" s="13" t="s">
        <v>77</v>
      </c>
      <c r="AW389" s="13" t="s">
        <v>31</v>
      </c>
      <c r="AX389" s="13" t="s">
        <v>69</v>
      </c>
      <c r="AY389" s="235" t="s">
        <v>146</v>
      </c>
    </row>
    <row r="390" s="14" customFormat="1">
      <c r="A390" s="14"/>
      <c r="B390" s="236"/>
      <c r="C390" s="237"/>
      <c r="D390" s="227" t="s">
        <v>156</v>
      </c>
      <c r="E390" s="238" t="s">
        <v>19</v>
      </c>
      <c r="F390" s="239" t="s">
        <v>553</v>
      </c>
      <c r="G390" s="237"/>
      <c r="H390" s="240">
        <v>3.5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156</v>
      </c>
      <c r="AU390" s="246" t="s">
        <v>79</v>
      </c>
      <c r="AV390" s="14" t="s">
        <v>79</v>
      </c>
      <c r="AW390" s="14" t="s">
        <v>31</v>
      </c>
      <c r="AX390" s="14" t="s">
        <v>77</v>
      </c>
      <c r="AY390" s="246" t="s">
        <v>146</v>
      </c>
    </row>
    <row r="391" s="2" customFormat="1" ht="24.15" customHeight="1">
      <c r="A391" s="39"/>
      <c r="B391" s="40"/>
      <c r="C391" s="206" t="s">
        <v>554</v>
      </c>
      <c r="D391" s="206" t="s">
        <v>148</v>
      </c>
      <c r="E391" s="207" t="s">
        <v>555</v>
      </c>
      <c r="F391" s="208" t="s">
        <v>556</v>
      </c>
      <c r="G391" s="209" t="s">
        <v>190</v>
      </c>
      <c r="H391" s="210">
        <v>7</v>
      </c>
      <c r="I391" s="211"/>
      <c r="J391" s="212">
        <f>ROUND(I391*H391,2)</f>
        <v>0</v>
      </c>
      <c r="K391" s="213"/>
      <c r="L391" s="45"/>
      <c r="M391" s="214" t="s">
        <v>19</v>
      </c>
      <c r="N391" s="215" t="s">
        <v>40</v>
      </c>
      <c r="O391" s="85"/>
      <c r="P391" s="216">
        <f>O391*H391</f>
        <v>0</v>
      </c>
      <c r="Q391" s="216">
        <v>0.0027599999999999999</v>
      </c>
      <c r="R391" s="216">
        <f>Q391*H391</f>
        <v>0.01932</v>
      </c>
      <c r="S391" s="216">
        <v>0</v>
      </c>
      <c r="T391" s="21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8" t="s">
        <v>152</v>
      </c>
      <c r="AT391" s="218" t="s">
        <v>148</v>
      </c>
      <c r="AU391" s="218" t="s">
        <v>79</v>
      </c>
      <c r="AY391" s="18" t="s">
        <v>146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8" t="s">
        <v>77</v>
      </c>
      <c r="BK391" s="219">
        <f>ROUND(I391*H391,2)</f>
        <v>0</v>
      </c>
      <c r="BL391" s="18" t="s">
        <v>152</v>
      </c>
      <c r="BM391" s="218" t="s">
        <v>557</v>
      </c>
    </row>
    <row r="392" s="2" customFormat="1">
      <c r="A392" s="39"/>
      <c r="B392" s="40"/>
      <c r="C392" s="41"/>
      <c r="D392" s="220" t="s">
        <v>154</v>
      </c>
      <c r="E392" s="41"/>
      <c r="F392" s="221" t="s">
        <v>558</v>
      </c>
      <c r="G392" s="41"/>
      <c r="H392" s="41"/>
      <c r="I392" s="222"/>
      <c r="J392" s="41"/>
      <c r="K392" s="41"/>
      <c r="L392" s="45"/>
      <c r="M392" s="223"/>
      <c r="N392" s="224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154</v>
      </c>
      <c r="AU392" s="18" t="s">
        <v>79</v>
      </c>
    </row>
    <row r="393" s="13" customFormat="1">
      <c r="A393" s="13"/>
      <c r="B393" s="225"/>
      <c r="C393" s="226"/>
      <c r="D393" s="227" t="s">
        <v>156</v>
      </c>
      <c r="E393" s="228" t="s">
        <v>19</v>
      </c>
      <c r="F393" s="229" t="s">
        <v>559</v>
      </c>
      <c r="G393" s="226"/>
      <c r="H393" s="228" t="s">
        <v>19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156</v>
      </c>
      <c r="AU393" s="235" t="s">
        <v>79</v>
      </c>
      <c r="AV393" s="13" t="s">
        <v>77</v>
      </c>
      <c r="AW393" s="13" t="s">
        <v>31</v>
      </c>
      <c r="AX393" s="13" t="s">
        <v>69</v>
      </c>
      <c r="AY393" s="235" t="s">
        <v>146</v>
      </c>
    </row>
    <row r="394" s="14" customFormat="1">
      <c r="A394" s="14"/>
      <c r="B394" s="236"/>
      <c r="C394" s="237"/>
      <c r="D394" s="227" t="s">
        <v>156</v>
      </c>
      <c r="E394" s="238" t="s">
        <v>19</v>
      </c>
      <c r="F394" s="239" t="s">
        <v>199</v>
      </c>
      <c r="G394" s="237"/>
      <c r="H394" s="240">
        <v>7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156</v>
      </c>
      <c r="AU394" s="246" t="s">
        <v>79</v>
      </c>
      <c r="AV394" s="14" t="s">
        <v>79</v>
      </c>
      <c r="AW394" s="14" t="s">
        <v>31</v>
      </c>
      <c r="AX394" s="14" t="s">
        <v>77</v>
      </c>
      <c r="AY394" s="246" t="s">
        <v>146</v>
      </c>
    </row>
    <row r="395" s="2" customFormat="1" ht="16.5" customHeight="1">
      <c r="A395" s="39"/>
      <c r="B395" s="40"/>
      <c r="C395" s="206" t="s">
        <v>560</v>
      </c>
      <c r="D395" s="206" t="s">
        <v>148</v>
      </c>
      <c r="E395" s="207" t="s">
        <v>561</v>
      </c>
      <c r="F395" s="208" t="s">
        <v>562</v>
      </c>
      <c r="G395" s="209" t="s">
        <v>202</v>
      </c>
      <c r="H395" s="210">
        <v>2</v>
      </c>
      <c r="I395" s="211"/>
      <c r="J395" s="212">
        <f>ROUND(I395*H395,2)</f>
        <v>0</v>
      </c>
      <c r="K395" s="213"/>
      <c r="L395" s="45"/>
      <c r="M395" s="214" t="s">
        <v>19</v>
      </c>
      <c r="N395" s="215" t="s">
        <v>40</v>
      </c>
      <c r="O395" s="85"/>
      <c r="P395" s="216">
        <f>O395*H395</f>
        <v>0</v>
      </c>
      <c r="Q395" s="216">
        <v>0</v>
      </c>
      <c r="R395" s="216">
        <f>Q395*H395</f>
        <v>0</v>
      </c>
      <c r="S395" s="216">
        <v>1.5600000000000001</v>
      </c>
      <c r="T395" s="217">
        <f>S395*H395</f>
        <v>3.1200000000000001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8" t="s">
        <v>152</v>
      </c>
      <c r="AT395" s="218" t="s">
        <v>148</v>
      </c>
      <c r="AU395" s="218" t="s">
        <v>79</v>
      </c>
      <c r="AY395" s="18" t="s">
        <v>146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8" t="s">
        <v>77</v>
      </c>
      <c r="BK395" s="219">
        <f>ROUND(I395*H395,2)</f>
        <v>0</v>
      </c>
      <c r="BL395" s="18" t="s">
        <v>152</v>
      </c>
      <c r="BM395" s="218" t="s">
        <v>563</v>
      </c>
    </row>
    <row r="396" s="2" customFormat="1">
      <c r="A396" s="39"/>
      <c r="B396" s="40"/>
      <c r="C396" s="41"/>
      <c r="D396" s="220" t="s">
        <v>154</v>
      </c>
      <c r="E396" s="41"/>
      <c r="F396" s="221" t="s">
        <v>564</v>
      </c>
      <c r="G396" s="41"/>
      <c r="H396" s="41"/>
      <c r="I396" s="222"/>
      <c r="J396" s="41"/>
      <c r="K396" s="41"/>
      <c r="L396" s="45"/>
      <c r="M396" s="223"/>
      <c r="N396" s="224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154</v>
      </c>
      <c r="AU396" s="18" t="s">
        <v>79</v>
      </c>
    </row>
    <row r="397" s="13" customFormat="1">
      <c r="A397" s="13"/>
      <c r="B397" s="225"/>
      <c r="C397" s="226"/>
      <c r="D397" s="227" t="s">
        <v>156</v>
      </c>
      <c r="E397" s="228" t="s">
        <v>19</v>
      </c>
      <c r="F397" s="229" t="s">
        <v>565</v>
      </c>
      <c r="G397" s="226"/>
      <c r="H397" s="228" t="s">
        <v>19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156</v>
      </c>
      <c r="AU397" s="235" t="s">
        <v>79</v>
      </c>
      <c r="AV397" s="13" t="s">
        <v>77</v>
      </c>
      <c r="AW397" s="13" t="s">
        <v>31</v>
      </c>
      <c r="AX397" s="13" t="s">
        <v>69</v>
      </c>
      <c r="AY397" s="235" t="s">
        <v>146</v>
      </c>
    </row>
    <row r="398" s="14" customFormat="1">
      <c r="A398" s="14"/>
      <c r="B398" s="236"/>
      <c r="C398" s="237"/>
      <c r="D398" s="227" t="s">
        <v>156</v>
      </c>
      <c r="E398" s="238" t="s">
        <v>19</v>
      </c>
      <c r="F398" s="239" t="s">
        <v>79</v>
      </c>
      <c r="G398" s="237"/>
      <c r="H398" s="240">
        <v>2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156</v>
      </c>
      <c r="AU398" s="246" t="s">
        <v>79</v>
      </c>
      <c r="AV398" s="14" t="s">
        <v>79</v>
      </c>
      <c r="AW398" s="14" t="s">
        <v>31</v>
      </c>
      <c r="AX398" s="14" t="s">
        <v>77</v>
      </c>
      <c r="AY398" s="246" t="s">
        <v>146</v>
      </c>
    </row>
    <row r="399" s="2" customFormat="1" ht="16.5" customHeight="1">
      <c r="A399" s="39"/>
      <c r="B399" s="40"/>
      <c r="C399" s="206" t="s">
        <v>566</v>
      </c>
      <c r="D399" s="206" t="s">
        <v>148</v>
      </c>
      <c r="E399" s="207" t="s">
        <v>567</v>
      </c>
      <c r="F399" s="208" t="s">
        <v>568</v>
      </c>
      <c r="G399" s="209" t="s">
        <v>202</v>
      </c>
      <c r="H399" s="210">
        <v>2</v>
      </c>
      <c r="I399" s="211"/>
      <c r="J399" s="212">
        <f>ROUND(I399*H399,2)</f>
        <v>0</v>
      </c>
      <c r="K399" s="213"/>
      <c r="L399" s="45"/>
      <c r="M399" s="214" t="s">
        <v>19</v>
      </c>
      <c r="N399" s="215" t="s">
        <v>40</v>
      </c>
      <c r="O399" s="85"/>
      <c r="P399" s="216">
        <f>O399*H399</f>
        <v>0</v>
      </c>
      <c r="Q399" s="216">
        <v>0</v>
      </c>
      <c r="R399" s="216">
        <f>Q399*H399</f>
        <v>0</v>
      </c>
      <c r="S399" s="216">
        <v>1.9199999999999999</v>
      </c>
      <c r="T399" s="217">
        <f>S399*H399</f>
        <v>3.8399999999999999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8" t="s">
        <v>152</v>
      </c>
      <c r="AT399" s="218" t="s">
        <v>148</v>
      </c>
      <c r="AU399" s="218" t="s">
        <v>79</v>
      </c>
      <c r="AY399" s="18" t="s">
        <v>146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8" t="s">
        <v>77</v>
      </c>
      <c r="BK399" s="219">
        <f>ROUND(I399*H399,2)</f>
        <v>0</v>
      </c>
      <c r="BL399" s="18" t="s">
        <v>152</v>
      </c>
      <c r="BM399" s="218" t="s">
        <v>569</v>
      </c>
    </row>
    <row r="400" s="2" customFormat="1">
      <c r="A400" s="39"/>
      <c r="B400" s="40"/>
      <c r="C400" s="41"/>
      <c r="D400" s="220" t="s">
        <v>154</v>
      </c>
      <c r="E400" s="41"/>
      <c r="F400" s="221" t="s">
        <v>570</v>
      </c>
      <c r="G400" s="41"/>
      <c r="H400" s="41"/>
      <c r="I400" s="222"/>
      <c r="J400" s="41"/>
      <c r="K400" s="41"/>
      <c r="L400" s="45"/>
      <c r="M400" s="223"/>
      <c r="N400" s="224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154</v>
      </c>
      <c r="AU400" s="18" t="s">
        <v>79</v>
      </c>
    </row>
    <row r="401" s="13" customFormat="1">
      <c r="A401" s="13"/>
      <c r="B401" s="225"/>
      <c r="C401" s="226"/>
      <c r="D401" s="227" t="s">
        <v>156</v>
      </c>
      <c r="E401" s="228" t="s">
        <v>19</v>
      </c>
      <c r="F401" s="229" t="s">
        <v>571</v>
      </c>
      <c r="G401" s="226"/>
      <c r="H401" s="228" t="s">
        <v>19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156</v>
      </c>
      <c r="AU401" s="235" t="s">
        <v>79</v>
      </c>
      <c r="AV401" s="13" t="s">
        <v>77</v>
      </c>
      <c r="AW401" s="13" t="s">
        <v>31</v>
      </c>
      <c r="AX401" s="13" t="s">
        <v>69</v>
      </c>
      <c r="AY401" s="235" t="s">
        <v>146</v>
      </c>
    </row>
    <row r="402" s="14" customFormat="1">
      <c r="A402" s="14"/>
      <c r="B402" s="236"/>
      <c r="C402" s="237"/>
      <c r="D402" s="227" t="s">
        <v>156</v>
      </c>
      <c r="E402" s="238" t="s">
        <v>19</v>
      </c>
      <c r="F402" s="239" t="s">
        <v>79</v>
      </c>
      <c r="G402" s="237"/>
      <c r="H402" s="240">
        <v>2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156</v>
      </c>
      <c r="AU402" s="246" t="s">
        <v>79</v>
      </c>
      <c r="AV402" s="14" t="s">
        <v>79</v>
      </c>
      <c r="AW402" s="14" t="s">
        <v>31</v>
      </c>
      <c r="AX402" s="14" t="s">
        <v>77</v>
      </c>
      <c r="AY402" s="246" t="s">
        <v>146</v>
      </c>
    </row>
    <row r="403" s="2" customFormat="1" ht="16.5" customHeight="1">
      <c r="A403" s="39"/>
      <c r="B403" s="40"/>
      <c r="C403" s="206" t="s">
        <v>572</v>
      </c>
      <c r="D403" s="206" t="s">
        <v>148</v>
      </c>
      <c r="E403" s="207" t="s">
        <v>573</v>
      </c>
      <c r="F403" s="208" t="s">
        <v>574</v>
      </c>
      <c r="G403" s="209" t="s">
        <v>202</v>
      </c>
      <c r="H403" s="210">
        <v>7.2000000000000002</v>
      </c>
      <c r="I403" s="211"/>
      <c r="J403" s="212">
        <f>ROUND(I403*H403,2)</f>
        <v>0</v>
      </c>
      <c r="K403" s="213"/>
      <c r="L403" s="45"/>
      <c r="M403" s="214" t="s">
        <v>19</v>
      </c>
      <c r="N403" s="215" t="s">
        <v>40</v>
      </c>
      <c r="O403" s="85"/>
      <c r="P403" s="216">
        <f>O403*H403</f>
        <v>0</v>
      </c>
      <c r="Q403" s="216">
        <v>0</v>
      </c>
      <c r="R403" s="216">
        <f>Q403*H403</f>
        <v>0</v>
      </c>
      <c r="S403" s="216">
        <v>0.35999999999999999</v>
      </c>
      <c r="T403" s="217">
        <f>S403*H403</f>
        <v>2.5920000000000001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8" t="s">
        <v>152</v>
      </c>
      <c r="AT403" s="218" t="s">
        <v>148</v>
      </c>
      <c r="AU403" s="218" t="s">
        <v>79</v>
      </c>
      <c r="AY403" s="18" t="s">
        <v>146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8" t="s">
        <v>77</v>
      </c>
      <c r="BK403" s="219">
        <f>ROUND(I403*H403,2)</f>
        <v>0</v>
      </c>
      <c r="BL403" s="18" t="s">
        <v>152</v>
      </c>
      <c r="BM403" s="218" t="s">
        <v>575</v>
      </c>
    </row>
    <row r="404" s="2" customFormat="1">
      <c r="A404" s="39"/>
      <c r="B404" s="40"/>
      <c r="C404" s="41"/>
      <c r="D404" s="220" t="s">
        <v>154</v>
      </c>
      <c r="E404" s="41"/>
      <c r="F404" s="221" t="s">
        <v>576</v>
      </c>
      <c r="G404" s="41"/>
      <c r="H404" s="41"/>
      <c r="I404" s="222"/>
      <c r="J404" s="41"/>
      <c r="K404" s="41"/>
      <c r="L404" s="45"/>
      <c r="M404" s="223"/>
      <c r="N404" s="224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154</v>
      </c>
      <c r="AU404" s="18" t="s">
        <v>79</v>
      </c>
    </row>
    <row r="405" s="13" customFormat="1">
      <c r="A405" s="13"/>
      <c r="B405" s="225"/>
      <c r="C405" s="226"/>
      <c r="D405" s="227" t="s">
        <v>156</v>
      </c>
      <c r="E405" s="228" t="s">
        <v>19</v>
      </c>
      <c r="F405" s="229" t="s">
        <v>577</v>
      </c>
      <c r="G405" s="226"/>
      <c r="H405" s="228" t="s">
        <v>19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156</v>
      </c>
      <c r="AU405" s="235" t="s">
        <v>79</v>
      </c>
      <c r="AV405" s="13" t="s">
        <v>77</v>
      </c>
      <c r="AW405" s="13" t="s">
        <v>31</v>
      </c>
      <c r="AX405" s="13" t="s">
        <v>69</v>
      </c>
      <c r="AY405" s="235" t="s">
        <v>146</v>
      </c>
    </row>
    <row r="406" s="14" customFormat="1">
      <c r="A406" s="14"/>
      <c r="B406" s="236"/>
      <c r="C406" s="237"/>
      <c r="D406" s="227" t="s">
        <v>156</v>
      </c>
      <c r="E406" s="238" t="s">
        <v>19</v>
      </c>
      <c r="F406" s="239" t="s">
        <v>578</v>
      </c>
      <c r="G406" s="237"/>
      <c r="H406" s="240">
        <v>7.2000000000000002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156</v>
      </c>
      <c r="AU406" s="246" t="s">
        <v>79</v>
      </c>
      <c r="AV406" s="14" t="s">
        <v>79</v>
      </c>
      <c r="AW406" s="14" t="s">
        <v>31</v>
      </c>
      <c r="AX406" s="14" t="s">
        <v>77</v>
      </c>
      <c r="AY406" s="246" t="s">
        <v>146</v>
      </c>
    </row>
    <row r="407" s="2" customFormat="1" ht="21.75" customHeight="1">
      <c r="A407" s="39"/>
      <c r="B407" s="40"/>
      <c r="C407" s="206" t="s">
        <v>579</v>
      </c>
      <c r="D407" s="206" t="s">
        <v>148</v>
      </c>
      <c r="E407" s="207" t="s">
        <v>580</v>
      </c>
      <c r="F407" s="208" t="s">
        <v>581</v>
      </c>
      <c r="G407" s="209" t="s">
        <v>202</v>
      </c>
      <c r="H407" s="210">
        <v>0.5</v>
      </c>
      <c r="I407" s="211"/>
      <c r="J407" s="212">
        <f>ROUND(I407*H407,2)</f>
        <v>0</v>
      </c>
      <c r="K407" s="213"/>
      <c r="L407" s="45"/>
      <c r="M407" s="214" t="s">
        <v>19</v>
      </c>
      <c r="N407" s="215" t="s">
        <v>40</v>
      </c>
      <c r="O407" s="85"/>
      <c r="P407" s="216">
        <f>O407*H407</f>
        <v>0</v>
      </c>
      <c r="Q407" s="216">
        <v>0</v>
      </c>
      <c r="R407" s="216">
        <f>Q407*H407</f>
        <v>0</v>
      </c>
      <c r="S407" s="216">
        <v>1.9199999999999999</v>
      </c>
      <c r="T407" s="217">
        <f>S407*H407</f>
        <v>0.95999999999999996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8" t="s">
        <v>152</v>
      </c>
      <c r="AT407" s="218" t="s">
        <v>148</v>
      </c>
      <c r="AU407" s="218" t="s">
        <v>79</v>
      </c>
      <c r="AY407" s="18" t="s">
        <v>146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8" t="s">
        <v>77</v>
      </c>
      <c r="BK407" s="219">
        <f>ROUND(I407*H407,2)</f>
        <v>0</v>
      </c>
      <c r="BL407" s="18" t="s">
        <v>152</v>
      </c>
      <c r="BM407" s="218" t="s">
        <v>582</v>
      </c>
    </row>
    <row r="408" s="2" customFormat="1">
      <c r="A408" s="39"/>
      <c r="B408" s="40"/>
      <c r="C408" s="41"/>
      <c r="D408" s="220" t="s">
        <v>154</v>
      </c>
      <c r="E408" s="41"/>
      <c r="F408" s="221" t="s">
        <v>583</v>
      </c>
      <c r="G408" s="41"/>
      <c r="H408" s="41"/>
      <c r="I408" s="222"/>
      <c r="J408" s="41"/>
      <c r="K408" s="41"/>
      <c r="L408" s="45"/>
      <c r="M408" s="223"/>
      <c r="N408" s="224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154</v>
      </c>
      <c r="AU408" s="18" t="s">
        <v>79</v>
      </c>
    </row>
    <row r="409" s="13" customFormat="1">
      <c r="A409" s="13"/>
      <c r="B409" s="225"/>
      <c r="C409" s="226"/>
      <c r="D409" s="227" t="s">
        <v>156</v>
      </c>
      <c r="E409" s="228" t="s">
        <v>19</v>
      </c>
      <c r="F409" s="229" t="s">
        <v>584</v>
      </c>
      <c r="G409" s="226"/>
      <c r="H409" s="228" t="s">
        <v>19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156</v>
      </c>
      <c r="AU409" s="235" t="s">
        <v>79</v>
      </c>
      <c r="AV409" s="13" t="s">
        <v>77</v>
      </c>
      <c r="AW409" s="13" t="s">
        <v>31</v>
      </c>
      <c r="AX409" s="13" t="s">
        <v>69</v>
      </c>
      <c r="AY409" s="235" t="s">
        <v>146</v>
      </c>
    </row>
    <row r="410" s="14" customFormat="1">
      <c r="A410" s="14"/>
      <c r="B410" s="236"/>
      <c r="C410" s="237"/>
      <c r="D410" s="227" t="s">
        <v>156</v>
      </c>
      <c r="E410" s="238" t="s">
        <v>19</v>
      </c>
      <c r="F410" s="239" t="s">
        <v>585</v>
      </c>
      <c r="G410" s="237"/>
      <c r="H410" s="240">
        <v>0.5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156</v>
      </c>
      <c r="AU410" s="246" t="s">
        <v>79</v>
      </c>
      <c r="AV410" s="14" t="s">
        <v>79</v>
      </c>
      <c r="AW410" s="14" t="s">
        <v>31</v>
      </c>
      <c r="AX410" s="14" t="s">
        <v>77</v>
      </c>
      <c r="AY410" s="246" t="s">
        <v>146</v>
      </c>
    </row>
    <row r="411" s="2" customFormat="1" ht="24.15" customHeight="1">
      <c r="A411" s="39"/>
      <c r="B411" s="40"/>
      <c r="C411" s="206" t="s">
        <v>586</v>
      </c>
      <c r="D411" s="206" t="s">
        <v>148</v>
      </c>
      <c r="E411" s="207" t="s">
        <v>587</v>
      </c>
      <c r="F411" s="208" t="s">
        <v>588</v>
      </c>
      <c r="G411" s="209" t="s">
        <v>202</v>
      </c>
      <c r="H411" s="210">
        <v>2</v>
      </c>
      <c r="I411" s="211"/>
      <c r="J411" s="212">
        <f>ROUND(I411*H411,2)</f>
        <v>0</v>
      </c>
      <c r="K411" s="213"/>
      <c r="L411" s="45"/>
      <c r="M411" s="214" t="s">
        <v>19</v>
      </c>
      <c r="N411" s="215" t="s">
        <v>40</v>
      </c>
      <c r="O411" s="85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8" t="s">
        <v>152</v>
      </c>
      <c r="AT411" s="218" t="s">
        <v>148</v>
      </c>
      <c r="AU411" s="218" t="s">
        <v>79</v>
      </c>
      <c r="AY411" s="18" t="s">
        <v>146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8" t="s">
        <v>77</v>
      </c>
      <c r="BK411" s="219">
        <f>ROUND(I411*H411,2)</f>
        <v>0</v>
      </c>
      <c r="BL411" s="18" t="s">
        <v>152</v>
      </c>
      <c r="BM411" s="218" t="s">
        <v>589</v>
      </c>
    </row>
    <row r="412" s="2" customFormat="1">
      <c r="A412" s="39"/>
      <c r="B412" s="40"/>
      <c r="C412" s="41"/>
      <c r="D412" s="220" t="s">
        <v>154</v>
      </c>
      <c r="E412" s="41"/>
      <c r="F412" s="221" t="s">
        <v>590</v>
      </c>
      <c r="G412" s="41"/>
      <c r="H412" s="41"/>
      <c r="I412" s="222"/>
      <c r="J412" s="41"/>
      <c r="K412" s="41"/>
      <c r="L412" s="45"/>
      <c r="M412" s="223"/>
      <c r="N412" s="224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154</v>
      </c>
      <c r="AU412" s="18" t="s">
        <v>79</v>
      </c>
    </row>
    <row r="413" s="13" customFormat="1">
      <c r="A413" s="13"/>
      <c r="B413" s="225"/>
      <c r="C413" s="226"/>
      <c r="D413" s="227" t="s">
        <v>156</v>
      </c>
      <c r="E413" s="228" t="s">
        <v>19</v>
      </c>
      <c r="F413" s="229" t="s">
        <v>591</v>
      </c>
      <c r="G413" s="226"/>
      <c r="H413" s="228" t="s">
        <v>19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156</v>
      </c>
      <c r="AU413" s="235" t="s">
        <v>79</v>
      </c>
      <c r="AV413" s="13" t="s">
        <v>77</v>
      </c>
      <c r="AW413" s="13" t="s">
        <v>31</v>
      </c>
      <c r="AX413" s="13" t="s">
        <v>69</v>
      </c>
      <c r="AY413" s="235" t="s">
        <v>146</v>
      </c>
    </row>
    <row r="414" s="14" customFormat="1">
      <c r="A414" s="14"/>
      <c r="B414" s="236"/>
      <c r="C414" s="237"/>
      <c r="D414" s="227" t="s">
        <v>156</v>
      </c>
      <c r="E414" s="238" t="s">
        <v>19</v>
      </c>
      <c r="F414" s="239" t="s">
        <v>79</v>
      </c>
      <c r="G414" s="237"/>
      <c r="H414" s="240">
        <v>2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156</v>
      </c>
      <c r="AU414" s="246" t="s">
        <v>79</v>
      </c>
      <c r="AV414" s="14" t="s">
        <v>79</v>
      </c>
      <c r="AW414" s="14" t="s">
        <v>31</v>
      </c>
      <c r="AX414" s="14" t="s">
        <v>77</v>
      </c>
      <c r="AY414" s="246" t="s">
        <v>146</v>
      </c>
    </row>
    <row r="415" s="2" customFormat="1" ht="24.15" customHeight="1">
      <c r="A415" s="39"/>
      <c r="B415" s="40"/>
      <c r="C415" s="206" t="s">
        <v>592</v>
      </c>
      <c r="D415" s="206" t="s">
        <v>148</v>
      </c>
      <c r="E415" s="207" t="s">
        <v>593</v>
      </c>
      <c r="F415" s="208" t="s">
        <v>594</v>
      </c>
      <c r="G415" s="209" t="s">
        <v>202</v>
      </c>
      <c r="H415" s="210">
        <v>2</v>
      </c>
      <c r="I415" s="211"/>
      <c r="J415" s="212">
        <f>ROUND(I415*H415,2)</f>
        <v>0</v>
      </c>
      <c r="K415" s="213"/>
      <c r="L415" s="45"/>
      <c r="M415" s="214" t="s">
        <v>19</v>
      </c>
      <c r="N415" s="215" t="s">
        <v>40</v>
      </c>
      <c r="O415" s="85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8" t="s">
        <v>152</v>
      </c>
      <c r="AT415" s="218" t="s">
        <v>148</v>
      </c>
      <c r="AU415" s="218" t="s">
        <v>79</v>
      </c>
      <c r="AY415" s="18" t="s">
        <v>146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8" t="s">
        <v>77</v>
      </c>
      <c r="BK415" s="219">
        <f>ROUND(I415*H415,2)</f>
        <v>0</v>
      </c>
      <c r="BL415" s="18" t="s">
        <v>152</v>
      </c>
      <c r="BM415" s="218" t="s">
        <v>595</v>
      </c>
    </row>
    <row r="416" s="2" customFormat="1">
      <c r="A416" s="39"/>
      <c r="B416" s="40"/>
      <c r="C416" s="41"/>
      <c r="D416" s="220" t="s">
        <v>154</v>
      </c>
      <c r="E416" s="41"/>
      <c r="F416" s="221" t="s">
        <v>596</v>
      </c>
      <c r="G416" s="41"/>
      <c r="H416" s="41"/>
      <c r="I416" s="222"/>
      <c r="J416" s="41"/>
      <c r="K416" s="41"/>
      <c r="L416" s="45"/>
      <c r="M416" s="223"/>
      <c r="N416" s="224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154</v>
      </c>
      <c r="AU416" s="18" t="s">
        <v>79</v>
      </c>
    </row>
    <row r="417" s="2" customFormat="1" ht="16.5" customHeight="1">
      <c r="A417" s="39"/>
      <c r="B417" s="40"/>
      <c r="C417" s="206" t="s">
        <v>597</v>
      </c>
      <c r="D417" s="206" t="s">
        <v>148</v>
      </c>
      <c r="E417" s="207" t="s">
        <v>598</v>
      </c>
      <c r="F417" s="208" t="s">
        <v>599</v>
      </c>
      <c r="G417" s="209" t="s">
        <v>151</v>
      </c>
      <c r="H417" s="210">
        <v>16</v>
      </c>
      <c r="I417" s="211"/>
      <c r="J417" s="212">
        <f>ROUND(I417*H417,2)</f>
        <v>0</v>
      </c>
      <c r="K417" s="213"/>
      <c r="L417" s="45"/>
      <c r="M417" s="214" t="s">
        <v>19</v>
      </c>
      <c r="N417" s="215" t="s">
        <v>40</v>
      </c>
      <c r="O417" s="85"/>
      <c r="P417" s="216">
        <f>O417*H417</f>
        <v>0</v>
      </c>
      <c r="Q417" s="216">
        <v>0.0058100000000000001</v>
      </c>
      <c r="R417" s="216">
        <f>Q417*H417</f>
        <v>0.092960000000000001</v>
      </c>
      <c r="S417" s="216">
        <v>0</v>
      </c>
      <c r="T417" s="21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8" t="s">
        <v>152</v>
      </c>
      <c r="AT417" s="218" t="s">
        <v>148</v>
      </c>
      <c r="AU417" s="218" t="s">
        <v>79</v>
      </c>
      <c r="AY417" s="18" t="s">
        <v>146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8" t="s">
        <v>77</v>
      </c>
      <c r="BK417" s="219">
        <f>ROUND(I417*H417,2)</f>
        <v>0</v>
      </c>
      <c r="BL417" s="18" t="s">
        <v>152</v>
      </c>
      <c r="BM417" s="218" t="s">
        <v>600</v>
      </c>
    </row>
    <row r="418" s="2" customFormat="1">
      <c r="A418" s="39"/>
      <c r="B418" s="40"/>
      <c r="C418" s="41"/>
      <c r="D418" s="220" t="s">
        <v>154</v>
      </c>
      <c r="E418" s="41"/>
      <c r="F418" s="221" t="s">
        <v>601</v>
      </c>
      <c r="G418" s="41"/>
      <c r="H418" s="41"/>
      <c r="I418" s="222"/>
      <c r="J418" s="41"/>
      <c r="K418" s="41"/>
      <c r="L418" s="45"/>
      <c r="M418" s="223"/>
      <c r="N418" s="224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154</v>
      </c>
      <c r="AU418" s="18" t="s">
        <v>79</v>
      </c>
    </row>
    <row r="419" s="13" customFormat="1">
      <c r="A419" s="13"/>
      <c r="B419" s="225"/>
      <c r="C419" s="226"/>
      <c r="D419" s="227" t="s">
        <v>156</v>
      </c>
      <c r="E419" s="228" t="s">
        <v>19</v>
      </c>
      <c r="F419" s="229" t="s">
        <v>602</v>
      </c>
      <c r="G419" s="226"/>
      <c r="H419" s="228" t="s">
        <v>19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156</v>
      </c>
      <c r="AU419" s="235" t="s">
        <v>79</v>
      </c>
      <c r="AV419" s="13" t="s">
        <v>77</v>
      </c>
      <c r="AW419" s="13" t="s">
        <v>31</v>
      </c>
      <c r="AX419" s="13" t="s">
        <v>69</v>
      </c>
      <c r="AY419" s="235" t="s">
        <v>146</v>
      </c>
    </row>
    <row r="420" s="14" customFormat="1">
      <c r="A420" s="14"/>
      <c r="B420" s="236"/>
      <c r="C420" s="237"/>
      <c r="D420" s="227" t="s">
        <v>156</v>
      </c>
      <c r="E420" s="238" t="s">
        <v>19</v>
      </c>
      <c r="F420" s="239" t="s">
        <v>167</v>
      </c>
      <c r="G420" s="237"/>
      <c r="H420" s="240">
        <v>16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156</v>
      </c>
      <c r="AU420" s="246" t="s">
        <v>79</v>
      </c>
      <c r="AV420" s="14" t="s">
        <v>79</v>
      </c>
      <c r="AW420" s="14" t="s">
        <v>31</v>
      </c>
      <c r="AX420" s="14" t="s">
        <v>77</v>
      </c>
      <c r="AY420" s="246" t="s">
        <v>146</v>
      </c>
    </row>
    <row r="421" s="2" customFormat="1" ht="16.5" customHeight="1">
      <c r="A421" s="39"/>
      <c r="B421" s="40"/>
      <c r="C421" s="206" t="s">
        <v>603</v>
      </c>
      <c r="D421" s="206" t="s">
        <v>148</v>
      </c>
      <c r="E421" s="207" t="s">
        <v>604</v>
      </c>
      <c r="F421" s="208" t="s">
        <v>605</v>
      </c>
      <c r="G421" s="209" t="s">
        <v>257</v>
      </c>
      <c r="H421" s="210">
        <v>0.20000000000000001</v>
      </c>
      <c r="I421" s="211"/>
      <c r="J421" s="212">
        <f>ROUND(I421*H421,2)</f>
        <v>0</v>
      </c>
      <c r="K421" s="213"/>
      <c r="L421" s="45"/>
      <c r="M421" s="214" t="s">
        <v>19</v>
      </c>
      <c r="N421" s="215" t="s">
        <v>40</v>
      </c>
      <c r="O421" s="85"/>
      <c r="P421" s="216">
        <f>O421*H421</f>
        <v>0</v>
      </c>
      <c r="Q421" s="216">
        <v>1.0423199999999999</v>
      </c>
      <c r="R421" s="216">
        <f>Q421*H421</f>
        <v>0.20846399999999998</v>
      </c>
      <c r="S421" s="216">
        <v>0</v>
      </c>
      <c r="T421" s="21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8" t="s">
        <v>152</v>
      </c>
      <c r="AT421" s="218" t="s">
        <v>148</v>
      </c>
      <c r="AU421" s="218" t="s">
        <v>79</v>
      </c>
      <c r="AY421" s="18" t="s">
        <v>146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8" t="s">
        <v>77</v>
      </c>
      <c r="BK421" s="219">
        <f>ROUND(I421*H421,2)</f>
        <v>0</v>
      </c>
      <c r="BL421" s="18" t="s">
        <v>152</v>
      </c>
      <c r="BM421" s="218" t="s">
        <v>606</v>
      </c>
    </row>
    <row r="422" s="2" customFormat="1">
      <c r="A422" s="39"/>
      <c r="B422" s="40"/>
      <c r="C422" s="41"/>
      <c r="D422" s="220" t="s">
        <v>154</v>
      </c>
      <c r="E422" s="41"/>
      <c r="F422" s="221" t="s">
        <v>607</v>
      </c>
      <c r="G422" s="41"/>
      <c r="H422" s="41"/>
      <c r="I422" s="222"/>
      <c r="J422" s="41"/>
      <c r="K422" s="41"/>
      <c r="L422" s="45"/>
      <c r="M422" s="223"/>
      <c r="N422" s="224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154</v>
      </c>
      <c r="AU422" s="18" t="s">
        <v>79</v>
      </c>
    </row>
    <row r="423" s="13" customFormat="1">
      <c r="A423" s="13"/>
      <c r="B423" s="225"/>
      <c r="C423" s="226"/>
      <c r="D423" s="227" t="s">
        <v>156</v>
      </c>
      <c r="E423" s="228" t="s">
        <v>19</v>
      </c>
      <c r="F423" s="229" t="s">
        <v>602</v>
      </c>
      <c r="G423" s="226"/>
      <c r="H423" s="228" t="s">
        <v>19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156</v>
      </c>
      <c r="AU423" s="235" t="s">
        <v>79</v>
      </c>
      <c r="AV423" s="13" t="s">
        <v>77</v>
      </c>
      <c r="AW423" s="13" t="s">
        <v>31</v>
      </c>
      <c r="AX423" s="13" t="s">
        <v>69</v>
      </c>
      <c r="AY423" s="235" t="s">
        <v>146</v>
      </c>
    </row>
    <row r="424" s="14" customFormat="1">
      <c r="A424" s="14"/>
      <c r="B424" s="236"/>
      <c r="C424" s="237"/>
      <c r="D424" s="227" t="s">
        <v>156</v>
      </c>
      <c r="E424" s="238" t="s">
        <v>19</v>
      </c>
      <c r="F424" s="239" t="s">
        <v>608</v>
      </c>
      <c r="G424" s="237"/>
      <c r="H424" s="240">
        <v>0.20000000000000001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156</v>
      </c>
      <c r="AU424" s="246" t="s">
        <v>79</v>
      </c>
      <c r="AV424" s="14" t="s">
        <v>79</v>
      </c>
      <c r="AW424" s="14" t="s">
        <v>31</v>
      </c>
      <c r="AX424" s="14" t="s">
        <v>77</v>
      </c>
      <c r="AY424" s="246" t="s">
        <v>146</v>
      </c>
    </row>
    <row r="425" s="2" customFormat="1" ht="21.75" customHeight="1">
      <c r="A425" s="39"/>
      <c r="B425" s="40"/>
      <c r="C425" s="206" t="s">
        <v>609</v>
      </c>
      <c r="D425" s="206" t="s">
        <v>148</v>
      </c>
      <c r="E425" s="207" t="s">
        <v>610</v>
      </c>
      <c r="F425" s="208" t="s">
        <v>611</v>
      </c>
      <c r="G425" s="209" t="s">
        <v>543</v>
      </c>
      <c r="H425" s="210">
        <v>1</v>
      </c>
      <c r="I425" s="211"/>
      <c r="J425" s="212">
        <f>ROUND(I425*H425,2)</f>
        <v>0</v>
      </c>
      <c r="K425" s="213"/>
      <c r="L425" s="45"/>
      <c r="M425" s="214" t="s">
        <v>19</v>
      </c>
      <c r="N425" s="215" t="s">
        <v>40</v>
      </c>
      <c r="O425" s="85"/>
      <c r="P425" s="216">
        <f>O425*H425</f>
        <v>0</v>
      </c>
      <c r="Q425" s="216">
        <v>0.22525999999999999</v>
      </c>
      <c r="R425" s="216">
        <f>Q425*H425</f>
        <v>0.22525999999999999</v>
      </c>
      <c r="S425" s="216">
        <v>0</v>
      </c>
      <c r="T425" s="21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8" t="s">
        <v>152</v>
      </c>
      <c r="AT425" s="218" t="s">
        <v>148</v>
      </c>
      <c r="AU425" s="218" t="s">
        <v>79</v>
      </c>
      <c r="AY425" s="18" t="s">
        <v>146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18" t="s">
        <v>77</v>
      </c>
      <c r="BK425" s="219">
        <f>ROUND(I425*H425,2)</f>
        <v>0</v>
      </c>
      <c r="BL425" s="18" t="s">
        <v>152</v>
      </c>
      <c r="BM425" s="218" t="s">
        <v>612</v>
      </c>
    </row>
    <row r="426" s="13" customFormat="1">
      <c r="A426" s="13"/>
      <c r="B426" s="225"/>
      <c r="C426" s="226"/>
      <c r="D426" s="227" t="s">
        <v>156</v>
      </c>
      <c r="E426" s="228" t="s">
        <v>19</v>
      </c>
      <c r="F426" s="229" t="s">
        <v>613</v>
      </c>
      <c r="G426" s="226"/>
      <c r="H426" s="228" t="s">
        <v>19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156</v>
      </c>
      <c r="AU426" s="235" t="s">
        <v>79</v>
      </c>
      <c r="AV426" s="13" t="s">
        <v>77</v>
      </c>
      <c r="AW426" s="13" t="s">
        <v>31</v>
      </c>
      <c r="AX426" s="13" t="s">
        <v>69</v>
      </c>
      <c r="AY426" s="235" t="s">
        <v>146</v>
      </c>
    </row>
    <row r="427" s="13" customFormat="1">
      <c r="A427" s="13"/>
      <c r="B427" s="225"/>
      <c r="C427" s="226"/>
      <c r="D427" s="227" t="s">
        <v>156</v>
      </c>
      <c r="E427" s="228" t="s">
        <v>19</v>
      </c>
      <c r="F427" s="229" t="s">
        <v>614</v>
      </c>
      <c r="G427" s="226"/>
      <c r="H427" s="228" t="s">
        <v>19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156</v>
      </c>
      <c r="AU427" s="235" t="s">
        <v>79</v>
      </c>
      <c r="AV427" s="13" t="s">
        <v>77</v>
      </c>
      <c r="AW427" s="13" t="s">
        <v>31</v>
      </c>
      <c r="AX427" s="13" t="s">
        <v>69</v>
      </c>
      <c r="AY427" s="235" t="s">
        <v>146</v>
      </c>
    </row>
    <row r="428" s="13" customFormat="1">
      <c r="A428" s="13"/>
      <c r="B428" s="225"/>
      <c r="C428" s="226"/>
      <c r="D428" s="227" t="s">
        <v>156</v>
      </c>
      <c r="E428" s="228" t="s">
        <v>19</v>
      </c>
      <c r="F428" s="229" t="s">
        <v>615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156</v>
      </c>
      <c r="AU428" s="235" t="s">
        <v>79</v>
      </c>
      <c r="AV428" s="13" t="s">
        <v>77</v>
      </c>
      <c r="AW428" s="13" t="s">
        <v>31</v>
      </c>
      <c r="AX428" s="13" t="s">
        <v>69</v>
      </c>
      <c r="AY428" s="235" t="s">
        <v>146</v>
      </c>
    </row>
    <row r="429" s="13" customFormat="1">
      <c r="A429" s="13"/>
      <c r="B429" s="225"/>
      <c r="C429" s="226"/>
      <c r="D429" s="227" t="s">
        <v>156</v>
      </c>
      <c r="E429" s="228" t="s">
        <v>19</v>
      </c>
      <c r="F429" s="229" t="s">
        <v>616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156</v>
      </c>
      <c r="AU429" s="235" t="s">
        <v>79</v>
      </c>
      <c r="AV429" s="13" t="s">
        <v>77</v>
      </c>
      <c r="AW429" s="13" t="s">
        <v>31</v>
      </c>
      <c r="AX429" s="13" t="s">
        <v>69</v>
      </c>
      <c r="AY429" s="235" t="s">
        <v>146</v>
      </c>
    </row>
    <row r="430" s="14" customFormat="1">
      <c r="A430" s="14"/>
      <c r="B430" s="236"/>
      <c r="C430" s="237"/>
      <c r="D430" s="227" t="s">
        <v>156</v>
      </c>
      <c r="E430" s="238" t="s">
        <v>19</v>
      </c>
      <c r="F430" s="239" t="s">
        <v>77</v>
      </c>
      <c r="G430" s="237"/>
      <c r="H430" s="240">
        <v>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156</v>
      </c>
      <c r="AU430" s="246" t="s">
        <v>79</v>
      </c>
      <c r="AV430" s="14" t="s">
        <v>79</v>
      </c>
      <c r="AW430" s="14" t="s">
        <v>31</v>
      </c>
      <c r="AX430" s="14" t="s">
        <v>77</v>
      </c>
      <c r="AY430" s="246" t="s">
        <v>146</v>
      </c>
    </row>
    <row r="431" s="2" customFormat="1" ht="16.5" customHeight="1">
      <c r="A431" s="39"/>
      <c r="B431" s="40"/>
      <c r="C431" s="206" t="s">
        <v>617</v>
      </c>
      <c r="D431" s="206" t="s">
        <v>148</v>
      </c>
      <c r="E431" s="207" t="s">
        <v>618</v>
      </c>
      <c r="F431" s="208" t="s">
        <v>619</v>
      </c>
      <c r="G431" s="209" t="s">
        <v>543</v>
      </c>
      <c r="H431" s="210">
        <v>9</v>
      </c>
      <c r="I431" s="211"/>
      <c r="J431" s="212">
        <f>ROUND(I431*H431,2)</f>
        <v>0</v>
      </c>
      <c r="K431" s="213"/>
      <c r="L431" s="45"/>
      <c r="M431" s="214" t="s">
        <v>19</v>
      </c>
      <c r="N431" s="215" t="s">
        <v>40</v>
      </c>
      <c r="O431" s="85"/>
      <c r="P431" s="216">
        <f>O431*H431</f>
        <v>0</v>
      </c>
      <c r="Q431" s="216">
        <v>0</v>
      </c>
      <c r="R431" s="216">
        <f>Q431*H431</f>
        <v>0</v>
      </c>
      <c r="S431" s="216">
        <v>0.10000000000000001</v>
      </c>
      <c r="T431" s="217">
        <f>S431*H431</f>
        <v>0.90000000000000002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8" t="s">
        <v>152</v>
      </c>
      <c r="AT431" s="218" t="s">
        <v>148</v>
      </c>
      <c r="AU431" s="218" t="s">
        <v>79</v>
      </c>
      <c r="AY431" s="18" t="s">
        <v>146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8" t="s">
        <v>77</v>
      </c>
      <c r="BK431" s="219">
        <f>ROUND(I431*H431,2)</f>
        <v>0</v>
      </c>
      <c r="BL431" s="18" t="s">
        <v>152</v>
      </c>
      <c r="BM431" s="218" t="s">
        <v>620</v>
      </c>
    </row>
    <row r="432" s="2" customFormat="1">
      <c r="A432" s="39"/>
      <c r="B432" s="40"/>
      <c r="C432" s="41"/>
      <c r="D432" s="220" t="s">
        <v>154</v>
      </c>
      <c r="E432" s="41"/>
      <c r="F432" s="221" t="s">
        <v>621</v>
      </c>
      <c r="G432" s="41"/>
      <c r="H432" s="41"/>
      <c r="I432" s="222"/>
      <c r="J432" s="41"/>
      <c r="K432" s="41"/>
      <c r="L432" s="45"/>
      <c r="M432" s="223"/>
      <c r="N432" s="224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154</v>
      </c>
      <c r="AU432" s="18" t="s">
        <v>79</v>
      </c>
    </row>
    <row r="433" s="13" customFormat="1">
      <c r="A433" s="13"/>
      <c r="B433" s="225"/>
      <c r="C433" s="226"/>
      <c r="D433" s="227" t="s">
        <v>156</v>
      </c>
      <c r="E433" s="228" t="s">
        <v>19</v>
      </c>
      <c r="F433" s="229" t="s">
        <v>622</v>
      </c>
      <c r="G433" s="226"/>
      <c r="H433" s="228" t="s">
        <v>19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156</v>
      </c>
      <c r="AU433" s="235" t="s">
        <v>79</v>
      </c>
      <c r="AV433" s="13" t="s">
        <v>77</v>
      </c>
      <c r="AW433" s="13" t="s">
        <v>31</v>
      </c>
      <c r="AX433" s="13" t="s">
        <v>69</v>
      </c>
      <c r="AY433" s="235" t="s">
        <v>146</v>
      </c>
    </row>
    <row r="434" s="14" customFormat="1">
      <c r="A434" s="14"/>
      <c r="B434" s="236"/>
      <c r="C434" s="237"/>
      <c r="D434" s="227" t="s">
        <v>156</v>
      </c>
      <c r="E434" s="238" t="s">
        <v>19</v>
      </c>
      <c r="F434" s="239" t="s">
        <v>152</v>
      </c>
      <c r="G434" s="237"/>
      <c r="H434" s="240">
        <v>4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156</v>
      </c>
      <c r="AU434" s="246" t="s">
        <v>79</v>
      </c>
      <c r="AV434" s="14" t="s">
        <v>79</v>
      </c>
      <c r="AW434" s="14" t="s">
        <v>31</v>
      </c>
      <c r="AX434" s="14" t="s">
        <v>69</v>
      </c>
      <c r="AY434" s="246" t="s">
        <v>146</v>
      </c>
    </row>
    <row r="435" s="13" customFormat="1">
      <c r="A435" s="13"/>
      <c r="B435" s="225"/>
      <c r="C435" s="226"/>
      <c r="D435" s="227" t="s">
        <v>156</v>
      </c>
      <c r="E435" s="228" t="s">
        <v>19</v>
      </c>
      <c r="F435" s="229" t="s">
        <v>623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156</v>
      </c>
      <c r="AU435" s="235" t="s">
        <v>79</v>
      </c>
      <c r="AV435" s="13" t="s">
        <v>77</v>
      </c>
      <c r="AW435" s="13" t="s">
        <v>31</v>
      </c>
      <c r="AX435" s="13" t="s">
        <v>69</v>
      </c>
      <c r="AY435" s="235" t="s">
        <v>146</v>
      </c>
    </row>
    <row r="436" s="14" customFormat="1">
      <c r="A436" s="14"/>
      <c r="B436" s="236"/>
      <c r="C436" s="237"/>
      <c r="D436" s="227" t="s">
        <v>156</v>
      </c>
      <c r="E436" s="238" t="s">
        <v>19</v>
      </c>
      <c r="F436" s="239" t="s">
        <v>168</v>
      </c>
      <c r="G436" s="237"/>
      <c r="H436" s="240">
        <v>3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156</v>
      </c>
      <c r="AU436" s="246" t="s">
        <v>79</v>
      </c>
      <c r="AV436" s="14" t="s">
        <v>79</v>
      </c>
      <c r="AW436" s="14" t="s">
        <v>31</v>
      </c>
      <c r="AX436" s="14" t="s">
        <v>69</v>
      </c>
      <c r="AY436" s="246" t="s">
        <v>146</v>
      </c>
    </row>
    <row r="437" s="13" customFormat="1">
      <c r="A437" s="13"/>
      <c r="B437" s="225"/>
      <c r="C437" s="226"/>
      <c r="D437" s="227" t="s">
        <v>156</v>
      </c>
      <c r="E437" s="228" t="s">
        <v>19</v>
      </c>
      <c r="F437" s="229" t="s">
        <v>624</v>
      </c>
      <c r="G437" s="226"/>
      <c r="H437" s="228" t="s">
        <v>19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156</v>
      </c>
      <c r="AU437" s="235" t="s">
        <v>79</v>
      </c>
      <c r="AV437" s="13" t="s">
        <v>77</v>
      </c>
      <c r="AW437" s="13" t="s">
        <v>31</v>
      </c>
      <c r="AX437" s="13" t="s">
        <v>69</v>
      </c>
      <c r="AY437" s="235" t="s">
        <v>146</v>
      </c>
    </row>
    <row r="438" s="14" customFormat="1">
      <c r="A438" s="14"/>
      <c r="B438" s="236"/>
      <c r="C438" s="237"/>
      <c r="D438" s="227" t="s">
        <v>156</v>
      </c>
      <c r="E438" s="238" t="s">
        <v>19</v>
      </c>
      <c r="F438" s="239" t="s">
        <v>79</v>
      </c>
      <c r="G438" s="237"/>
      <c r="H438" s="240">
        <v>2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156</v>
      </c>
      <c r="AU438" s="246" t="s">
        <v>79</v>
      </c>
      <c r="AV438" s="14" t="s">
        <v>79</v>
      </c>
      <c r="AW438" s="14" t="s">
        <v>31</v>
      </c>
      <c r="AX438" s="14" t="s">
        <v>69</v>
      </c>
      <c r="AY438" s="246" t="s">
        <v>146</v>
      </c>
    </row>
    <row r="439" s="15" customFormat="1">
      <c r="A439" s="15"/>
      <c r="B439" s="247"/>
      <c r="C439" s="248"/>
      <c r="D439" s="227" t="s">
        <v>156</v>
      </c>
      <c r="E439" s="249" t="s">
        <v>19</v>
      </c>
      <c r="F439" s="250" t="s">
        <v>161</v>
      </c>
      <c r="G439" s="248"/>
      <c r="H439" s="251">
        <v>9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156</v>
      </c>
      <c r="AU439" s="257" t="s">
        <v>79</v>
      </c>
      <c r="AV439" s="15" t="s">
        <v>152</v>
      </c>
      <c r="AW439" s="15" t="s">
        <v>31</v>
      </c>
      <c r="AX439" s="15" t="s">
        <v>77</v>
      </c>
      <c r="AY439" s="257" t="s">
        <v>146</v>
      </c>
    </row>
    <row r="440" s="2" customFormat="1" ht="16.5" customHeight="1">
      <c r="A440" s="39"/>
      <c r="B440" s="40"/>
      <c r="C440" s="206" t="s">
        <v>625</v>
      </c>
      <c r="D440" s="206" t="s">
        <v>148</v>
      </c>
      <c r="E440" s="207" t="s">
        <v>626</v>
      </c>
      <c r="F440" s="208" t="s">
        <v>627</v>
      </c>
      <c r="G440" s="209" t="s">
        <v>543</v>
      </c>
      <c r="H440" s="210">
        <v>8</v>
      </c>
      <c r="I440" s="211"/>
      <c r="J440" s="212">
        <f>ROUND(I440*H440,2)</f>
        <v>0</v>
      </c>
      <c r="K440" s="213"/>
      <c r="L440" s="45"/>
      <c r="M440" s="214" t="s">
        <v>19</v>
      </c>
      <c r="N440" s="215" t="s">
        <v>40</v>
      </c>
      <c r="O440" s="85"/>
      <c r="P440" s="216">
        <f>O440*H440</f>
        <v>0</v>
      </c>
      <c r="Q440" s="216">
        <v>0.21734000000000001</v>
      </c>
      <c r="R440" s="216">
        <f>Q440*H440</f>
        <v>1.73872</v>
      </c>
      <c r="S440" s="216">
        <v>0</v>
      </c>
      <c r="T440" s="21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8" t="s">
        <v>152</v>
      </c>
      <c r="AT440" s="218" t="s">
        <v>148</v>
      </c>
      <c r="AU440" s="218" t="s">
        <v>79</v>
      </c>
      <c r="AY440" s="18" t="s">
        <v>146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8" t="s">
        <v>77</v>
      </c>
      <c r="BK440" s="219">
        <f>ROUND(I440*H440,2)</f>
        <v>0</v>
      </c>
      <c r="BL440" s="18" t="s">
        <v>152</v>
      </c>
      <c r="BM440" s="218" t="s">
        <v>628</v>
      </c>
    </row>
    <row r="441" s="2" customFormat="1">
      <c r="A441" s="39"/>
      <c r="B441" s="40"/>
      <c r="C441" s="41"/>
      <c r="D441" s="220" t="s">
        <v>154</v>
      </c>
      <c r="E441" s="41"/>
      <c r="F441" s="221" t="s">
        <v>629</v>
      </c>
      <c r="G441" s="41"/>
      <c r="H441" s="41"/>
      <c r="I441" s="222"/>
      <c r="J441" s="41"/>
      <c r="K441" s="41"/>
      <c r="L441" s="45"/>
      <c r="M441" s="223"/>
      <c r="N441" s="224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154</v>
      </c>
      <c r="AU441" s="18" t="s">
        <v>79</v>
      </c>
    </row>
    <row r="442" s="13" customFormat="1">
      <c r="A442" s="13"/>
      <c r="B442" s="225"/>
      <c r="C442" s="226"/>
      <c r="D442" s="227" t="s">
        <v>156</v>
      </c>
      <c r="E442" s="228" t="s">
        <v>19</v>
      </c>
      <c r="F442" s="229" t="s">
        <v>630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156</v>
      </c>
      <c r="AU442" s="235" t="s">
        <v>79</v>
      </c>
      <c r="AV442" s="13" t="s">
        <v>77</v>
      </c>
      <c r="AW442" s="13" t="s">
        <v>31</v>
      </c>
      <c r="AX442" s="13" t="s">
        <v>69</v>
      </c>
      <c r="AY442" s="235" t="s">
        <v>146</v>
      </c>
    </row>
    <row r="443" s="14" customFormat="1">
      <c r="A443" s="14"/>
      <c r="B443" s="236"/>
      <c r="C443" s="237"/>
      <c r="D443" s="227" t="s">
        <v>156</v>
      </c>
      <c r="E443" s="238" t="s">
        <v>19</v>
      </c>
      <c r="F443" s="239" t="s">
        <v>152</v>
      </c>
      <c r="G443" s="237"/>
      <c r="H443" s="240">
        <v>4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156</v>
      </c>
      <c r="AU443" s="246" t="s">
        <v>79</v>
      </c>
      <c r="AV443" s="14" t="s">
        <v>79</v>
      </c>
      <c r="AW443" s="14" t="s">
        <v>31</v>
      </c>
      <c r="AX443" s="14" t="s">
        <v>69</v>
      </c>
      <c r="AY443" s="246" t="s">
        <v>146</v>
      </c>
    </row>
    <row r="444" s="13" customFormat="1">
      <c r="A444" s="13"/>
      <c r="B444" s="225"/>
      <c r="C444" s="226"/>
      <c r="D444" s="227" t="s">
        <v>156</v>
      </c>
      <c r="E444" s="228" t="s">
        <v>19</v>
      </c>
      <c r="F444" s="229" t="s">
        <v>631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156</v>
      </c>
      <c r="AU444" s="235" t="s">
        <v>79</v>
      </c>
      <c r="AV444" s="13" t="s">
        <v>77</v>
      </c>
      <c r="AW444" s="13" t="s">
        <v>31</v>
      </c>
      <c r="AX444" s="13" t="s">
        <v>69</v>
      </c>
      <c r="AY444" s="235" t="s">
        <v>146</v>
      </c>
    </row>
    <row r="445" s="14" customFormat="1">
      <c r="A445" s="14"/>
      <c r="B445" s="236"/>
      <c r="C445" s="237"/>
      <c r="D445" s="227" t="s">
        <v>156</v>
      </c>
      <c r="E445" s="238" t="s">
        <v>19</v>
      </c>
      <c r="F445" s="239" t="s">
        <v>79</v>
      </c>
      <c r="G445" s="237"/>
      <c r="H445" s="240">
        <v>2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156</v>
      </c>
      <c r="AU445" s="246" t="s">
        <v>79</v>
      </c>
      <c r="AV445" s="14" t="s">
        <v>79</v>
      </c>
      <c r="AW445" s="14" t="s">
        <v>31</v>
      </c>
      <c r="AX445" s="14" t="s">
        <v>69</v>
      </c>
      <c r="AY445" s="246" t="s">
        <v>146</v>
      </c>
    </row>
    <row r="446" s="13" customFormat="1">
      <c r="A446" s="13"/>
      <c r="B446" s="225"/>
      <c r="C446" s="226"/>
      <c r="D446" s="227" t="s">
        <v>156</v>
      </c>
      <c r="E446" s="228" t="s">
        <v>19</v>
      </c>
      <c r="F446" s="229" t="s">
        <v>632</v>
      </c>
      <c r="G446" s="226"/>
      <c r="H446" s="228" t="s">
        <v>19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156</v>
      </c>
      <c r="AU446" s="235" t="s">
        <v>79</v>
      </c>
      <c r="AV446" s="13" t="s">
        <v>77</v>
      </c>
      <c r="AW446" s="13" t="s">
        <v>31</v>
      </c>
      <c r="AX446" s="13" t="s">
        <v>69</v>
      </c>
      <c r="AY446" s="235" t="s">
        <v>146</v>
      </c>
    </row>
    <row r="447" s="14" customFormat="1">
      <c r="A447" s="14"/>
      <c r="B447" s="236"/>
      <c r="C447" s="237"/>
      <c r="D447" s="227" t="s">
        <v>156</v>
      </c>
      <c r="E447" s="238" t="s">
        <v>19</v>
      </c>
      <c r="F447" s="239" t="s">
        <v>79</v>
      </c>
      <c r="G447" s="237"/>
      <c r="H447" s="240">
        <v>2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156</v>
      </c>
      <c r="AU447" s="246" t="s">
        <v>79</v>
      </c>
      <c r="AV447" s="14" t="s">
        <v>79</v>
      </c>
      <c r="AW447" s="14" t="s">
        <v>31</v>
      </c>
      <c r="AX447" s="14" t="s">
        <v>69</v>
      </c>
      <c r="AY447" s="246" t="s">
        <v>146</v>
      </c>
    </row>
    <row r="448" s="15" customFormat="1">
      <c r="A448" s="15"/>
      <c r="B448" s="247"/>
      <c r="C448" s="248"/>
      <c r="D448" s="227" t="s">
        <v>156</v>
      </c>
      <c r="E448" s="249" t="s">
        <v>19</v>
      </c>
      <c r="F448" s="250" t="s">
        <v>161</v>
      </c>
      <c r="G448" s="248"/>
      <c r="H448" s="251">
        <v>8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7" t="s">
        <v>156</v>
      </c>
      <c r="AU448" s="257" t="s">
        <v>79</v>
      </c>
      <c r="AV448" s="15" t="s">
        <v>152</v>
      </c>
      <c r="AW448" s="15" t="s">
        <v>31</v>
      </c>
      <c r="AX448" s="15" t="s">
        <v>77</v>
      </c>
      <c r="AY448" s="257" t="s">
        <v>146</v>
      </c>
    </row>
    <row r="449" s="2" customFormat="1" ht="16.5" customHeight="1">
      <c r="A449" s="39"/>
      <c r="B449" s="40"/>
      <c r="C449" s="206" t="s">
        <v>633</v>
      </c>
      <c r="D449" s="206" t="s">
        <v>148</v>
      </c>
      <c r="E449" s="207" t="s">
        <v>634</v>
      </c>
      <c r="F449" s="208" t="s">
        <v>635</v>
      </c>
      <c r="G449" s="209" t="s">
        <v>543</v>
      </c>
      <c r="H449" s="210">
        <v>2</v>
      </c>
      <c r="I449" s="211"/>
      <c r="J449" s="212">
        <f>ROUND(I449*H449,2)</f>
        <v>0</v>
      </c>
      <c r="K449" s="213"/>
      <c r="L449" s="45"/>
      <c r="M449" s="214" t="s">
        <v>19</v>
      </c>
      <c r="N449" s="215" t="s">
        <v>40</v>
      </c>
      <c r="O449" s="85"/>
      <c r="P449" s="216">
        <f>O449*H449</f>
        <v>0</v>
      </c>
      <c r="Q449" s="216">
        <v>0.21734000000000001</v>
      </c>
      <c r="R449" s="216">
        <f>Q449*H449</f>
        <v>0.43468000000000001</v>
      </c>
      <c r="S449" s="216">
        <v>0</v>
      </c>
      <c r="T449" s="21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8" t="s">
        <v>152</v>
      </c>
      <c r="AT449" s="218" t="s">
        <v>148</v>
      </c>
      <c r="AU449" s="218" t="s">
        <v>79</v>
      </c>
      <c r="AY449" s="18" t="s">
        <v>146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8" t="s">
        <v>77</v>
      </c>
      <c r="BK449" s="219">
        <f>ROUND(I449*H449,2)</f>
        <v>0</v>
      </c>
      <c r="BL449" s="18" t="s">
        <v>152</v>
      </c>
      <c r="BM449" s="218" t="s">
        <v>636</v>
      </c>
    </row>
    <row r="450" s="2" customFormat="1">
      <c r="A450" s="39"/>
      <c r="B450" s="40"/>
      <c r="C450" s="41"/>
      <c r="D450" s="220" t="s">
        <v>154</v>
      </c>
      <c r="E450" s="41"/>
      <c r="F450" s="221" t="s">
        <v>637</v>
      </c>
      <c r="G450" s="41"/>
      <c r="H450" s="41"/>
      <c r="I450" s="222"/>
      <c r="J450" s="41"/>
      <c r="K450" s="41"/>
      <c r="L450" s="45"/>
      <c r="M450" s="223"/>
      <c r="N450" s="224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154</v>
      </c>
      <c r="AU450" s="18" t="s">
        <v>79</v>
      </c>
    </row>
    <row r="451" s="14" customFormat="1">
      <c r="A451" s="14"/>
      <c r="B451" s="236"/>
      <c r="C451" s="237"/>
      <c r="D451" s="227" t="s">
        <v>156</v>
      </c>
      <c r="E451" s="238" t="s">
        <v>19</v>
      </c>
      <c r="F451" s="239" t="s">
        <v>79</v>
      </c>
      <c r="G451" s="237"/>
      <c r="H451" s="240">
        <v>2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156</v>
      </c>
      <c r="AU451" s="246" t="s">
        <v>79</v>
      </c>
      <c r="AV451" s="14" t="s">
        <v>79</v>
      </c>
      <c r="AW451" s="14" t="s">
        <v>31</v>
      </c>
      <c r="AX451" s="14" t="s">
        <v>77</v>
      </c>
      <c r="AY451" s="246" t="s">
        <v>146</v>
      </c>
    </row>
    <row r="452" s="2" customFormat="1" ht="16.5" customHeight="1">
      <c r="A452" s="39"/>
      <c r="B452" s="40"/>
      <c r="C452" s="258" t="s">
        <v>326</v>
      </c>
      <c r="D452" s="258" t="s">
        <v>273</v>
      </c>
      <c r="E452" s="259" t="s">
        <v>638</v>
      </c>
      <c r="F452" s="260" t="s">
        <v>639</v>
      </c>
      <c r="G452" s="261" t="s">
        <v>543</v>
      </c>
      <c r="H452" s="262">
        <v>4</v>
      </c>
      <c r="I452" s="263"/>
      <c r="J452" s="264">
        <f>ROUND(I452*H452,2)</f>
        <v>0</v>
      </c>
      <c r="K452" s="265"/>
      <c r="L452" s="266"/>
      <c r="M452" s="267" t="s">
        <v>19</v>
      </c>
      <c r="N452" s="268" t="s">
        <v>40</v>
      </c>
      <c r="O452" s="85"/>
      <c r="P452" s="216">
        <f>O452*H452</f>
        <v>0</v>
      </c>
      <c r="Q452" s="216">
        <v>0.025999999999999999</v>
      </c>
      <c r="R452" s="216">
        <f>Q452*H452</f>
        <v>0.104</v>
      </c>
      <c r="S452" s="216">
        <v>0</v>
      </c>
      <c r="T452" s="21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8" t="s">
        <v>207</v>
      </c>
      <c r="AT452" s="218" t="s">
        <v>273</v>
      </c>
      <c r="AU452" s="218" t="s">
        <v>79</v>
      </c>
      <c r="AY452" s="18" t="s">
        <v>146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18" t="s">
        <v>77</v>
      </c>
      <c r="BK452" s="219">
        <f>ROUND(I452*H452,2)</f>
        <v>0</v>
      </c>
      <c r="BL452" s="18" t="s">
        <v>152</v>
      </c>
      <c r="BM452" s="218" t="s">
        <v>640</v>
      </c>
    </row>
    <row r="453" s="14" customFormat="1">
      <c r="A453" s="14"/>
      <c r="B453" s="236"/>
      <c r="C453" s="237"/>
      <c r="D453" s="227" t="s">
        <v>156</v>
      </c>
      <c r="E453" s="238" t="s">
        <v>19</v>
      </c>
      <c r="F453" s="239" t="s">
        <v>641</v>
      </c>
      <c r="G453" s="237"/>
      <c r="H453" s="240">
        <v>4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156</v>
      </c>
      <c r="AU453" s="246" t="s">
        <v>79</v>
      </c>
      <c r="AV453" s="14" t="s">
        <v>79</v>
      </c>
      <c r="AW453" s="14" t="s">
        <v>31</v>
      </c>
      <c r="AX453" s="14" t="s">
        <v>77</v>
      </c>
      <c r="AY453" s="246" t="s">
        <v>146</v>
      </c>
    </row>
    <row r="454" s="2" customFormat="1" ht="16.5" customHeight="1">
      <c r="A454" s="39"/>
      <c r="B454" s="40"/>
      <c r="C454" s="258" t="s">
        <v>642</v>
      </c>
      <c r="D454" s="258" t="s">
        <v>273</v>
      </c>
      <c r="E454" s="259" t="s">
        <v>643</v>
      </c>
      <c r="F454" s="260" t="s">
        <v>644</v>
      </c>
      <c r="G454" s="261" t="s">
        <v>543</v>
      </c>
      <c r="H454" s="262">
        <v>2</v>
      </c>
      <c r="I454" s="263"/>
      <c r="J454" s="264">
        <f>ROUND(I454*H454,2)</f>
        <v>0</v>
      </c>
      <c r="K454" s="265"/>
      <c r="L454" s="266"/>
      <c r="M454" s="267" t="s">
        <v>19</v>
      </c>
      <c r="N454" s="268" t="s">
        <v>40</v>
      </c>
      <c r="O454" s="85"/>
      <c r="P454" s="216">
        <f>O454*H454</f>
        <v>0</v>
      </c>
      <c r="Q454" s="216">
        <v>0.025999999999999999</v>
      </c>
      <c r="R454" s="216">
        <f>Q454*H454</f>
        <v>0.051999999999999998</v>
      </c>
      <c r="S454" s="216">
        <v>0</v>
      </c>
      <c r="T454" s="21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8" t="s">
        <v>207</v>
      </c>
      <c r="AT454" s="218" t="s">
        <v>273</v>
      </c>
      <c r="AU454" s="218" t="s">
        <v>79</v>
      </c>
      <c r="AY454" s="18" t="s">
        <v>146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8" t="s">
        <v>77</v>
      </c>
      <c r="BK454" s="219">
        <f>ROUND(I454*H454,2)</f>
        <v>0</v>
      </c>
      <c r="BL454" s="18" t="s">
        <v>152</v>
      </c>
      <c r="BM454" s="218" t="s">
        <v>645</v>
      </c>
    </row>
    <row r="455" s="14" customFormat="1">
      <c r="A455" s="14"/>
      <c r="B455" s="236"/>
      <c r="C455" s="237"/>
      <c r="D455" s="227" t="s">
        <v>156</v>
      </c>
      <c r="E455" s="238" t="s">
        <v>19</v>
      </c>
      <c r="F455" s="239" t="s">
        <v>79</v>
      </c>
      <c r="G455" s="237"/>
      <c r="H455" s="240">
        <v>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156</v>
      </c>
      <c r="AU455" s="246" t="s">
        <v>79</v>
      </c>
      <c r="AV455" s="14" t="s">
        <v>79</v>
      </c>
      <c r="AW455" s="14" t="s">
        <v>31</v>
      </c>
      <c r="AX455" s="14" t="s">
        <v>77</v>
      </c>
      <c r="AY455" s="246" t="s">
        <v>146</v>
      </c>
    </row>
    <row r="456" s="2" customFormat="1" ht="16.5" customHeight="1">
      <c r="A456" s="39"/>
      <c r="B456" s="40"/>
      <c r="C456" s="258" t="s">
        <v>646</v>
      </c>
      <c r="D456" s="258" t="s">
        <v>273</v>
      </c>
      <c r="E456" s="259" t="s">
        <v>647</v>
      </c>
      <c r="F456" s="260" t="s">
        <v>648</v>
      </c>
      <c r="G456" s="261" t="s">
        <v>543</v>
      </c>
      <c r="H456" s="262">
        <v>2</v>
      </c>
      <c r="I456" s="263"/>
      <c r="J456" s="264">
        <f>ROUND(I456*H456,2)</f>
        <v>0</v>
      </c>
      <c r="K456" s="265"/>
      <c r="L456" s="266"/>
      <c r="M456" s="267" t="s">
        <v>19</v>
      </c>
      <c r="N456" s="268" t="s">
        <v>40</v>
      </c>
      <c r="O456" s="85"/>
      <c r="P456" s="216">
        <f>O456*H456</f>
        <v>0</v>
      </c>
      <c r="Q456" s="216">
        <v>0.025999999999999999</v>
      </c>
      <c r="R456" s="216">
        <f>Q456*H456</f>
        <v>0.051999999999999998</v>
      </c>
      <c r="S456" s="216">
        <v>0</v>
      </c>
      <c r="T456" s="21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8" t="s">
        <v>207</v>
      </c>
      <c r="AT456" s="218" t="s">
        <v>273</v>
      </c>
      <c r="AU456" s="218" t="s">
        <v>79</v>
      </c>
      <c r="AY456" s="18" t="s">
        <v>146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8" t="s">
        <v>77</v>
      </c>
      <c r="BK456" s="219">
        <f>ROUND(I456*H456,2)</f>
        <v>0</v>
      </c>
      <c r="BL456" s="18" t="s">
        <v>152</v>
      </c>
      <c r="BM456" s="218" t="s">
        <v>649</v>
      </c>
    </row>
    <row r="457" s="14" customFormat="1">
      <c r="A457" s="14"/>
      <c r="B457" s="236"/>
      <c r="C457" s="237"/>
      <c r="D457" s="227" t="s">
        <v>156</v>
      </c>
      <c r="E457" s="238" t="s">
        <v>19</v>
      </c>
      <c r="F457" s="239" t="s">
        <v>79</v>
      </c>
      <c r="G457" s="237"/>
      <c r="H457" s="240">
        <v>2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156</v>
      </c>
      <c r="AU457" s="246" t="s">
        <v>79</v>
      </c>
      <c r="AV457" s="14" t="s">
        <v>79</v>
      </c>
      <c r="AW457" s="14" t="s">
        <v>31</v>
      </c>
      <c r="AX457" s="14" t="s">
        <v>77</v>
      </c>
      <c r="AY457" s="246" t="s">
        <v>146</v>
      </c>
    </row>
    <row r="458" s="2" customFormat="1" ht="16.5" customHeight="1">
      <c r="A458" s="39"/>
      <c r="B458" s="40"/>
      <c r="C458" s="258" t="s">
        <v>650</v>
      </c>
      <c r="D458" s="258" t="s">
        <v>273</v>
      </c>
      <c r="E458" s="259" t="s">
        <v>651</v>
      </c>
      <c r="F458" s="260" t="s">
        <v>652</v>
      </c>
      <c r="G458" s="261" t="s">
        <v>543</v>
      </c>
      <c r="H458" s="262">
        <v>2</v>
      </c>
      <c r="I458" s="263"/>
      <c r="J458" s="264">
        <f>ROUND(I458*H458,2)</f>
        <v>0</v>
      </c>
      <c r="K458" s="265"/>
      <c r="L458" s="266"/>
      <c r="M458" s="267" t="s">
        <v>19</v>
      </c>
      <c r="N458" s="268" t="s">
        <v>40</v>
      </c>
      <c r="O458" s="85"/>
      <c r="P458" s="216">
        <f>O458*H458</f>
        <v>0</v>
      </c>
      <c r="Q458" s="216">
        <v>0.025999999999999999</v>
      </c>
      <c r="R458" s="216">
        <f>Q458*H458</f>
        <v>0.051999999999999998</v>
      </c>
      <c r="S458" s="216">
        <v>0</v>
      </c>
      <c r="T458" s="21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8" t="s">
        <v>207</v>
      </c>
      <c r="AT458" s="218" t="s">
        <v>273</v>
      </c>
      <c r="AU458" s="218" t="s">
        <v>79</v>
      </c>
      <c r="AY458" s="18" t="s">
        <v>146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8" t="s">
        <v>77</v>
      </c>
      <c r="BK458" s="219">
        <f>ROUND(I458*H458,2)</f>
        <v>0</v>
      </c>
      <c r="BL458" s="18" t="s">
        <v>152</v>
      </c>
      <c r="BM458" s="218" t="s">
        <v>653</v>
      </c>
    </row>
    <row r="459" s="14" customFormat="1">
      <c r="A459" s="14"/>
      <c r="B459" s="236"/>
      <c r="C459" s="237"/>
      <c r="D459" s="227" t="s">
        <v>156</v>
      </c>
      <c r="E459" s="238" t="s">
        <v>19</v>
      </c>
      <c r="F459" s="239" t="s">
        <v>79</v>
      </c>
      <c r="G459" s="237"/>
      <c r="H459" s="240">
        <v>2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156</v>
      </c>
      <c r="AU459" s="246" t="s">
        <v>79</v>
      </c>
      <c r="AV459" s="14" t="s">
        <v>79</v>
      </c>
      <c r="AW459" s="14" t="s">
        <v>31</v>
      </c>
      <c r="AX459" s="14" t="s">
        <v>77</v>
      </c>
      <c r="AY459" s="246" t="s">
        <v>146</v>
      </c>
    </row>
    <row r="460" s="2" customFormat="1" ht="16.5" customHeight="1">
      <c r="A460" s="39"/>
      <c r="B460" s="40"/>
      <c r="C460" s="206" t="s">
        <v>654</v>
      </c>
      <c r="D460" s="206" t="s">
        <v>148</v>
      </c>
      <c r="E460" s="207" t="s">
        <v>655</v>
      </c>
      <c r="F460" s="208" t="s">
        <v>656</v>
      </c>
      <c r="G460" s="209" t="s">
        <v>543</v>
      </c>
      <c r="H460" s="210">
        <v>4</v>
      </c>
      <c r="I460" s="211"/>
      <c r="J460" s="212">
        <f>ROUND(I460*H460,2)</f>
        <v>0</v>
      </c>
      <c r="K460" s="213"/>
      <c r="L460" s="45"/>
      <c r="M460" s="214" t="s">
        <v>19</v>
      </c>
      <c r="N460" s="215" t="s">
        <v>40</v>
      </c>
      <c r="O460" s="85"/>
      <c r="P460" s="216">
        <f>O460*H460</f>
        <v>0</v>
      </c>
      <c r="Q460" s="216">
        <v>0</v>
      </c>
      <c r="R460" s="216">
        <f>Q460*H460</f>
        <v>0</v>
      </c>
      <c r="S460" s="216">
        <v>0.14999999999999999</v>
      </c>
      <c r="T460" s="217">
        <f>S460*H460</f>
        <v>0.59999999999999998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8" t="s">
        <v>152</v>
      </c>
      <c r="AT460" s="218" t="s">
        <v>148</v>
      </c>
      <c r="AU460" s="218" t="s">
        <v>79</v>
      </c>
      <c r="AY460" s="18" t="s">
        <v>146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8" t="s">
        <v>77</v>
      </c>
      <c r="BK460" s="219">
        <f>ROUND(I460*H460,2)</f>
        <v>0</v>
      </c>
      <c r="BL460" s="18" t="s">
        <v>152</v>
      </c>
      <c r="BM460" s="218" t="s">
        <v>657</v>
      </c>
    </row>
    <row r="461" s="2" customFormat="1">
      <c r="A461" s="39"/>
      <c r="B461" s="40"/>
      <c r="C461" s="41"/>
      <c r="D461" s="220" t="s">
        <v>154</v>
      </c>
      <c r="E461" s="41"/>
      <c r="F461" s="221" t="s">
        <v>658</v>
      </c>
      <c r="G461" s="41"/>
      <c r="H461" s="41"/>
      <c r="I461" s="222"/>
      <c r="J461" s="41"/>
      <c r="K461" s="41"/>
      <c r="L461" s="45"/>
      <c r="M461" s="223"/>
      <c r="N461" s="224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154</v>
      </c>
      <c r="AU461" s="18" t="s">
        <v>79</v>
      </c>
    </row>
    <row r="462" s="13" customFormat="1">
      <c r="A462" s="13"/>
      <c r="B462" s="225"/>
      <c r="C462" s="226"/>
      <c r="D462" s="227" t="s">
        <v>156</v>
      </c>
      <c r="E462" s="228" t="s">
        <v>19</v>
      </c>
      <c r="F462" s="229" t="s">
        <v>659</v>
      </c>
      <c r="G462" s="226"/>
      <c r="H462" s="228" t="s">
        <v>19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156</v>
      </c>
      <c r="AU462" s="235" t="s">
        <v>79</v>
      </c>
      <c r="AV462" s="13" t="s">
        <v>77</v>
      </c>
      <c r="AW462" s="13" t="s">
        <v>31</v>
      </c>
      <c r="AX462" s="13" t="s">
        <v>69</v>
      </c>
      <c r="AY462" s="235" t="s">
        <v>146</v>
      </c>
    </row>
    <row r="463" s="14" customFormat="1">
      <c r="A463" s="14"/>
      <c r="B463" s="236"/>
      <c r="C463" s="237"/>
      <c r="D463" s="227" t="s">
        <v>156</v>
      </c>
      <c r="E463" s="238" t="s">
        <v>19</v>
      </c>
      <c r="F463" s="239" t="s">
        <v>152</v>
      </c>
      <c r="G463" s="237"/>
      <c r="H463" s="240">
        <v>4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156</v>
      </c>
      <c r="AU463" s="246" t="s">
        <v>79</v>
      </c>
      <c r="AV463" s="14" t="s">
        <v>79</v>
      </c>
      <c r="AW463" s="14" t="s">
        <v>31</v>
      </c>
      <c r="AX463" s="14" t="s">
        <v>77</v>
      </c>
      <c r="AY463" s="246" t="s">
        <v>146</v>
      </c>
    </row>
    <row r="464" s="2" customFormat="1" ht="16.5" customHeight="1">
      <c r="A464" s="39"/>
      <c r="B464" s="40"/>
      <c r="C464" s="206" t="s">
        <v>660</v>
      </c>
      <c r="D464" s="206" t="s">
        <v>148</v>
      </c>
      <c r="E464" s="207" t="s">
        <v>661</v>
      </c>
      <c r="F464" s="208" t="s">
        <v>662</v>
      </c>
      <c r="G464" s="209" t="s">
        <v>543</v>
      </c>
      <c r="H464" s="210">
        <v>1</v>
      </c>
      <c r="I464" s="211"/>
      <c r="J464" s="212">
        <f>ROUND(I464*H464,2)</f>
        <v>0</v>
      </c>
      <c r="K464" s="213"/>
      <c r="L464" s="45"/>
      <c r="M464" s="214" t="s">
        <v>19</v>
      </c>
      <c r="N464" s="215" t="s">
        <v>40</v>
      </c>
      <c r="O464" s="85"/>
      <c r="P464" s="216">
        <f>O464*H464</f>
        <v>0</v>
      </c>
      <c r="Q464" s="216">
        <v>0</v>
      </c>
      <c r="R464" s="216">
        <f>Q464*H464</f>
        <v>0</v>
      </c>
      <c r="S464" s="216">
        <v>0.10000000000000001</v>
      </c>
      <c r="T464" s="217">
        <f>S464*H464</f>
        <v>0.10000000000000001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8" t="s">
        <v>152</v>
      </c>
      <c r="AT464" s="218" t="s">
        <v>148</v>
      </c>
      <c r="AU464" s="218" t="s">
        <v>79</v>
      </c>
      <c r="AY464" s="18" t="s">
        <v>146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8" t="s">
        <v>77</v>
      </c>
      <c r="BK464" s="219">
        <f>ROUND(I464*H464,2)</f>
        <v>0</v>
      </c>
      <c r="BL464" s="18" t="s">
        <v>152</v>
      </c>
      <c r="BM464" s="218" t="s">
        <v>663</v>
      </c>
    </row>
    <row r="465" s="2" customFormat="1">
      <c r="A465" s="39"/>
      <c r="B465" s="40"/>
      <c r="C465" s="41"/>
      <c r="D465" s="220" t="s">
        <v>154</v>
      </c>
      <c r="E465" s="41"/>
      <c r="F465" s="221" t="s">
        <v>664</v>
      </c>
      <c r="G465" s="41"/>
      <c r="H465" s="41"/>
      <c r="I465" s="222"/>
      <c r="J465" s="41"/>
      <c r="K465" s="41"/>
      <c r="L465" s="45"/>
      <c r="M465" s="223"/>
      <c r="N465" s="224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154</v>
      </c>
      <c r="AU465" s="18" t="s">
        <v>79</v>
      </c>
    </row>
    <row r="466" s="13" customFormat="1">
      <c r="A466" s="13"/>
      <c r="B466" s="225"/>
      <c r="C466" s="226"/>
      <c r="D466" s="227" t="s">
        <v>156</v>
      </c>
      <c r="E466" s="228" t="s">
        <v>19</v>
      </c>
      <c r="F466" s="229" t="s">
        <v>665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156</v>
      </c>
      <c r="AU466" s="235" t="s">
        <v>79</v>
      </c>
      <c r="AV466" s="13" t="s">
        <v>77</v>
      </c>
      <c r="AW466" s="13" t="s">
        <v>31</v>
      </c>
      <c r="AX466" s="13" t="s">
        <v>69</v>
      </c>
      <c r="AY466" s="235" t="s">
        <v>146</v>
      </c>
    </row>
    <row r="467" s="14" customFormat="1">
      <c r="A467" s="14"/>
      <c r="B467" s="236"/>
      <c r="C467" s="237"/>
      <c r="D467" s="227" t="s">
        <v>156</v>
      </c>
      <c r="E467" s="238" t="s">
        <v>19</v>
      </c>
      <c r="F467" s="239" t="s">
        <v>77</v>
      </c>
      <c r="G467" s="237"/>
      <c r="H467" s="240">
        <v>1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156</v>
      </c>
      <c r="AU467" s="246" t="s">
        <v>79</v>
      </c>
      <c r="AV467" s="14" t="s">
        <v>79</v>
      </c>
      <c r="AW467" s="14" t="s">
        <v>31</v>
      </c>
      <c r="AX467" s="14" t="s">
        <v>77</v>
      </c>
      <c r="AY467" s="246" t="s">
        <v>146</v>
      </c>
    </row>
    <row r="468" s="2" customFormat="1" ht="16.5" customHeight="1">
      <c r="A468" s="39"/>
      <c r="B468" s="40"/>
      <c r="C468" s="206" t="s">
        <v>378</v>
      </c>
      <c r="D468" s="206" t="s">
        <v>148</v>
      </c>
      <c r="E468" s="207" t="s">
        <v>666</v>
      </c>
      <c r="F468" s="208" t="s">
        <v>667</v>
      </c>
      <c r="G468" s="209" t="s">
        <v>543</v>
      </c>
      <c r="H468" s="210">
        <v>1</v>
      </c>
      <c r="I468" s="211"/>
      <c r="J468" s="212">
        <f>ROUND(I468*H468,2)</f>
        <v>0</v>
      </c>
      <c r="K468" s="213"/>
      <c r="L468" s="45"/>
      <c r="M468" s="214" t="s">
        <v>19</v>
      </c>
      <c r="N468" s="215" t="s">
        <v>40</v>
      </c>
      <c r="O468" s="85"/>
      <c r="P468" s="216">
        <f>O468*H468</f>
        <v>0</v>
      </c>
      <c r="Q468" s="216">
        <v>0.42080000000000001</v>
      </c>
      <c r="R468" s="216">
        <f>Q468*H468</f>
        <v>0.42080000000000001</v>
      </c>
      <c r="S468" s="216">
        <v>0</v>
      </c>
      <c r="T468" s="21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8" t="s">
        <v>152</v>
      </c>
      <c r="AT468" s="218" t="s">
        <v>148</v>
      </c>
      <c r="AU468" s="218" t="s">
        <v>79</v>
      </c>
      <c r="AY468" s="18" t="s">
        <v>146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8" t="s">
        <v>77</v>
      </c>
      <c r="BK468" s="219">
        <f>ROUND(I468*H468,2)</f>
        <v>0</v>
      </c>
      <c r="BL468" s="18" t="s">
        <v>152</v>
      </c>
      <c r="BM468" s="218" t="s">
        <v>668</v>
      </c>
    </row>
    <row r="469" s="2" customFormat="1">
      <c r="A469" s="39"/>
      <c r="B469" s="40"/>
      <c r="C469" s="41"/>
      <c r="D469" s="220" t="s">
        <v>154</v>
      </c>
      <c r="E469" s="41"/>
      <c r="F469" s="221" t="s">
        <v>669</v>
      </c>
      <c r="G469" s="41"/>
      <c r="H469" s="41"/>
      <c r="I469" s="222"/>
      <c r="J469" s="41"/>
      <c r="K469" s="41"/>
      <c r="L469" s="45"/>
      <c r="M469" s="223"/>
      <c r="N469" s="224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154</v>
      </c>
      <c r="AU469" s="18" t="s">
        <v>79</v>
      </c>
    </row>
    <row r="470" s="13" customFormat="1">
      <c r="A470" s="13"/>
      <c r="B470" s="225"/>
      <c r="C470" s="226"/>
      <c r="D470" s="227" t="s">
        <v>156</v>
      </c>
      <c r="E470" s="228" t="s">
        <v>19</v>
      </c>
      <c r="F470" s="229" t="s">
        <v>670</v>
      </c>
      <c r="G470" s="226"/>
      <c r="H470" s="228" t="s">
        <v>19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156</v>
      </c>
      <c r="AU470" s="235" t="s">
        <v>79</v>
      </c>
      <c r="AV470" s="13" t="s">
        <v>77</v>
      </c>
      <c r="AW470" s="13" t="s">
        <v>31</v>
      </c>
      <c r="AX470" s="13" t="s">
        <v>69</v>
      </c>
      <c r="AY470" s="235" t="s">
        <v>146</v>
      </c>
    </row>
    <row r="471" s="14" customFormat="1">
      <c r="A471" s="14"/>
      <c r="B471" s="236"/>
      <c r="C471" s="237"/>
      <c r="D471" s="227" t="s">
        <v>156</v>
      </c>
      <c r="E471" s="238" t="s">
        <v>19</v>
      </c>
      <c r="F471" s="239" t="s">
        <v>77</v>
      </c>
      <c r="G471" s="237"/>
      <c r="H471" s="240">
        <v>1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156</v>
      </c>
      <c r="AU471" s="246" t="s">
        <v>79</v>
      </c>
      <c r="AV471" s="14" t="s">
        <v>79</v>
      </c>
      <c r="AW471" s="14" t="s">
        <v>31</v>
      </c>
      <c r="AX471" s="14" t="s">
        <v>77</v>
      </c>
      <c r="AY471" s="246" t="s">
        <v>146</v>
      </c>
    </row>
    <row r="472" s="2" customFormat="1" ht="16.5" customHeight="1">
      <c r="A472" s="39"/>
      <c r="B472" s="40"/>
      <c r="C472" s="206" t="s">
        <v>671</v>
      </c>
      <c r="D472" s="206" t="s">
        <v>148</v>
      </c>
      <c r="E472" s="207" t="s">
        <v>672</v>
      </c>
      <c r="F472" s="208" t="s">
        <v>673</v>
      </c>
      <c r="G472" s="209" t="s">
        <v>543</v>
      </c>
      <c r="H472" s="210">
        <v>1</v>
      </c>
      <c r="I472" s="211"/>
      <c r="J472" s="212">
        <f>ROUND(I472*H472,2)</f>
        <v>0</v>
      </c>
      <c r="K472" s="213"/>
      <c r="L472" s="45"/>
      <c r="M472" s="214" t="s">
        <v>19</v>
      </c>
      <c r="N472" s="215" t="s">
        <v>40</v>
      </c>
      <c r="O472" s="85"/>
      <c r="P472" s="216">
        <f>O472*H472</f>
        <v>0</v>
      </c>
      <c r="Q472" s="216">
        <v>0.42080000000000001</v>
      </c>
      <c r="R472" s="216">
        <f>Q472*H472</f>
        <v>0.42080000000000001</v>
      </c>
      <c r="S472" s="216">
        <v>0</v>
      </c>
      <c r="T472" s="21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8" t="s">
        <v>152</v>
      </c>
      <c r="AT472" s="218" t="s">
        <v>148</v>
      </c>
      <c r="AU472" s="218" t="s">
        <v>79</v>
      </c>
      <c r="AY472" s="18" t="s">
        <v>146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8" t="s">
        <v>77</v>
      </c>
      <c r="BK472" s="219">
        <f>ROUND(I472*H472,2)</f>
        <v>0</v>
      </c>
      <c r="BL472" s="18" t="s">
        <v>152</v>
      </c>
      <c r="BM472" s="218" t="s">
        <v>674</v>
      </c>
    </row>
    <row r="473" s="13" customFormat="1">
      <c r="A473" s="13"/>
      <c r="B473" s="225"/>
      <c r="C473" s="226"/>
      <c r="D473" s="227" t="s">
        <v>156</v>
      </c>
      <c r="E473" s="228" t="s">
        <v>19</v>
      </c>
      <c r="F473" s="229" t="s">
        <v>675</v>
      </c>
      <c r="G473" s="226"/>
      <c r="H473" s="228" t="s">
        <v>19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156</v>
      </c>
      <c r="AU473" s="235" t="s">
        <v>79</v>
      </c>
      <c r="AV473" s="13" t="s">
        <v>77</v>
      </c>
      <c r="AW473" s="13" t="s">
        <v>31</v>
      </c>
      <c r="AX473" s="13" t="s">
        <v>69</v>
      </c>
      <c r="AY473" s="235" t="s">
        <v>146</v>
      </c>
    </row>
    <row r="474" s="14" customFormat="1">
      <c r="A474" s="14"/>
      <c r="B474" s="236"/>
      <c r="C474" s="237"/>
      <c r="D474" s="227" t="s">
        <v>156</v>
      </c>
      <c r="E474" s="238" t="s">
        <v>19</v>
      </c>
      <c r="F474" s="239" t="s">
        <v>77</v>
      </c>
      <c r="G474" s="237"/>
      <c r="H474" s="240">
        <v>1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156</v>
      </c>
      <c r="AU474" s="246" t="s">
        <v>79</v>
      </c>
      <c r="AV474" s="14" t="s">
        <v>79</v>
      </c>
      <c r="AW474" s="14" t="s">
        <v>31</v>
      </c>
      <c r="AX474" s="14" t="s">
        <v>77</v>
      </c>
      <c r="AY474" s="246" t="s">
        <v>146</v>
      </c>
    </row>
    <row r="475" s="12" customFormat="1" ht="22.8" customHeight="1">
      <c r="A475" s="12"/>
      <c r="B475" s="190"/>
      <c r="C475" s="191"/>
      <c r="D475" s="192" t="s">
        <v>68</v>
      </c>
      <c r="E475" s="204" t="s">
        <v>214</v>
      </c>
      <c r="F475" s="204" t="s">
        <v>676</v>
      </c>
      <c r="G475" s="191"/>
      <c r="H475" s="191"/>
      <c r="I475" s="194"/>
      <c r="J475" s="205">
        <f>BK475</f>
        <v>0</v>
      </c>
      <c r="K475" s="191"/>
      <c r="L475" s="196"/>
      <c r="M475" s="197"/>
      <c r="N475" s="198"/>
      <c r="O475" s="198"/>
      <c r="P475" s="199">
        <f>SUM(P476:P695)</f>
        <v>0</v>
      </c>
      <c r="Q475" s="198"/>
      <c r="R475" s="199">
        <f>SUM(R476:R695)</f>
        <v>569.35980035999989</v>
      </c>
      <c r="S475" s="198"/>
      <c r="T475" s="200">
        <f>SUM(T476:T695)</f>
        <v>13.82362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1" t="s">
        <v>77</v>
      </c>
      <c r="AT475" s="202" t="s">
        <v>68</v>
      </c>
      <c r="AU475" s="202" t="s">
        <v>77</v>
      </c>
      <c r="AY475" s="201" t="s">
        <v>146</v>
      </c>
      <c r="BK475" s="203">
        <f>SUM(BK476:BK695)</f>
        <v>0</v>
      </c>
    </row>
    <row r="476" s="2" customFormat="1" ht="37.8" customHeight="1">
      <c r="A476" s="39"/>
      <c r="B476" s="40"/>
      <c r="C476" s="206" t="s">
        <v>677</v>
      </c>
      <c r="D476" s="206" t="s">
        <v>148</v>
      </c>
      <c r="E476" s="207" t="s">
        <v>678</v>
      </c>
      <c r="F476" s="208" t="s">
        <v>679</v>
      </c>
      <c r="G476" s="209" t="s">
        <v>190</v>
      </c>
      <c r="H476" s="210">
        <v>799.25</v>
      </c>
      <c r="I476" s="211"/>
      <c r="J476" s="212">
        <f>ROUND(I476*H476,2)</f>
        <v>0</v>
      </c>
      <c r="K476" s="213"/>
      <c r="L476" s="45"/>
      <c r="M476" s="214" t="s">
        <v>19</v>
      </c>
      <c r="N476" s="215" t="s">
        <v>40</v>
      </c>
      <c r="O476" s="85"/>
      <c r="P476" s="216">
        <f>O476*H476</f>
        <v>0</v>
      </c>
      <c r="Q476" s="216">
        <v>0.089779999999999999</v>
      </c>
      <c r="R476" s="216">
        <f>Q476*H476</f>
        <v>71.756664999999998</v>
      </c>
      <c r="S476" s="216">
        <v>0</v>
      </c>
      <c r="T476" s="21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8" t="s">
        <v>152</v>
      </c>
      <c r="AT476" s="218" t="s">
        <v>148</v>
      </c>
      <c r="AU476" s="218" t="s">
        <v>79</v>
      </c>
      <c r="AY476" s="18" t="s">
        <v>146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8" t="s">
        <v>77</v>
      </c>
      <c r="BK476" s="219">
        <f>ROUND(I476*H476,2)</f>
        <v>0</v>
      </c>
      <c r="BL476" s="18" t="s">
        <v>152</v>
      </c>
      <c r="BM476" s="218" t="s">
        <v>680</v>
      </c>
    </row>
    <row r="477" s="2" customFormat="1">
      <c r="A477" s="39"/>
      <c r="B477" s="40"/>
      <c r="C477" s="41"/>
      <c r="D477" s="220" t="s">
        <v>154</v>
      </c>
      <c r="E477" s="41"/>
      <c r="F477" s="221" t="s">
        <v>681</v>
      </c>
      <c r="G477" s="41"/>
      <c r="H477" s="41"/>
      <c r="I477" s="222"/>
      <c r="J477" s="41"/>
      <c r="K477" s="41"/>
      <c r="L477" s="45"/>
      <c r="M477" s="223"/>
      <c r="N477" s="224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154</v>
      </c>
      <c r="AU477" s="18" t="s">
        <v>79</v>
      </c>
    </row>
    <row r="478" s="13" customFormat="1">
      <c r="A478" s="13"/>
      <c r="B478" s="225"/>
      <c r="C478" s="226"/>
      <c r="D478" s="227" t="s">
        <v>156</v>
      </c>
      <c r="E478" s="228" t="s">
        <v>19</v>
      </c>
      <c r="F478" s="229" t="s">
        <v>682</v>
      </c>
      <c r="G478" s="226"/>
      <c r="H478" s="228" t="s">
        <v>19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156</v>
      </c>
      <c r="AU478" s="235" t="s">
        <v>79</v>
      </c>
      <c r="AV478" s="13" t="s">
        <v>77</v>
      </c>
      <c r="AW478" s="13" t="s">
        <v>31</v>
      </c>
      <c r="AX478" s="13" t="s">
        <v>69</v>
      </c>
      <c r="AY478" s="235" t="s">
        <v>146</v>
      </c>
    </row>
    <row r="479" s="14" customFormat="1">
      <c r="A479" s="14"/>
      <c r="B479" s="236"/>
      <c r="C479" s="237"/>
      <c r="D479" s="227" t="s">
        <v>156</v>
      </c>
      <c r="E479" s="238" t="s">
        <v>19</v>
      </c>
      <c r="F479" s="239" t="s">
        <v>683</v>
      </c>
      <c r="G479" s="237"/>
      <c r="H479" s="240">
        <v>459.25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156</v>
      </c>
      <c r="AU479" s="246" t="s">
        <v>79</v>
      </c>
      <c r="AV479" s="14" t="s">
        <v>79</v>
      </c>
      <c r="AW479" s="14" t="s">
        <v>31</v>
      </c>
      <c r="AX479" s="14" t="s">
        <v>69</v>
      </c>
      <c r="AY479" s="246" t="s">
        <v>146</v>
      </c>
    </row>
    <row r="480" s="13" customFormat="1">
      <c r="A480" s="13"/>
      <c r="B480" s="225"/>
      <c r="C480" s="226"/>
      <c r="D480" s="227" t="s">
        <v>156</v>
      </c>
      <c r="E480" s="228" t="s">
        <v>19</v>
      </c>
      <c r="F480" s="229" t="s">
        <v>684</v>
      </c>
      <c r="G480" s="226"/>
      <c r="H480" s="228" t="s">
        <v>19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156</v>
      </c>
      <c r="AU480" s="235" t="s">
        <v>79</v>
      </c>
      <c r="AV480" s="13" t="s">
        <v>77</v>
      </c>
      <c r="AW480" s="13" t="s">
        <v>31</v>
      </c>
      <c r="AX480" s="13" t="s">
        <v>69</v>
      </c>
      <c r="AY480" s="235" t="s">
        <v>146</v>
      </c>
    </row>
    <row r="481" s="14" customFormat="1">
      <c r="A481" s="14"/>
      <c r="B481" s="236"/>
      <c r="C481" s="237"/>
      <c r="D481" s="227" t="s">
        <v>156</v>
      </c>
      <c r="E481" s="238" t="s">
        <v>19</v>
      </c>
      <c r="F481" s="239" t="s">
        <v>685</v>
      </c>
      <c r="G481" s="237"/>
      <c r="H481" s="240">
        <v>340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156</v>
      </c>
      <c r="AU481" s="246" t="s">
        <v>79</v>
      </c>
      <c r="AV481" s="14" t="s">
        <v>79</v>
      </c>
      <c r="AW481" s="14" t="s">
        <v>31</v>
      </c>
      <c r="AX481" s="14" t="s">
        <v>69</v>
      </c>
      <c r="AY481" s="246" t="s">
        <v>146</v>
      </c>
    </row>
    <row r="482" s="15" customFormat="1">
      <c r="A482" s="15"/>
      <c r="B482" s="247"/>
      <c r="C482" s="248"/>
      <c r="D482" s="227" t="s">
        <v>156</v>
      </c>
      <c r="E482" s="249" t="s">
        <v>19</v>
      </c>
      <c r="F482" s="250" t="s">
        <v>161</v>
      </c>
      <c r="G482" s="248"/>
      <c r="H482" s="251">
        <v>799.25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156</v>
      </c>
      <c r="AU482" s="257" t="s">
        <v>79</v>
      </c>
      <c r="AV482" s="15" t="s">
        <v>152</v>
      </c>
      <c r="AW482" s="15" t="s">
        <v>31</v>
      </c>
      <c r="AX482" s="15" t="s">
        <v>77</v>
      </c>
      <c r="AY482" s="257" t="s">
        <v>146</v>
      </c>
    </row>
    <row r="483" s="2" customFormat="1" ht="16.5" customHeight="1">
      <c r="A483" s="39"/>
      <c r="B483" s="40"/>
      <c r="C483" s="258" t="s">
        <v>686</v>
      </c>
      <c r="D483" s="258" t="s">
        <v>273</v>
      </c>
      <c r="E483" s="259" t="s">
        <v>477</v>
      </c>
      <c r="F483" s="260" t="s">
        <v>478</v>
      </c>
      <c r="G483" s="261" t="s">
        <v>151</v>
      </c>
      <c r="H483" s="262">
        <v>81.524000000000001</v>
      </c>
      <c r="I483" s="263"/>
      <c r="J483" s="264">
        <f>ROUND(I483*H483,2)</f>
        <v>0</v>
      </c>
      <c r="K483" s="265"/>
      <c r="L483" s="266"/>
      <c r="M483" s="267" t="s">
        <v>19</v>
      </c>
      <c r="N483" s="268" t="s">
        <v>40</v>
      </c>
      <c r="O483" s="85"/>
      <c r="P483" s="216">
        <f>O483*H483</f>
        <v>0</v>
      </c>
      <c r="Q483" s="216">
        <v>0.222</v>
      </c>
      <c r="R483" s="216">
        <f>Q483*H483</f>
        <v>18.098328000000002</v>
      </c>
      <c r="S483" s="216">
        <v>0</v>
      </c>
      <c r="T483" s="21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8" t="s">
        <v>207</v>
      </c>
      <c r="AT483" s="218" t="s">
        <v>273</v>
      </c>
      <c r="AU483" s="218" t="s">
        <v>79</v>
      </c>
      <c r="AY483" s="18" t="s">
        <v>146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8" t="s">
        <v>77</v>
      </c>
      <c r="BK483" s="219">
        <f>ROUND(I483*H483,2)</f>
        <v>0</v>
      </c>
      <c r="BL483" s="18" t="s">
        <v>152</v>
      </c>
      <c r="BM483" s="218" t="s">
        <v>687</v>
      </c>
    </row>
    <row r="484" s="14" customFormat="1">
      <c r="A484" s="14"/>
      <c r="B484" s="236"/>
      <c r="C484" s="237"/>
      <c r="D484" s="227" t="s">
        <v>156</v>
      </c>
      <c r="E484" s="238" t="s">
        <v>19</v>
      </c>
      <c r="F484" s="239" t="s">
        <v>688</v>
      </c>
      <c r="G484" s="237"/>
      <c r="H484" s="240">
        <v>81.524000000000001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156</v>
      </c>
      <c r="AU484" s="246" t="s">
        <v>79</v>
      </c>
      <c r="AV484" s="14" t="s">
        <v>79</v>
      </c>
      <c r="AW484" s="14" t="s">
        <v>31</v>
      </c>
      <c r="AX484" s="14" t="s">
        <v>77</v>
      </c>
      <c r="AY484" s="246" t="s">
        <v>146</v>
      </c>
    </row>
    <row r="485" s="2" customFormat="1" ht="24.15" customHeight="1">
      <c r="A485" s="39"/>
      <c r="B485" s="40"/>
      <c r="C485" s="206" t="s">
        <v>689</v>
      </c>
      <c r="D485" s="206" t="s">
        <v>148</v>
      </c>
      <c r="E485" s="207" t="s">
        <v>690</v>
      </c>
      <c r="F485" s="208" t="s">
        <v>691</v>
      </c>
      <c r="G485" s="209" t="s">
        <v>190</v>
      </c>
      <c r="H485" s="210">
        <v>49</v>
      </c>
      <c r="I485" s="211"/>
      <c r="J485" s="212">
        <f>ROUND(I485*H485,2)</f>
        <v>0</v>
      </c>
      <c r="K485" s="213"/>
      <c r="L485" s="45"/>
      <c r="M485" s="214" t="s">
        <v>19</v>
      </c>
      <c r="N485" s="215" t="s">
        <v>40</v>
      </c>
      <c r="O485" s="85"/>
      <c r="P485" s="216">
        <f>O485*H485</f>
        <v>0</v>
      </c>
      <c r="Q485" s="216">
        <v>0.15540000000000001</v>
      </c>
      <c r="R485" s="216">
        <f>Q485*H485</f>
        <v>7.6146000000000003</v>
      </c>
      <c r="S485" s="216">
        <v>0</v>
      </c>
      <c r="T485" s="21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8" t="s">
        <v>152</v>
      </c>
      <c r="AT485" s="218" t="s">
        <v>148</v>
      </c>
      <c r="AU485" s="218" t="s">
        <v>79</v>
      </c>
      <c r="AY485" s="18" t="s">
        <v>146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18" t="s">
        <v>77</v>
      </c>
      <c r="BK485" s="219">
        <f>ROUND(I485*H485,2)</f>
        <v>0</v>
      </c>
      <c r="BL485" s="18" t="s">
        <v>152</v>
      </c>
      <c r="BM485" s="218" t="s">
        <v>692</v>
      </c>
    </row>
    <row r="486" s="2" customFormat="1">
      <c r="A486" s="39"/>
      <c r="B486" s="40"/>
      <c r="C486" s="41"/>
      <c r="D486" s="220" t="s">
        <v>154</v>
      </c>
      <c r="E486" s="41"/>
      <c r="F486" s="221" t="s">
        <v>693</v>
      </c>
      <c r="G486" s="41"/>
      <c r="H486" s="41"/>
      <c r="I486" s="222"/>
      <c r="J486" s="41"/>
      <c r="K486" s="41"/>
      <c r="L486" s="45"/>
      <c r="M486" s="223"/>
      <c r="N486" s="224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154</v>
      </c>
      <c r="AU486" s="18" t="s">
        <v>79</v>
      </c>
    </row>
    <row r="487" s="13" customFormat="1">
      <c r="A487" s="13"/>
      <c r="B487" s="225"/>
      <c r="C487" s="226"/>
      <c r="D487" s="227" t="s">
        <v>156</v>
      </c>
      <c r="E487" s="228" t="s">
        <v>19</v>
      </c>
      <c r="F487" s="229" t="s">
        <v>694</v>
      </c>
      <c r="G487" s="226"/>
      <c r="H487" s="228" t="s">
        <v>19</v>
      </c>
      <c r="I487" s="230"/>
      <c r="J487" s="226"/>
      <c r="K487" s="226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156</v>
      </c>
      <c r="AU487" s="235" t="s">
        <v>79</v>
      </c>
      <c r="AV487" s="13" t="s">
        <v>77</v>
      </c>
      <c r="AW487" s="13" t="s">
        <v>31</v>
      </c>
      <c r="AX487" s="13" t="s">
        <v>69</v>
      </c>
      <c r="AY487" s="235" t="s">
        <v>146</v>
      </c>
    </row>
    <row r="488" s="14" customFormat="1">
      <c r="A488" s="14"/>
      <c r="B488" s="236"/>
      <c r="C488" s="237"/>
      <c r="D488" s="227" t="s">
        <v>156</v>
      </c>
      <c r="E488" s="238" t="s">
        <v>19</v>
      </c>
      <c r="F488" s="239" t="s">
        <v>436</v>
      </c>
      <c r="G488" s="237"/>
      <c r="H488" s="240">
        <v>44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156</v>
      </c>
      <c r="AU488" s="246" t="s">
        <v>79</v>
      </c>
      <c r="AV488" s="14" t="s">
        <v>79</v>
      </c>
      <c r="AW488" s="14" t="s">
        <v>31</v>
      </c>
      <c r="AX488" s="14" t="s">
        <v>69</v>
      </c>
      <c r="AY488" s="246" t="s">
        <v>146</v>
      </c>
    </row>
    <row r="489" s="13" customFormat="1">
      <c r="A489" s="13"/>
      <c r="B489" s="225"/>
      <c r="C489" s="226"/>
      <c r="D489" s="227" t="s">
        <v>156</v>
      </c>
      <c r="E489" s="228" t="s">
        <v>19</v>
      </c>
      <c r="F489" s="229" t="s">
        <v>695</v>
      </c>
      <c r="G489" s="226"/>
      <c r="H489" s="228" t="s">
        <v>19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156</v>
      </c>
      <c r="AU489" s="235" t="s">
        <v>79</v>
      </c>
      <c r="AV489" s="13" t="s">
        <v>77</v>
      </c>
      <c r="AW489" s="13" t="s">
        <v>31</v>
      </c>
      <c r="AX489" s="13" t="s">
        <v>69</v>
      </c>
      <c r="AY489" s="235" t="s">
        <v>146</v>
      </c>
    </row>
    <row r="490" s="14" customFormat="1">
      <c r="A490" s="14"/>
      <c r="B490" s="236"/>
      <c r="C490" s="237"/>
      <c r="D490" s="227" t="s">
        <v>156</v>
      </c>
      <c r="E490" s="238" t="s">
        <v>19</v>
      </c>
      <c r="F490" s="239" t="s">
        <v>168</v>
      </c>
      <c r="G490" s="237"/>
      <c r="H490" s="240">
        <v>3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156</v>
      </c>
      <c r="AU490" s="246" t="s">
        <v>79</v>
      </c>
      <c r="AV490" s="14" t="s">
        <v>79</v>
      </c>
      <c r="AW490" s="14" t="s">
        <v>31</v>
      </c>
      <c r="AX490" s="14" t="s">
        <v>69</v>
      </c>
      <c r="AY490" s="246" t="s">
        <v>146</v>
      </c>
    </row>
    <row r="491" s="13" customFormat="1">
      <c r="A491" s="13"/>
      <c r="B491" s="225"/>
      <c r="C491" s="226"/>
      <c r="D491" s="227" t="s">
        <v>156</v>
      </c>
      <c r="E491" s="228" t="s">
        <v>19</v>
      </c>
      <c r="F491" s="229" t="s">
        <v>696</v>
      </c>
      <c r="G491" s="226"/>
      <c r="H491" s="228" t="s">
        <v>19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156</v>
      </c>
      <c r="AU491" s="235" t="s">
        <v>79</v>
      </c>
      <c r="AV491" s="13" t="s">
        <v>77</v>
      </c>
      <c r="AW491" s="13" t="s">
        <v>31</v>
      </c>
      <c r="AX491" s="13" t="s">
        <v>69</v>
      </c>
      <c r="AY491" s="235" t="s">
        <v>146</v>
      </c>
    </row>
    <row r="492" s="14" customFormat="1">
      <c r="A492" s="14"/>
      <c r="B492" s="236"/>
      <c r="C492" s="237"/>
      <c r="D492" s="227" t="s">
        <v>156</v>
      </c>
      <c r="E492" s="238" t="s">
        <v>19</v>
      </c>
      <c r="F492" s="239" t="s">
        <v>79</v>
      </c>
      <c r="G492" s="237"/>
      <c r="H492" s="240">
        <v>2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156</v>
      </c>
      <c r="AU492" s="246" t="s">
        <v>79</v>
      </c>
      <c r="AV492" s="14" t="s">
        <v>79</v>
      </c>
      <c r="AW492" s="14" t="s">
        <v>31</v>
      </c>
      <c r="AX492" s="14" t="s">
        <v>69</v>
      </c>
      <c r="AY492" s="246" t="s">
        <v>146</v>
      </c>
    </row>
    <row r="493" s="15" customFormat="1">
      <c r="A493" s="15"/>
      <c r="B493" s="247"/>
      <c r="C493" s="248"/>
      <c r="D493" s="227" t="s">
        <v>156</v>
      </c>
      <c r="E493" s="249" t="s">
        <v>19</v>
      </c>
      <c r="F493" s="250" t="s">
        <v>161</v>
      </c>
      <c r="G493" s="248"/>
      <c r="H493" s="251">
        <v>49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7" t="s">
        <v>156</v>
      </c>
      <c r="AU493" s="257" t="s">
        <v>79</v>
      </c>
      <c r="AV493" s="15" t="s">
        <v>152</v>
      </c>
      <c r="AW493" s="15" t="s">
        <v>31</v>
      </c>
      <c r="AX493" s="15" t="s">
        <v>77</v>
      </c>
      <c r="AY493" s="257" t="s">
        <v>146</v>
      </c>
    </row>
    <row r="494" s="2" customFormat="1" ht="16.5" customHeight="1">
      <c r="A494" s="39"/>
      <c r="B494" s="40"/>
      <c r="C494" s="258" t="s">
        <v>697</v>
      </c>
      <c r="D494" s="258" t="s">
        <v>273</v>
      </c>
      <c r="E494" s="259" t="s">
        <v>698</v>
      </c>
      <c r="F494" s="260" t="s">
        <v>699</v>
      </c>
      <c r="G494" s="261" t="s">
        <v>190</v>
      </c>
      <c r="H494" s="262">
        <v>44.880000000000003</v>
      </c>
      <c r="I494" s="263"/>
      <c r="J494" s="264">
        <f>ROUND(I494*H494,2)</f>
        <v>0</v>
      </c>
      <c r="K494" s="265"/>
      <c r="L494" s="266"/>
      <c r="M494" s="267" t="s">
        <v>19</v>
      </c>
      <c r="N494" s="268" t="s">
        <v>40</v>
      </c>
      <c r="O494" s="85"/>
      <c r="P494" s="216">
        <f>O494*H494</f>
        <v>0</v>
      </c>
      <c r="Q494" s="216">
        <v>0.080000000000000002</v>
      </c>
      <c r="R494" s="216">
        <f>Q494*H494</f>
        <v>3.5904000000000003</v>
      </c>
      <c r="S494" s="216">
        <v>0</v>
      </c>
      <c r="T494" s="21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8" t="s">
        <v>207</v>
      </c>
      <c r="AT494" s="218" t="s">
        <v>273</v>
      </c>
      <c r="AU494" s="218" t="s">
        <v>79</v>
      </c>
      <c r="AY494" s="18" t="s">
        <v>146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18" t="s">
        <v>77</v>
      </c>
      <c r="BK494" s="219">
        <f>ROUND(I494*H494,2)</f>
        <v>0</v>
      </c>
      <c r="BL494" s="18" t="s">
        <v>152</v>
      </c>
      <c r="BM494" s="218" t="s">
        <v>700</v>
      </c>
    </row>
    <row r="495" s="14" customFormat="1">
      <c r="A495" s="14"/>
      <c r="B495" s="236"/>
      <c r="C495" s="237"/>
      <c r="D495" s="227" t="s">
        <v>156</v>
      </c>
      <c r="E495" s="238" t="s">
        <v>19</v>
      </c>
      <c r="F495" s="239" t="s">
        <v>436</v>
      </c>
      <c r="G495" s="237"/>
      <c r="H495" s="240">
        <v>44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156</v>
      </c>
      <c r="AU495" s="246" t="s">
        <v>79</v>
      </c>
      <c r="AV495" s="14" t="s">
        <v>79</v>
      </c>
      <c r="AW495" s="14" t="s">
        <v>31</v>
      </c>
      <c r="AX495" s="14" t="s">
        <v>77</v>
      </c>
      <c r="AY495" s="246" t="s">
        <v>146</v>
      </c>
    </row>
    <row r="496" s="14" customFormat="1">
      <c r="A496" s="14"/>
      <c r="B496" s="236"/>
      <c r="C496" s="237"/>
      <c r="D496" s="227" t="s">
        <v>156</v>
      </c>
      <c r="E496" s="237"/>
      <c r="F496" s="239" t="s">
        <v>701</v>
      </c>
      <c r="G496" s="237"/>
      <c r="H496" s="240">
        <v>44.880000000000003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156</v>
      </c>
      <c r="AU496" s="246" t="s">
        <v>79</v>
      </c>
      <c r="AV496" s="14" t="s">
        <v>79</v>
      </c>
      <c r="AW496" s="14" t="s">
        <v>4</v>
      </c>
      <c r="AX496" s="14" t="s">
        <v>77</v>
      </c>
      <c r="AY496" s="246" t="s">
        <v>146</v>
      </c>
    </row>
    <row r="497" s="2" customFormat="1" ht="16.5" customHeight="1">
      <c r="A497" s="39"/>
      <c r="B497" s="40"/>
      <c r="C497" s="258" t="s">
        <v>702</v>
      </c>
      <c r="D497" s="258" t="s">
        <v>273</v>
      </c>
      <c r="E497" s="259" t="s">
        <v>703</v>
      </c>
      <c r="F497" s="260" t="s">
        <v>704</v>
      </c>
      <c r="G497" s="261" t="s">
        <v>190</v>
      </c>
      <c r="H497" s="262">
        <v>2.04</v>
      </c>
      <c r="I497" s="263"/>
      <c r="J497" s="264">
        <f>ROUND(I497*H497,2)</f>
        <v>0</v>
      </c>
      <c r="K497" s="265"/>
      <c r="L497" s="266"/>
      <c r="M497" s="267" t="s">
        <v>19</v>
      </c>
      <c r="N497" s="268" t="s">
        <v>40</v>
      </c>
      <c r="O497" s="85"/>
      <c r="P497" s="216">
        <f>O497*H497</f>
        <v>0</v>
      </c>
      <c r="Q497" s="216">
        <v>0.048300000000000003</v>
      </c>
      <c r="R497" s="216">
        <f>Q497*H497</f>
        <v>0.098532000000000008</v>
      </c>
      <c r="S497" s="216">
        <v>0</v>
      </c>
      <c r="T497" s="21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8" t="s">
        <v>207</v>
      </c>
      <c r="AT497" s="218" t="s">
        <v>273</v>
      </c>
      <c r="AU497" s="218" t="s">
        <v>79</v>
      </c>
      <c r="AY497" s="18" t="s">
        <v>146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8" t="s">
        <v>77</v>
      </c>
      <c r="BK497" s="219">
        <f>ROUND(I497*H497,2)</f>
        <v>0</v>
      </c>
      <c r="BL497" s="18" t="s">
        <v>152</v>
      </c>
      <c r="BM497" s="218" t="s">
        <v>705</v>
      </c>
    </row>
    <row r="498" s="14" customFormat="1">
      <c r="A498" s="14"/>
      <c r="B498" s="236"/>
      <c r="C498" s="237"/>
      <c r="D498" s="227" t="s">
        <v>156</v>
      </c>
      <c r="E498" s="238" t="s">
        <v>19</v>
      </c>
      <c r="F498" s="239" t="s">
        <v>79</v>
      </c>
      <c r="G498" s="237"/>
      <c r="H498" s="240">
        <v>2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156</v>
      </c>
      <c r="AU498" s="246" t="s">
        <v>79</v>
      </c>
      <c r="AV498" s="14" t="s">
        <v>79</v>
      </c>
      <c r="AW498" s="14" t="s">
        <v>31</v>
      </c>
      <c r="AX498" s="14" t="s">
        <v>77</v>
      </c>
      <c r="AY498" s="246" t="s">
        <v>146</v>
      </c>
    </row>
    <row r="499" s="14" customFormat="1">
      <c r="A499" s="14"/>
      <c r="B499" s="236"/>
      <c r="C499" s="237"/>
      <c r="D499" s="227" t="s">
        <v>156</v>
      </c>
      <c r="E499" s="237"/>
      <c r="F499" s="239" t="s">
        <v>706</v>
      </c>
      <c r="G499" s="237"/>
      <c r="H499" s="240">
        <v>2.04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156</v>
      </c>
      <c r="AU499" s="246" t="s">
        <v>79</v>
      </c>
      <c r="AV499" s="14" t="s">
        <v>79</v>
      </c>
      <c r="AW499" s="14" t="s">
        <v>4</v>
      </c>
      <c r="AX499" s="14" t="s">
        <v>77</v>
      </c>
      <c r="AY499" s="246" t="s">
        <v>146</v>
      </c>
    </row>
    <row r="500" s="2" customFormat="1" ht="16.5" customHeight="1">
      <c r="A500" s="39"/>
      <c r="B500" s="40"/>
      <c r="C500" s="258" t="s">
        <v>707</v>
      </c>
      <c r="D500" s="258" t="s">
        <v>273</v>
      </c>
      <c r="E500" s="259" t="s">
        <v>708</v>
      </c>
      <c r="F500" s="260" t="s">
        <v>709</v>
      </c>
      <c r="G500" s="261" t="s">
        <v>190</v>
      </c>
      <c r="H500" s="262">
        <v>3.0600000000000001</v>
      </c>
      <c r="I500" s="263"/>
      <c r="J500" s="264">
        <f>ROUND(I500*H500,2)</f>
        <v>0</v>
      </c>
      <c r="K500" s="265"/>
      <c r="L500" s="266"/>
      <c r="M500" s="267" t="s">
        <v>19</v>
      </c>
      <c r="N500" s="268" t="s">
        <v>40</v>
      </c>
      <c r="O500" s="85"/>
      <c r="P500" s="216">
        <f>O500*H500</f>
        <v>0</v>
      </c>
      <c r="Q500" s="216">
        <v>0.065670000000000006</v>
      </c>
      <c r="R500" s="216">
        <f>Q500*H500</f>
        <v>0.20095020000000002</v>
      </c>
      <c r="S500" s="216">
        <v>0</v>
      </c>
      <c r="T500" s="217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8" t="s">
        <v>207</v>
      </c>
      <c r="AT500" s="218" t="s">
        <v>273</v>
      </c>
      <c r="AU500" s="218" t="s">
        <v>79</v>
      </c>
      <c r="AY500" s="18" t="s">
        <v>146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18" t="s">
        <v>77</v>
      </c>
      <c r="BK500" s="219">
        <f>ROUND(I500*H500,2)</f>
        <v>0</v>
      </c>
      <c r="BL500" s="18" t="s">
        <v>152</v>
      </c>
      <c r="BM500" s="218" t="s">
        <v>710</v>
      </c>
    </row>
    <row r="501" s="14" customFormat="1">
      <c r="A501" s="14"/>
      <c r="B501" s="236"/>
      <c r="C501" s="237"/>
      <c r="D501" s="227" t="s">
        <v>156</v>
      </c>
      <c r="E501" s="238" t="s">
        <v>19</v>
      </c>
      <c r="F501" s="239" t="s">
        <v>168</v>
      </c>
      <c r="G501" s="237"/>
      <c r="H501" s="240">
        <v>3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156</v>
      </c>
      <c r="AU501" s="246" t="s">
        <v>79</v>
      </c>
      <c r="AV501" s="14" t="s">
        <v>79</v>
      </c>
      <c r="AW501" s="14" t="s">
        <v>31</v>
      </c>
      <c r="AX501" s="14" t="s">
        <v>77</v>
      </c>
      <c r="AY501" s="246" t="s">
        <v>146</v>
      </c>
    </row>
    <row r="502" s="14" customFormat="1">
      <c r="A502" s="14"/>
      <c r="B502" s="236"/>
      <c r="C502" s="237"/>
      <c r="D502" s="227" t="s">
        <v>156</v>
      </c>
      <c r="E502" s="237"/>
      <c r="F502" s="239" t="s">
        <v>711</v>
      </c>
      <c r="G502" s="237"/>
      <c r="H502" s="240">
        <v>3.0600000000000001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156</v>
      </c>
      <c r="AU502" s="246" t="s">
        <v>79</v>
      </c>
      <c r="AV502" s="14" t="s">
        <v>79</v>
      </c>
      <c r="AW502" s="14" t="s">
        <v>4</v>
      </c>
      <c r="AX502" s="14" t="s">
        <v>77</v>
      </c>
      <c r="AY502" s="246" t="s">
        <v>146</v>
      </c>
    </row>
    <row r="503" s="2" customFormat="1" ht="24.15" customHeight="1">
      <c r="A503" s="39"/>
      <c r="B503" s="40"/>
      <c r="C503" s="206" t="s">
        <v>712</v>
      </c>
      <c r="D503" s="206" t="s">
        <v>148</v>
      </c>
      <c r="E503" s="207" t="s">
        <v>713</v>
      </c>
      <c r="F503" s="208" t="s">
        <v>714</v>
      </c>
      <c r="G503" s="209" t="s">
        <v>190</v>
      </c>
      <c r="H503" s="210">
        <v>189</v>
      </c>
      <c r="I503" s="211"/>
      <c r="J503" s="212">
        <f>ROUND(I503*H503,2)</f>
        <v>0</v>
      </c>
      <c r="K503" s="213"/>
      <c r="L503" s="45"/>
      <c r="M503" s="214" t="s">
        <v>19</v>
      </c>
      <c r="N503" s="215" t="s">
        <v>40</v>
      </c>
      <c r="O503" s="85"/>
      <c r="P503" s="216">
        <f>O503*H503</f>
        <v>0</v>
      </c>
      <c r="Q503" s="216">
        <v>0.1295</v>
      </c>
      <c r="R503" s="216">
        <f>Q503*H503</f>
        <v>24.4755</v>
      </c>
      <c r="S503" s="216">
        <v>0</v>
      </c>
      <c r="T503" s="217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8" t="s">
        <v>152</v>
      </c>
      <c r="AT503" s="218" t="s">
        <v>148</v>
      </c>
      <c r="AU503" s="218" t="s">
        <v>79</v>
      </c>
      <c r="AY503" s="18" t="s">
        <v>146</v>
      </c>
      <c r="BE503" s="219">
        <f>IF(N503="základní",J503,0)</f>
        <v>0</v>
      </c>
      <c r="BF503" s="219">
        <f>IF(N503="snížená",J503,0)</f>
        <v>0</v>
      </c>
      <c r="BG503" s="219">
        <f>IF(N503="zákl. přenesená",J503,0)</f>
        <v>0</v>
      </c>
      <c r="BH503" s="219">
        <f>IF(N503="sníž. přenesená",J503,0)</f>
        <v>0</v>
      </c>
      <c r="BI503" s="219">
        <f>IF(N503="nulová",J503,0)</f>
        <v>0</v>
      </c>
      <c r="BJ503" s="18" t="s">
        <v>77</v>
      </c>
      <c r="BK503" s="219">
        <f>ROUND(I503*H503,2)</f>
        <v>0</v>
      </c>
      <c r="BL503" s="18" t="s">
        <v>152</v>
      </c>
      <c r="BM503" s="218" t="s">
        <v>715</v>
      </c>
    </row>
    <row r="504" s="2" customFormat="1">
      <c r="A504" s="39"/>
      <c r="B504" s="40"/>
      <c r="C504" s="41"/>
      <c r="D504" s="220" t="s">
        <v>154</v>
      </c>
      <c r="E504" s="41"/>
      <c r="F504" s="221" t="s">
        <v>716</v>
      </c>
      <c r="G504" s="41"/>
      <c r="H504" s="41"/>
      <c r="I504" s="222"/>
      <c r="J504" s="41"/>
      <c r="K504" s="41"/>
      <c r="L504" s="45"/>
      <c r="M504" s="223"/>
      <c r="N504" s="224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154</v>
      </c>
      <c r="AU504" s="18" t="s">
        <v>79</v>
      </c>
    </row>
    <row r="505" s="13" customFormat="1">
      <c r="A505" s="13"/>
      <c r="B505" s="225"/>
      <c r="C505" s="226"/>
      <c r="D505" s="227" t="s">
        <v>156</v>
      </c>
      <c r="E505" s="228" t="s">
        <v>19</v>
      </c>
      <c r="F505" s="229" t="s">
        <v>717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156</v>
      </c>
      <c r="AU505" s="235" t="s">
        <v>79</v>
      </c>
      <c r="AV505" s="13" t="s">
        <v>77</v>
      </c>
      <c r="AW505" s="13" t="s">
        <v>31</v>
      </c>
      <c r="AX505" s="13" t="s">
        <v>69</v>
      </c>
      <c r="AY505" s="235" t="s">
        <v>146</v>
      </c>
    </row>
    <row r="506" s="14" customFormat="1">
      <c r="A506" s="14"/>
      <c r="B506" s="236"/>
      <c r="C506" s="237"/>
      <c r="D506" s="227" t="s">
        <v>156</v>
      </c>
      <c r="E506" s="238" t="s">
        <v>19</v>
      </c>
      <c r="F506" s="239" t="s">
        <v>718</v>
      </c>
      <c r="G506" s="237"/>
      <c r="H506" s="240">
        <v>189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156</v>
      </c>
      <c r="AU506" s="246" t="s">
        <v>79</v>
      </c>
      <c r="AV506" s="14" t="s">
        <v>79</v>
      </c>
      <c r="AW506" s="14" t="s">
        <v>31</v>
      </c>
      <c r="AX506" s="14" t="s">
        <v>77</v>
      </c>
      <c r="AY506" s="246" t="s">
        <v>146</v>
      </c>
    </row>
    <row r="507" s="2" customFormat="1" ht="16.5" customHeight="1">
      <c r="A507" s="39"/>
      <c r="B507" s="40"/>
      <c r="C507" s="258" t="s">
        <v>719</v>
      </c>
      <c r="D507" s="258" t="s">
        <v>273</v>
      </c>
      <c r="E507" s="259" t="s">
        <v>720</v>
      </c>
      <c r="F507" s="260" t="s">
        <v>721</v>
      </c>
      <c r="G507" s="261" t="s">
        <v>190</v>
      </c>
      <c r="H507" s="262">
        <v>192.78</v>
      </c>
      <c r="I507" s="263"/>
      <c r="J507" s="264">
        <f>ROUND(I507*H507,2)</f>
        <v>0</v>
      </c>
      <c r="K507" s="265"/>
      <c r="L507" s="266"/>
      <c r="M507" s="267" t="s">
        <v>19</v>
      </c>
      <c r="N507" s="268" t="s">
        <v>40</v>
      </c>
      <c r="O507" s="85"/>
      <c r="P507" s="216">
        <f>O507*H507</f>
        <v>0</v>
      </c>
      <c r="Q507" s="216">
        <v>0.044999999999999998</v>
      </c>
      <c r="R507" s="216">
        <f>Q507*H507</f>
        <v>8.6751000000000005</v>
      </c>
      <c r="S507" s="216">
        <v>0</v>
      </c>
      <c r="T507" s="21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8" t="s">
        <v>207</v>
      </c>
      <c r="AT507" s="218" t="s">
        <v>273</v>
      </c>
      <c r="AU507" s="218" t="s">
        <v>79</v>
      </c>
      <c r="AY507" s="18" t="s">
        <v>146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18" t="s">
        <v>77</v>
      </c>
      <c r="BK507" s="219">
        <f>ROUND(I507*H507,2)</f>
        <v>0</v>
      </c>
      <c r="BL507" s="18" t="s">
        <v>152</v>
      </c>
      <c r="BM507" s="218" t="s">
        <v>722</v>
      </c>
    </row>
    <row r="508" s="14" customFormat="1">
      <c r="A508" s="14"/>
      <c r="B508" s="236"/>
      <c r="C508" s="237"/>
      <c r="D508" s="227" t="s">
        <v>156</v>
      </c>
      <c r="E508" s="238" t="s">
        <v>19</v>
      </c>
      <c r="F508" s="239" t="s">
        <v>718</v>
      </c>
      <c r="G508" s="237"/>
      <c r="H508" s="240">
        <v>189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156</v>
      </c>
      <c r="AU508" s="246" t="s">
        <v>79</v>
      </c>
      <c r="AV508" s="14" t="s">
        <v>79</v>
      </c>
      <c r="AW508" s="14" t="s">
        <v>31</v>
      </c>
      <c r="AX508" s="14" t="s">
        <v>77</v>
      </c>
      <c r="AY508" s="246" t="s">
        <v>146</v>
      </c>
    </row>
    <row r="509" s="14" customFormat="1">
      <c r="A509" s="14"/>
      <c r="B509" s="236"/>
      <c r="C509" s="237"/>
      <c r="D509" s="227" t="s">
        <v>156</v>
      </c>
      <c r="E509" s="237"/>
      <c r="F509" s="239" t="s">
        <v>723</v>
      </c>
      <c r="G509" s="237"/>
      <c r="H509" s="240">
        <v>192.78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156</v>
      </c>
      <c r="AU509" s="246" t="s">
        <v>79</v>
      </c>
      <c r="AV509" s="14" t="s">
        <v>79</v>
      </c>
      <c r="AW509" s="14" t="s">
        <v>4</v>
      </c>
      <c r="AX509" s="14" t="s">
        <v>77</v>
      </c>
      <c r="AY509" s="246" t="s">
        <v>146</v>
      </c>
    </row>
    <row r="510" s="2" customFormat="1" ht="24.15" customHeight="1">
      <c r="A510" s="39"/>
      <c r="B510" s="40"/>
      <c r="C510" s="206" t="s">
        <v>724</v>
      </c>
      <c r="D510" s="206" t="s">
        <v>148</v>
      </c>
      <c r="E510" s="207" t="s">
        <v>725</v>
      </c>
      <c r="F510" s="208" t="s">
        <v>726</v>
      </c>
      <c r="G510" s="209" t="s">
        <v>190</v>
      </c>
      <c r="H510" s="210">
        <v>93</v>
      </c>
      <c r="I510" s="211"/>
      <c r="J510" s="212">
        <f>ROUND(I510*H510,2)</f>
        <v>0</v>
      </c>
      <c r="K510" s="213"/>
      <c r="L510" s="45"/>
      <c r="M510" s="214" t="s">
        <v>19</v>
      </c>
      <c r="N510" s="215" t="s">
        <v>40</v>
      </c>
      <c r="O510" s="85"/>
      <c r="P510" s="216">
        <f>O510*H510</f>
        <v>0</v>
      </c>
      <c r="Q510" s="216">
        <v>0.14066999999999999</v>
      </c>
      <c r="R510" s="216">
        <f>Q510*H510</f>
        <v>13.08231</v>
      </c>
      <c r="S510" s="216">
        <v>0</v>
      </c>
      <c r="T510" s="21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8" t="s">
        <v>152</v>
      </c>
      <c r="AT510" s="218" t="s">
        <v>148</v>
      </c>
      <c r="AU510" s="218" t="s">
        <v>79</v>
      </c>
      <c r="AY510" s="18" t="s">
        <v>146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18" t="s">
        <v>77</v>
      </c>
      <c r="BK510" s="219">
        <f>ROUND(I510*H510,2)</f>
        <v>0</v>
      </c>
      <c r="BL510" s="18" t="s">
        <v>152</v>
      </c>
      <c r="BM510" s="218" t="s">
        <v>727</v>
      </c>
    </row>
    <row r="511" s="2" customFormat="1">
      <c r="A511" s="39"/>
      <c r="B511" s="40"/>
      <c r="C511" s="41"/>
      <c r="D511" s="220" t="s">
        <v>154</v>
      </c>
      <c r="E511" s="41"/>
      <c r="F511" s="221" t="s">
        <v>728</v>
      </c>
      <c r="G511" s="41"/>
      <c r="H511" s="41"/>
      <c r="I511" s="222"/>
      <c r="J511" s="41"/>
      <c r="K511" s="41"/>
      <c r="L511" s="45"/>
      <c r="M511" s="223"/>
      <c r="N511" s="224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154</v>
      </c>
      <c r="AU511" s="18" t="s">
        <v>79</v>
      </c>
    </row>
    <row r="512" s="13" customFormat="1">
      <c r="A512" s="13"/>
      <c r="B512" s="225"/>
      <c r="C512" s="226"/>
      <c r="D512" s="227" t="s">
        <v>156</v>
      </c>
      <c r="E512" s="228" t="s">
        <v>19</v>
      </c>
      <c r="F512" s="229" t="s">
        <v>729</v>
      </c>
      <c r="G512" s="226"/>
      <c r="H512" s="228" t="s">
        <v>19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156</v>
      </c>
      <c r="AU512" s="235" t="s">
        <v>79</v>
      </c>
      <c r="AV512" s="13" t="s">
        <v>77</v>
      </c>
      <c r="AW512" s="13" t="s">
        <v>31</v>
      </c>
      <c r="AX512" s="13" t="s">
        <v>69</v>
      </c>
      <c r="AY512" s="235" t="s">
        <v>146</v>
      </c>
    </row>
    <row r="513" s="14" customFormat="1">
      <c r="A513" s="14"/>
      <c r="B513" s="236"/>
      <c r="C513" s="237"/>
      <c r="D513" s="227" t="s">
        <v>156</v>
      </c>
      <c r="E513" s="238" t="s">
        <v>19</v>
      </c>
      <c r="F513" s="239" t="s">
        <v>654</v>
      </c>
      <c r="G513" s="237"/>
      <c r="H513" s="240">
        <v>80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156</v>
      </c>
      <c r="AU513" s="246" t="s">
        <v>79</v>
      </c>
      <c r="AV513" s="14" t="s">
        <v>79</v>
      </c>
      <c r="AW513" s="14" t="s">
        <v>31</v>
      </c>
      <c r="AX513" s="14" t="s">
        <v>69</v>
      </c>
      <c r="AY513" s="246" t="s">
        <v>146</v>
      </c>
    </row>
    <row r="514" s="13" customFormat="1">
      <c r="A514" s="13"/>
      <c r="B514" s="225"/>
      <c r="C514" s="226"/>
      <c r="D514" s="227" t="s">
        <v>156</v>
      </c>
      <c r="E514" s="228" t="s">
        <v>19</v>
      </c>
      <c r="F514" s="229" t="s">
        <v>730</v>
      </c>
      <c r="G514" s="226"/>
      <c r="H514" s="228" t="s">
        <v>19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156</v>
      </c>
      <c r="AU514" s="235" t="s">
        <v>79</v>
      </c>
      <c r="AV514" s="13" t="s">
        <v>77</v>
      </c>
      <c r="AW514" s="13" t="s">
        <v>31</v>
      </c>
      <c r="AX514" s="13" t="s">
        <v>69</v>
      </c>
      <c r="AY514" s="235" t="s">
        <v>146</v>
      </c>
    </row>
    <row r="515" s="14" customFormat="1">
      <c r="A515" s="14"/>
      <c r="B515" s="236"/>
      <c r="C515" s="237"/>
      <c r="D515" s="227" t="s">
        <v>156</v>
      </c>
      <c r="E515" s="238" t="s">
        <v>19</v>
      </c>
      <c r="F515" s="239" t="s">
        <v>244</v>
      </c>
      <c r="G515" s="237"/>
      <c r="H515" s="240">
        <v>13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156</v>
      </c>
      <c r="AU515" s="246" t="s">
        <v>79</v>
      </c>
      <c r="AV515" s="14" t="s">
        <v>79</v>
      </c>
      <c r="AW515" s="14" t="s">
        <v>31</v>
      </c>
      <c r="AX515" s="14" t="s">
        <v>69</v>
      </c>
      <c r="AY515" s="246" t="s">
        <v>146</v>
      </c>
    </row>
    <row r="516" s="15" customFormat="1">
      <c r="A516" s="15"/>
      <c r="B516" s="247"/>
      <c r="C516" s="248"/>
      <c r="D516" s="227" t="s">
        <v>156</v>
      </c>
      <c r="E516" s="249" t="s">
        <v>19</v>
      </c>
      <c r="F516" s="250" t="s">
        <v>161</v>
      </c>
      <c r="G516" s="248"/>
      <c r="H516" s="251">
        <v>93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7" t="s">
        <v>156</v>
      </c>
      <c r="AU516" s="257" t="s">
        <v>79</v>
      </c>
      <c r="AV516" s="15" t="s">
        <v>152</v>
      </c>
      <c r="AW516" s="15" t="s">
        <v>31</v>
      </c>
      <c r="AX516" s="15" t="s">
        <v>77</v>
      </c>
      <c r="AY516" s="257" t="s">
        <v>146</v>
      </c>
    </row>
    <row r="517" s="2" customFormat="1" ht="16.5" customHeight="1">
      <c r="A517" s="39"/>
      <c r="B517" s="40"/>
      <c r="C517" s="258" t="s">
        <v>731</v>
      </c>
      <c r="D517" s="258" t="s">
        <v>273</v>
      </c>
      <c r="E517" s="259" t="s">
        <v>732</v>
      </c>
      <c r="F517" s="260" t="s">
        <v>733</v>
      </c>
      <c r="G517" s="261" t="s">
        <v>190</v>
      </c>
      <c r="H517" s="262">
        <v>16.728000000000002</v>
      </c>
      <c r="I517" s="263"/>
      <c r="J517" s="264">
        <f>ROUND(I517*H517,2)</f>
        <v>0</v>
      </c>
      <c r="K517" s="265"/>
      <c r="L517" s="266"/>
      <c r="M517" s="267" t="s">
        <v>19</v>
      </c>
      <c r="N517" s="268" t="s">
        <v>40</v>
      </c>
      <c r="O517" s="85"/>
      <c r="P517" s="216">
        <f>O517*H517</f>
        <v>0</v>
      </c>
      <c r="Q517" s="216">
        <v>0.14999999999999999</v>
      </c>
      <c r="R517" s="216">
        <f>Q517*H517</f>
        <v>2.5092000000000003</v>
      </c>
      <c r="S517" s="216">
        <v>0</v>
      </c>
      <c r="T517" s="21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8" t="s">
        <v>207</v>
      </c>
      <c r="AT517" s="218" t="s">
        <v>273</v>
      </c>
      <c r="AU517" s="218" t="s">
        <v>79</v>
      </c>
      <c r="AY517" s="18" t="s">
        <v>146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8" t="s">
        <v>77</v>
      </c>
      <c r="BK517" s="219">
        <f>ROUND(I517*H517,2)</f>
        <v>0</v>
      </c>
      <c r="BL517" s="18" t="s">
        <v>152</v>
      </c>
      <c r="BM517" s="218" t="s">
        <v>734</v>
      </c>
    </row>
    <row r="518" s="14" customFormat="1">
      <c r="A518" s="14"/>
      <c r="B518" s="236"/>
      <c r="C518" s="237"/>
      <c r="D518" s="227" t="s">
        <v>156</v>
      </c>
      <c r="E518" s="238" t="s">
        <v>19</v>
      </c>
      <c r="F518" s="239" t="s">
        <v>735</v>
      </c>
      <c r="G518" s="237"/>
      <c r="H518" s="240">
        <v>16.399999999999999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156</v>
      </c>
      <c r="AU518" s="246" t="s">
        <v>79</v>
      </c>
      <c r="AV518" s="14" t="s">
        <v>79</v>
      </c>
      <c r="AW518" s="14" t="s">
        <v>31</v>
      </c>
      <c r="AX518" s="14" t="s">
        <v>77</v>
      </c>
      <c r="AY518" s="246" t="s">
        <v>146</v>
      </c>
    </row>
    <row r="519" s="14" customFormat="1">
      <c r="A519" s="14"/>
      <c r="B519" s="236"/>
      <c r="C519" s="237"/>
      <c r="D519" s="227" t="s">
        <v>156</v>
      </c>
      <c r="E519" s="237"/>
      <c r="F519" s="239" t="s">
        <v>736</v>
      </c>
      <c r="G519" s="237"/>
      <c r="H519" s="240">
        <v>16.728000000000002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156</v>
      </c>
      <c r="AU519" s="246" t="s">
        <v>79</v>
      </c>
      <c r="AV519" s="14" t="s">
        <v>79</v>
      </c>
      <c r="AW519" s="14" t="s">
        <v>4</v>
      </c>
      <c r="AX519" s="14" t="s">
        <v>77</v>
      </c>
      <c r="AY519" s="246" t="s">
        <v>146</v>
      </c>
    </row>
    <row r="520" s="2" customFormat="1" ht="16.5" customHeight="1">
      <c r="A520" s="39"/>
      <c r="B520" s="40"/>
      <c r="C520" s="258" t="s">
        <v>737</v>
      </c>
      <c r="D520" s="258" t="s">
        <v>273</v>
      </c>
      <c r="E520" s="259" t="s">
        <v>738</v>
      </c>
      <c r="F520" s="260" t="s">
        <v>739</v>
      </c>
      <c r="G520" s="261" t="s">
        <v>190</v>
      </c>
      <c r="H520" s="262">
        <v>13.26</v>
      </c>
      <c r="I520" s="263"/>
      <c r="J520" s="264">
        <f>ROUND(I520*H520,2)</f>
        <v>0</v>
      </c>
      <c r="K520" s="265"/>
      <c r="L520" s="266"/>
      <c r="M520" s="267" t="s">
        <v>19</v>
      </c>
      <c r="N520" s="268" t="s">
        <v>40</v>
      </c>
      <c r="O520" s="85"/>
      <c r="P520" s="216">
        <f>O520*H520</f>
        <v>0</v>
      </c>
      <c r="Q520" s="216">
        <v>0.125</v>
      </c>
      <c r="R520" s="216">
        <f>Q520*H520</f>
        <v>1.6575</v>
      </c>
      <c r="S520" s="216">
        <v>0</v>
      </c>
      <c r="T520" s="21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8" t="s">
        <v>207</v>
      </c>
      <c r="AT520" s="218" t="s">
        <v>273</v>
      </c>
      <c r="AU520" s="218" t="s">
        <v>79</v>
      </c>
      <c r="AY520" s="18" t="s">
        <v>146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8" t="s">
        <v>77</v>
      </c>
      <c r="BK520" s="219">
        <f>ROUND(I520*H520,2)</f>
        <v>0</v>
      </c>
      <c r="BL520" s="18" t="s">
        <v>152</v>
      </c>
      <c r="BM520" s="218" t="s">
        <v>740</v>
      </c>
    </row>
    <row r="521" s="14" customFormat="1">
      <c r="A521" s="14"/>
      <c r="B521" s="236"/>
      <c r="C521" s="237"/>
      <c r="D521" s="227" t="s">
        <v>156</v>
      </c>
      <c r="E521" s="238" t="s">
        <v>19</v>
      </c>
      <c r="F521" s="239" t="s">
        <v>244</v>
      </c>
      <c r="G521" s="237"/>
      <c r="H521" s="240">
        <v>13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156</v>
      </c>
      <c r="AU521" s="246" t="s">
        <v>79</v>
      </c>
      <c r="AV521" s="14" t="s">
        <v>79</v>
      </c>
      <c r="AW521" s="14" t="s">
        <v>31</v>
      </c>
      <c r="AX521" s="14" t="s">
        <v>77</v>
      </c>
      <c r="AY521" s="246" t="s">
        <v>146</v>
      </c>
    </row>
    <row r="522" s="14" customFormat="1">
      <c r="A522" s="14"/>
      <c r="B522" s="236"/>
      <c r="C522" s="237"/>
      <c r="D522" s="227" t="s">
        <v>156</v>
      </c>
      <c r="E522" s="237"/>
      <c r="F522" s="239" t="s">
        <v>741</v>
      </c>
      <c r="G522" s="237"/>
      <c r="H522" s="240">
        <v>13.26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156</v>
      </c>
      <c r="AU522" s="246" t="s">
        <v>79</v>
      </c>
      <c r="AV522" s="14" t="s">
        <v>79</v>
      </c>
      <c r="AW522" s="14" t="s">
        <v>4</v>
      </c>
      <c r="AX522" s="14" t="s">
        <v>77</v>
      </c>
      <c r="AY522" s="246" t="s">
        <v>146</v>
      </c>
    </row>
    <row r="523" s="2" customFormat="1" ht="24.15" customHeight="1">
      <c r="A523" s="39"/>
      <c r="B523" s="40"/>
      <c r="C523" s="206" t="s">
        <v>742</v>
      </c>
      <c r="D523" s="206" t="s">
        <v>148</v>
      </c>
      <c r="E523" s="207" t="s">
        <v>743</v>
      </c>
      <c r="F523" s="208" t="s">
        <v>744</v>
      </c>
      <c r="G523" s="209" t="s">
        <v>190</v>
      </c>
      <c r="H523" s="210">
        <v>21.199999999999999</v>
      </c>
      <c r="I523" s="211"/>
      <c r="J523" s="212">
        <f>ROUND(I523*H523,2)</f>
        <v>0</v>
      </c>
      <c r="K523" s="213"/>
      <c r="L523" s="45"/>
      <c r="M523" s="214" t="s">
        <v>19</v>
      </c>
      <c r="N523" s="215" t="s">
        <v>40</v>
      </c>
      <c r="O523" s="85"/>
      <c r="P523" s="216">
        <f>O523*H523</f>
        <v>0</v>
      </c>
      <c r="Q523" s="216">
        <v>0.029999999999999999</v>
      </c>
      <c r="R523" s="216">
        <f>Q523*H523</f>
        <v>0.63600000000000001</v>
      </c>
      <c r="S523" s="216">
        <v>0</v>
      </c>
      <c r="T523" s="217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8" t="s">
        <v>152</v>
      </c>
      <c r="AT523" s="218" t="s">
        <v>148</v>
      </c>
      <c r="AU523" s="218" t="s">
        <v>79</v>
      </c>
      <c r="AY523" s="18" t="s">
        <v>146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8" t="s">
        <v>77</v>
      </c>
      <c r="BK523" s="219">
        <f>ROUND(I523*H523,2)</f>
        <v>0</v>
      </c>
      <c r="BL523" s="18" t="s">
        <v>152</v>
      </c>
      <c r="BM523" s="218" t="s">
        <v>745</v>
      </c>
    </row>
    <row r="524" s="14" customFormat="1">
      <c r="A524" s="14"/>
      <c r="B524" s="236"/>
      <c r="C524" s="237"/>
      <c r="D524" s="227" t="s">
        <v>156</v>
      </c>
      <c r="E524" s="238" t="s">
        <v>19</v>
      </c>
      <c r="F524" s="239" t="s">
        <v>746</v>
      </c>
      <c r="G524" s="237"/>
      <c r="H524" s="240">
        <v>21.199999999999999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156</v>
      </c>
      <c r="AU524" s="246" t="s">
        <v>79</v>
      </c>
      <c r="AV524" s="14" t="s">
        <v>79</v>
      </c>
      <c r="AW524" s="14" t="s">
        <v>31</v>
      </c>
      <c r="AX524" s="14" t="s">
        <v>77</v>
      </c>
      <c r="AY524" s="246" t="s">
        <v>146</v>
      </c>
    </row>
    <row r="525" s="2" customFormat="1" ht="16.5" customHeight="1">
      <c r="A525" s="39"/>
      <c r="B525" s="40"/>
      <c r="C525" s="206" t="s">
        <v>747</v>
      </c>
      <c r="D525" s="206" t="s">
        <v>148</v>
      </c>
      <c r="E525" s="207" t="s">
        <v>748</v>
      </c>
      <c r="F525" s="208" t="s">
        <v>749</v>
      </c>
      <c r="G525" s="209" t="s">
        <v>202</v>
      </c>
      <c r="H525" s="210">
        <v>71.019999999999996</v>
      </c>
      <c r="I525" s="211"/>
      <c r="J525" s="212">
        <f>ROUND(I525*H525,2)</f>
        <v>0</v>
      </c>
      <c r="K525" s="213"/>
      <c r="L525" s="45"/>
      <c r="M525" s="214" t="s">
        <v>19</v>
      </c>
      <c r="N525" s="215" t="s">
        <v>40</v>
      </c>
      <c r="O525" s="85"/>
      <c r="P525" s="216">
        <f>O525*H525</f>
        <v>0</v>
      </c>
      <c r="Q525" s="216">
        <v>2.2563399999999998</v>
      </c>
      <c r="R525" s="216">
        <f>Q525*H525</f>
        <v>160.24526679999997</v>
      </c>
      <c r="S525" s="216">
        <v>0</v>
      </c>
      <c r="T525" s="21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8" t="s">
        <v>152</v>
      </c>
      <c r="AT525" s="218" t="s">
        <v>148</v>
      </c>
      <c r="AU525" s="218" t="s">
        <v>79</v>
      </c>
      <c r="AY525" s="18" t="s">
        <v>146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8" t="s">
        <v>77</v>
      </c>
      <c r="BK525" s="219">
        <f>ROUND(I525*H525,2)</f>
        <v>0</v>
      </c>
      <c r="BL525" s="18" t="s">
        <v>152</v>
      </c>
      <c r="BM525" s="218" t="s">
        <v>750</v>
      </c>
    </row>
    <row r="526" s="2" customFormat="1">
      <c r="A526" s="39"/>
      <c r="B526" s="40"/>
      <c r="C526" s="41"/>
      <c r="D526" s="220" t="s">
        <v>154</v>
      </c>
      <c r="E526" s="41"/>
      <c r="F526" s="221" t="s">
        <v>751</v>
      </c>
      <c r="G526" s="41"/>
      <c r="H526" s="41"/>
      <c r="I526" s="222"/>
      <c r="J526" s="41"/>
      <c r="K526" s="41"/>
      <c r="L526" s="45"/>
      <c r="M526" s="223"/>
      <c r="N526" s="224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154</v>
      </c>
      <c r="AU526" s="18" t="s">
        <v>79</v>
      </c>
    </row>
    <row r="527" s="13" customFormat="1">
      <c r="A527" s="13"/>
      <c r="B527" s="225"/>
      <c r="C527" s="226"/>
      <c r="D527" s="227" t="s">
        <v>156</v>
      </c>
      <c r="E527" s="228" t="s">
        <v>19</v>
      </c>
      <c r="F527" s="229" t="s">
        <v>752</v>
      </c>
      <c r="G527" s="226"/>
      <c r="H527" s="228" t="s">
        <v>19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156</v>
      </c>
      <c r="AU527" s="235" t="s">
        <v>79</v>
      </c>
      <c r="AV527" s="13" t="s">
        <v>77</v>
      </c>
      <c r="AW527" s="13" t="s">
        <v>31</v>
      </c>
      <c r="AX527" s="13" t="s">
        <v>69</v>
      </c>
      <c r="AY527" s="235" t="s">
        <v>146</v>
      </c>
    </row>
    <row r="528" s="14" customFormat="1">
      <c r="A528" s="14"/>
      <c r="B528" s="236"/>
      <c r="C528" s="237"/>
      <c r="D528" s="227" t="s">
        <v>156</v>
      </c>
      <c r="E528" s="238" t="s">
        <v>19</v>
      </c>
      <c r="F528" s="239" t="s">
        <v>753</v>
      </c>
      <c r="G528" s="237"/>
      <c r="H528" s="240">
        <v>14.199999999999999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156</v>
      </c>
      <c r="AU528" s="246" t="s">
        <v>79</v>
      </c>
      <c r="AV528" s="14" t="s">
        <v>79</v>
      </c>
      <c r="AW528" s="14" t="s">
        <v>31</v>
      </c>
      <c r="AX528" s="14" t="s">
        <v>69</v>
      </c>
      <c r="AY528" s="246" t="s">
        <v>146</v>
      </c>
    </row>
    <row r="529" s="13" customFormat="1">
      <c r="A529" s="13"/>
      <c r="B529" s="225"/>
      <c r="C529" s="226"/>
      <c r="D529" s="227" t="s">
        <v>156</v>
      </c>
      <c r="E529" s="228" t="s">
        <v>19</v>
      </c>
      <c r="F529" s="229" t="s">
        <v>754</v>
      </c>
      <c r="G529" s="226"/>
      <c r="H529" s="228" t="s">
        <v>19</v>
      </c>
      <c r="I529" s="230"/>
      <c r="J529" s="226"/>
      <c r="K529" s="226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156</v>
      </c>
      <c r="AU529" s="235" t="s">
        <v>79</v>
      </c>
      <c r="AV529" s="13" t="s">
        <v>77</v>
      </c>
      <c r="AW529" s="13" t="s">
        <v>31</v>
      </c>
      <c r="AX529" s="13" t="s">
        <v>69</v>
      </c>
      <c r="AY529" s="235" t="s">
        <v>146</v>
      </c>
    </row>
    <row r="530" s="14" customFormat="1">
      <c r="A530" s="14"/>
      <c r="B530" s="236"/>
      <c r="C530" s="237"/>
      <c r="D530" s="227" t="s">
        <v>156</v>
      </c>
      <c r="E530" s="238" t="s">
        <v>19</v>
      </c>
      <c r="F530" s="239" t="s">
        <v>755</v>
      </c>
      <c r="G530" s="237"/>
      <c r="H530" s="240">
        <v>56.82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156</v>
      </c>
      <c r="AU530" s="246" t="s">
        <v>79</v>
      </c>
      <c r="AV530" s="14" t="s">
        <v>79</v>
      </c>
      <c r="AW530" s="14" t="s">
        <v>31</v>
      </c>
      <c r="AX530" s="14" t="s">
        <v>69</v>
      </c>
      <c r="AY530" s="246" t="s">
        <v>146</v>
      </c>
    </row>
    <row r="531" s="15" customFormat="1">
      <c r="A531" s="15"/>
      <c r="B531" s="247"/>
      <c r="C531" s="248"/>
      <c r="D531" s="227" t="s">
        <v>156</v>
      </c>
      <c r="E531" s="249" t="s">
        <v>19</v>
      </c>
      <c r="F531" s="250" t="s">
        <v>161</v>
      </c>
      <c r="G531" s="248"/>
      <c r="H531" s="251">
        <v>71.019999999999996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7" t="s">
        <v>156</v>
      </c>
      <c r="AU531" s="257" t="s">
        <v>79</v>
      </c>
      <c r="AV531" s="15" t="s">
        <v>152</v>
      </c>
      <c r="AW531" s="15" t="s">
        <v>31</v>
      </c>
      <c r="AX531" s="15" t="s">
        <v>77</v>
      </c>
      <c r="AY531" s="257" t="s">
        <v>146</v>
      </c>
    </row>
    <row r="532" s="2" customFormat="1" ht="24.15" customHeight="1">
      <c r="A532" s="39"/>
      <c r="B532" s="40"/>
      <c r="C532" s="206" t="s">
        <v>756</v>
      </c>
      <c r="D532" s="206" t="s">
        <v>148</v>
      </c>
      <c r="E532" s="207" t="s">
        <v>757</v>
      </c>
      <c r="F532" s="208" t="s">
        <v>758</v>
      </c>
      <c r="G532" s="209" t="s">
        <v>190</v>
      </c>
      <c r="H532" s="210">
        <v>15</v>
      </c>
      <c r="I532" s="211"/>
      <c r="J532" s="212">
        <f>ROUND(I532*H532,2)</f>
        <v>0</v>
      </c>
      <c r="K532" s="213"/>
      <c r="L532" s="45"/>
      <c r="M532" s="214" t="s">
        <v>19</v>
      </c>
      <c r="N532" s="215" t="s">
        <v>40</v>
      </c>
      <c r="O532" s="85"/>
      <c r="P532" s="216">
        <f>O532*H532</f>
        <v>0</v>
      </c>
      <c r="Q532" s="216">
        <v>0.00011</v>
      </c>
      <c r="R532" s="216">
        <f>Q532*H532</f>
        <v>0.00165</v>
      </c>
      <c r="S532" s="216">
        <v>0</v>
      </c>
      <c r="T532" s="21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8" t="s">
        <v>152</v>
      </c>
      <c r="AT532" s="218" t="s">
        <v>148</v>
      </c>
      <c r="AU532" s="218" t="s">
        <v>79</v>
      </c>
      <c r="AY532" s="18" t="s">
        <v>146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8" t="s">
        <v>77</v>
      </c>
      <c r="BK532" s="219">
        <f>ROUND(I532*H532,2)</f>
        <v>0</v>
      </c>
      <c r="BL532" s="18" t="s">
        <v>152</v>
      </c>
      <c r="BM532" s="218" t="s">
        <v>759</v>
      </c>
    </row>
    <row r="533" s="2" customFormat="1">
      <c r="A533" s="39"/>
      <c r="B533" s="40"/>
      <c r="C533" s="41"/>
      <c r="D533" s="220" t="s">
        <v>154</v>
      </c>
      <c r="E533" s="41"/>
      <c r="F533" s="221" t="s">
        <v>760</v>
      </c>
      <c r="G533" s="41"/>
      <c r="H533" s="41"/>
      <c r="I533" s="222"/>
      <c r="J533" s="41"/>
      <c r="K533" s="41"/>
      <c r="L533" s="45"/>
      <c r="M533" s="223"/>
      <c r="N533" s="224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154</v>
      </c>
      <c r="AU533" s="18" t="s">
        <v>79</v>
      </c>
    </row>
    <row r="534" s="13" customFormat="1">
      <c r="A534" s="13"/>
      <c r="B534" s="225"/>
      <c r="C534" s="226"/>
      <c r="D534" s="227" t="s">
        <v>156</v>
      </c>
      <c r="E534" s="228" t="s">
        <v>19</v>
      </c>
      <c r="F534" s="229" t="s">
        <v>761</v>
      </c>
      <c r="G534" s="226"/>
      <c r="H534" s="228" t="s">
        <v>19</v>
      </c>
      <c r="I534" s="230"/>
      <c r="J534" s="226"/>
      <c r="K534" s="226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156</v>
      </c>
      <c r="AU534" s="235" t="s">
        <v>79</v>
      </c>
      <c r="AV534" s="13" t="s">
        <v>77</v>
      </c>
      <c r="AW534" s="13" t="s">
        <v>31</v>
      </c>
      <c r="AX534" s="13" t="s">
        <v>69</v>
      </c>
      <c r="AY534" s="235" t="s">
        <v>146</v>
      </c>
    </row>
    <row r="535" s="14" customFormat="1">
      <c r="A535" s="14"/>
      <c r="B535" s="236"/>
      <c r="C535" s="237"/>
      <c r="D535" s="227" t="s">
        <v>156</v>
      </c>
      <c r="E535" s="238" t="s">
        <v>19</v>
      </c>
      <c r="F535" s="239" t="s">
        <v>762</v>
      </c>
      <c r="G535" s="237"/>
      <c r="H535" s="240">
        <v>15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156</v>
      </c>
      <c r="AU535" s="246" t="s">
        <v>79</v>
      </c>
      <c r="AV535" s="14" t="s">
        <v>79</v>
      </c>
      <c r="AW535" s="14" t="s">
        <v>31</v>
      </c>
      <c r="AX535" s="14" t="s">
        <v>77</v>
      </c>
      <c r="AY535" s="246" t="s">
        <v>146</v>
      </c>
    </row>
    <row r="536" s="2" customFormat="1" ht="16.5" customHeight="1">
      <c r="A536" s="39"/>
      <c r="B536" s="40"/>
      <c r="C536" s="206" t="s">
        <v>763</v>
      </c>
      <c r="D536" s="206" t="s">
        <v>148</v>
      </c>
      <c r="E536" s="207" t="s">
        <v>764</v>
      </c>
      <c r="F536" s="208" t="s">
        <v>765</v>
      </c>
      <c r="G536" s="209" t="s">
        <v>190</v>
      </c>
      <c r="H536" s="210">
        <v>4</v>
      </c>
      <c r="I536" s="211"/>
      <c r="J536" s="212">
        <f>ROUND(I536*H536,2)</f>
        <v>0</v>
      </c>
      <c r="K536" s="213"/>
      <c r="L536" s="45"/>
      <c r="M536" s="214" t="s">
        <v>19</v>
      </c>
      <c r="N536" s="215" t="s">
        <v>40</v>
      </c>
      <c r="O536" s="85"/>
      <c r="P536" s="216">
        <f>O536*H536</f>
        <v>0</v>
      </c>
      <c r="Q536" s="216">
        <v>0.0043</v>
      </c>
      <c r="R536" s="216">
        <f>Q536*H536</f>
        <v>0.0172</v>
      </c>
      <c r="S536" s="216">
        <v>0</v>
      </c>
      <c r="T536" s="21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8" t="s">
        <v>152</v>
      </c>
      <c r="AT536" s="218" t="s">
        <v>148</v>
      </c>
      <c r="AU536" s="218" t="s">
        <v>79</v>
      </c>
      <c r="AY536" s="18" t="s">
        <v>146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8" t="s">
        <v>77</v>
      </c>
      <c r="BK536" s="219">
        <f>ROUND(I536*H536,2)</f>
        <v>0</v>
      </c>
      <c r="BL536" s="18" t="s">
        <v>152</v>
      </c>
      <c r="BM536" s="218" t="s">
        <v>766</v>
      </c>
    </row>
    <row r="537" s="2" customFormat="1" ht="16.5" customHeight="1">
      <c r="A537" s="39"/>
      <c r="B537" s="40"/>
      <c r="C537" s="206" t="s">
        <v>767</v>
      </c>
      <c r="D537" s="206" t="s">
        <v>148</v>
      </c>
      <c r="E537" s="207" t="s">
        <v>768</v>
      </c>
      <c r="F537" s="208" t="s">
        <v>769</v>
      </c>
      <c r="G537" s="209" t="s">
        <v>257</v>
      </c>
      <c r="H537" s="210">
        <v>0.28599999999999998</v>
      </c>
      <c r="I537" s="211"/>
      <c r="J537" s="212">
        <f>ROUND(I537*H537,2)</f>
        <v>0</v>
      </c>
      <c r="K537" s="213"/>
      <c r="L537" s="45"/>
      <c r="M537" s="214" t="s">
        <v>19</v>
      </c>
      <c r="N537" s="215" t="s">
        <v>40</v>
      </c>
      <c r="O537" s="85"/>
      <c r="P537" s="216">
        <f>O537*H537</f>
        <v>0</v>
      </c>
      <c r="Q537" s="216">
        <v>1.0160100000000001</v>
      </c>
      <c r="R537" s="216">
        <f>Q537*H537</f>
        <v>0.29057885999999999</v>
      </c>
      <c r="S537" s="216">
        <v>0</v>
      </c>
      <c r="T537" s="21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8" t="s">
        <v>152</v>
      </c>
      <c r="AT537" s="218" t="s">
        <v>148</v>
      </c>
      <c r="AU537" s="218" t="s">
        <v>79</v>
      </c>
      <c r="AY537" s="18" t="s">
        <v>146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18" t="s">
        <v>77</v>
      </c>
      <c r="BK537" s="219">
        <f>ROUND(I537*H537,2)</f>
        <v>0</v>
      </c>
      <c r="BL537" s="18" t="s">
        <v>152</v>
      </c>
      <c r="BM537" s="218" t="s">
        <v>770</v>
      </c>
    </row>
    <row r="538" s="2" customFormat="1">
      <c r="A538" s="39"/>
      <c r="B538" s="40"/>
      <c r="C538" s="41"/>
      <c r="D538" s="220" t="s">
        <v>154</v>
      </c>
      <c r="E538" s="41"/>
      <c r="F538" s="221" t="s">
        <v>771</v>
      </c>
      <c r="G538" s="41"/>
      <c r="H538" s="41"/>
      <c r="I538" s="222"/>
      <c r="J538" s="41"/>
      <c r="K538" s="41"/>
      <c r="L538" s="45"/>
      <c r="M538" s="223"/>
      <c r="N538" s="224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154</v>
      </c>
      <c r="AU538" s="18" t="s">
        <v>79</v>
      </c>
    </row>
    <row r="539" s="13" customFormat="1">
      <c r="A539" s="13"/>
      <c r="B539" s="225"/>
      <c r="C539" s="226"/>
      <c r="D539" s="227" t="s">
        <v>156</v>
      </c>
      <c r="E539" s="228" t="s">
        <v>19</v>
      </c>
      <c r="F539" s="229" t="s">
        <v>772</v>
      </c>
      <c r="G539" s="226"/>
      <c r="H539" s="228" t="s">
        <v>19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156</v>
      </c>
      <c r="AU539" s="235" t="s">
        <v>79</v>
      </c>
      <c r="AV539" s="13" t="s">
        <v>77</v>
      </c>
      <c r="AW539" s="13" t="s">
        <v>31</v>
      </c>
      <c r="AX539" s="13" t="s">
        <v>69</v>
      </c>
      <c r="AY539" s="235" t="s">
        <v>146</v>
      </c>
    </row>
    <row r="540" s="14" customFormat="1">
      <c r="A540" s="14"/>
      <c r="B540" s="236"/>
      <c r="C540" s="237"/>
      <c r="D540" s="227" t="s">
        <v>156</v>
      </c>
      <c r="E540" s="238" t="s">
        <v>19</v>
      </c>
      <c r="F540" s="239" t="s">
        <v>773</v>
      </c>
      <c r="G540" s="237"/>
      <c r="H540" s="240">
        <v>0.28599999999999998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156</v>
      </c>
      <c r="AU540" s="246" t="s">
        <v>79</v>
      </c>
      <c r="AV540" s="14" t="s">
        <v>79</v>
      </c>
      <c r="AW540" s="14" t="s">
        <v>31</v>
      </c>
      <c r="AX540" s="14" t="s">
        <v>77</v>
      </c>
      <c r="AY540" s="246" t="s">
        <v>146</v>
      </c>
    </row>
    <row r="541" s="2" customFormat="1" ht="16.5" customHeight="1">
      <c r="A541" s="39"/>
      <c r="B541" s="40"/>
      <c r="C541" s="206" t="s">
        <v>774</v>
      </c>
      <c r="D541" s="206" t="s">
        <v>148</v>
      </c>
      <c r="E541" s="207" t="s">
        <v>775</v>
      </c>
      <c r="F541" s="208" t="s">
        <v>776</v>
      </c>
      <c r="G541" s="209" t="s">
        <v>151</v>
      </c>
      <c r="H541" s="210">
        <v>430.64999999999998</v>
      </c>
      <c r="I541" s="211"/>
      <c r="J541" s="212">
        <f>ROUND(I541*H541,2)</f>
        <v>0</v>
      </c>
      <c r="K541" s="213"/>
      <c r="L541" s="45"/>
      <c r="M541" s="214" t="s">
        <v>19</v>
      </c>
      <c r="N541" s="215" t="s">
        <v>40</v>
      </c>
      <c r="O541" s="85"/>
      <c r="P541" s="216">
        <f>O541*H541</f>
        <v>0</v>
      </c>
      <c r="Q541" s="216">
        <v>0.00068999999999999997</v>
      </c>
      <c r="R541" s="216">
        <f>Q541*H541</f>
        <v>0.29714849999999998</v>
      </c>
      <c r="S541" s="216">
        <v>0</v>
      </c>
      <c r="T541" s="21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8" t="s">
        <v>152</v>
      </c>
      <c r="AT541" s="218" t="s">
        <v>148</v>
      </c>
      <c r="AU541" s="218" t="s">
        <v>79</v>
      </c>
      <c r="AY541" s="18" t="s">
        <v>146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8" t="s">
        <v>77</v>
      </c>
      <c r="BK541" s="219">
        <f>ROUND(I541*H541,2)</f>
        <v>0</v>
      </c>
      <c r="BL541" s="18" t="s">
        <v>152</v>
      </c>
      <c r="BM541" s="218" t="s">
        <v>777</v>
      </c>
    </row>
    <row r="542" s="2" customFormat="1">
      <c r="A542" s="39"/>
      <c r="B542" s="40"/>
      <c r="C542" s="41"/>
      <c r="D542" s="220" t="s">
        <v>154</v>
      </c>
      <c r="E542" s="41"/>
      <c r="F542" s="221" t="s">
        <v>778</v>
      </c>
      <c r="G542" s="41"/>
      <c r="H542" s="41"/>
      <c r="I542" s="222"/>
      <c r="J542" s="41"/>
      <c r="K542" s="41"/>
      <c r="L542" s="45"/>
      <c r="M542" s="223"/>
      <c r="N542" s="224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154</v>
      </c>
      <c r="AU542" s="18" t="s">
        <v>79</v>
      </c>
    </row>
    <row r="543" s="13" customFormat="1">
      <c r="A543" s="13"/>
      <c r="B543" s="225"/>
      <c r="C543" s="226"/>
      <c r="D543" s="227" t="s">
        <v>156</v>
      </c>
      <c r="E543" s="228" t="s">
        <v>19</v>
      </c>
      <c r="F543" s="229" t="s">
        <v>319</v>
      </c>
      <c r="G543" s="226"/>
      <c r="H543" s="228" t="s">
        <v>19</v>
      </c>
      <c r="I543" s="230"/>
      <c r="J543" s="226"/>
      <c r="K543" s="226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156</v>
      </c>
      <c r="AU543" s="235" t="s">
        <v>79</v>
      </c>
      <c r="AV543" s="13" t="s">
        <v>77</v>
      </c>
      <c r="AW543" s="13" t="s">
        <v>31</v>
      </c>
      <c r="AX543" s="13" t="s">
        <v>69</v>
      </c>
      <c r="AY543" s="235" t="s">
        <v>146</v>
      </c>
    </row>
    <row r="544" s="13" customFormat="1">
      <c r="A544" s="13"/>
      <c r="B544" s="225"/>
      <c r="C544" s="226"/>
      <c r="D544" s="227" t="s">
        <v>156</v>
      </c>
      <c r="E544" s="228" t="s">
        <v>19</v>
      </c>
      <c r="F544" s="229" t="s">
        <v>779</v>
      </c>
      <c r="G544" s="226"/>
      <c r="H544" s="228" t="s">
        <v>19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156</v>
      </c>
      <c r="AU544" s="235" t="s">
        <v>79</v>
      </c>
      <c r="AV544" s="13" t="s">
        <v>77</v>
      </c>
      <c r="AW544" s="13" t="s">
        <v>31</v>
      </c>
      <c r="AX544" s="13" t="s">
        <v>69</v>
      </c>
      <c r="AY544" s="235" t="s">
        <v>146</v>
      </c>
    </row>
    <row r="545" s="14" customFormat="1">
      <c r="A545" s="14"/>
      <c r="B545" s="236"/>
      <c r="C545" s="237"/>
      <c r="D545" s="227" t="s">
        <v>156</v>
      </c>
      <c r="E545" s="238" t="s">
        <v>19</v>
      </c>
      <c r="F545" s="239" t="s">
        <v>780</v>
      </c>
      <c r="G545" s="237"/>
      <c r="H545" s="240">
        <v>347.05000000000001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156</v>
      </c>
      <c r="AU545" s="246" t="s">
        <v>79</v>
      </c>
      <c r="AV545" s="14" t="s">
        <v>79</v>
      </c>
      <c r="AW545" s="14" t="s">
        <v>31</v>
      </c>
      <c r="AX545" s="14" t="s">
        <v>69</v>
      </c>
      <c r="AY545" s="246" t="s">
        <v>146</v>
      </c>
    </row>
    <row r="546" s="13" customFormat="1">
      <c r="A546" s="13"/>
      <c r="B546" s="225"/>
      <c r="C546" s="226"/>
      <c r="D546" s="227" t="s">
        <v>156</v>
      </c>
      <c r="E546" s="228" t="s">
        <v>19</v>
      </c>
      <c r="F546" s="229" t="s">
        <v>325</v>
      </c>
      <c r="G546" s="226"/>
      <c r="H546" s="228" t="s">
        <v>19</v>
      </c>
      <c r="I546" s="230"/>
      <c r="J546" s="226"/>
      <c r="K546" s="226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156</v>
      </c>
      <c r="AU546" s="235" t="s">
        <v>79</v>
      </c>
      <c r="AV546" s="13" t="s">
        <v>77</v>
      </c>
      <c r="AW546" s="13" t="s">
        <v>31</v>
      </c>
      <c r="AX546" s="13" t="s">
        <v>69</v>
      </c>
      <c r="AY546" s="235" t="s">
        <v>146</v>
      </c>
    </row>
    <row r="547" s="13" customFormat="1">
      <c r="A547" s="13"/>
      <c r="B547" s="225"/>
      <c r="C547" s="226"/>
      <c r="D547" s="227" t="s">
        <v>156</v>
      </c>
      <c r="E547" s="228" t="s">
        <v>19</v>
      </c>
      <c r="F547" s="229" t="s">
        <v>779</v>
      </c>
      <c r="G547" s="226"/>
      <c r="H547" s="228" t="s">
        <v>19</v>
      </c>
      <c r="I547" s="230"/>
      <c r="J547" s="226"/>
      <c r="K547" s="226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156</v>
      </c>
      <c r="AU547" s="235" t="s">
        <v>79</v>
      </c>
      <c r="AV547" s="13" t="s">
        <v>77</v>
      </c>
      <c r="AW547" s="13" t="s">
        <v>31</v>
      </c>
      <c r="AX547" s="13" t="s">
        <v>69</v>
      </c>
      <c r="AY547" s="235" t="s">
        <v>146</v>
      </c>
    </row>
    <row r="548" s="14" customFormat="1">
      <c r="A548" s="14"/>
      <c r="B548" s="236"/>
      <c r="C548" s="237"/>
      <c r="D548" s="227" t="s">
        <v>156</v>
      </c>
      <c r="E548" s="238" t="s">
        <v>19</v>
      </c>
      <c r="F548" s="239" t="s">
        <v>781</v>
      </c>
      <c r="G548" s="237"/>
      <c r="H548" s="240">
        <v>83.599999999999994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156</v>
      </c>
      <c r="AU548" s="246" t="s">
        <v>79</v>
      </c>
      <c r="AV548" s="14" t="s">
        <v>79</v>
      </c>
      <c r="AW548" s="14" t="s">
        <v>31</v>
      </c>
      <c r="AX548" s="14" t="s">
        <v>69</v>
      </c>
      <c r="AY548" s="246" t="s">
        <v>146</v>
      </c>
    </row>
    <row r="549" s="15" customFormat="1">
      <c r="A549" s="15"/>
      <c r="B549" s="247"/>
      <c r="C549" s="248"/>
      <c r="D549" s="227" t="s">
        <v>156</v>
      </c>
      <c r="E549" s="249" t="s">
        <v>19</v>
      </c>
      <c r="F549" s="250" t="s">
        <v>161</v>
      </c>
      <c r="G549" s="248"/>
      <c r="H549" s="251">
        <v>430.64999999999998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7" t="s">
        <v>156</v>
      </c>
      <c r="AU549" s="257" t="s">
        <v>79</v>
      </c>
      <c r="AV549" s="15" t="s">
        <v>152</v>
      </c>
      <c r="AW549" s="15" t="s">
        <v>31</v>
      </c>
      <c r="AX549" s="15" t="s">
        <v>77</v>
      </c>
      <c r="AY549" s="257" t="s">
        <v>146</v>
      </c>
    </row>
    <row r="550" s="2" customFormat="1" ht="16.5" customHeight="1">
      <c r="A550" s="39"/>
      <c r="B550" s="40"/>
      <c r="C550" s="206" t="s">
        <v>782</v>
      </c>
      <c r="D550" s="206" t="s">
        <v>148</v>
      </c>
      <c r="E550" s="207" t="s">
        <v>783</v>
      </c>
      <c r="F550" s="208" t="s">
        <v>784</v>
      </c>
      <c r="G550" s="209" t="s">
        <v>190</v>
      </c>
      <c r="H550" s="210">
        <v>22.5</v>
      </c>
      <c r="I550" s="211"/>
      <c r="J550" s="212">
        <f>ROUND(I550*H550,2)</f>
        <v>0</v>
      </c>
      <c r="K550" s="213"/>
      <c r="L550" s="45"/>
      <c r="M550" s="214" t="s">
        <v>19</v>
      </c>
      <c r="N550" s="215" t="s">
        <v>40</v>
      </c>
      <c r="O550" s="85"/>
      <c r="P550" s="216">
        <f>O550*H550</f>
        <v>0</v>
      </c>
      <c r="Q550" s="216">
        <v>0</v>
      </c>
      <c r="R550" s="216">
        <f>Q550*H550</f>
        <v>0</v>
      </c>
      <c r="S550" s="216">
        <v>0</v>
      </c>
      <c r="T550" s="21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8" t="s">
        <v>152</v>
      </c>
      <c r="AT550" s="218" t="s">
        <v>148</v>
      </c>
      <c r="AU550" s="218" t="s">
        <v>79</v>
      </c>
      <c r="AY550" s="18" t="s">
        <v>146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18" t="s">
        <v>77</v>
      </c>
      <c r="BK550" s="219">
        <f>ROUND(I550*H550,2)</f>
        <v>0</v>
      </c>
      <c r="BL550" s="18" t="s">
        <v>152</v>
      </c>
      <c r="BM550" s="218" t="s">
        <v>785</v>
      </c>
    </row>
    <row r="551" s="2" customFormat="1">
      <c r="A551" s="39"/>
      <c r="B551" s="40"/>
      <c r="C551" s="41"/>
      <c r="D551" s="220" t="s">
        <v>154</v>
      </c>
      <c r="E551" s="41"/>
      <c r="F551" s="221" t="s">
        <v>786</v>
      </c>
      <c r="G551" s="41"/>
      <c r="H551" s="41"/>
      <c r="I551" s="222"/>
      <c r="J551" s="41"/>
      <c r="K551" s="41"/>
      <c r="L551" s="45"/>
      <c r="M551" s="223"/>
      <c r="N551" s="224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154</v>
      </c>
      <c r="AU551" s="18" t="s">
        <v>79</v>
      </c>
    </row>
    <row r="552" s="13" customFormat="1">
      <c r="A552" s="13"/>
      <c r="B552" s="225"/>
      <c r="C552" s="226"/>
      <c r="D552" s="227" t="s">
        <v>156</v>
      </c>
      <c r="E552" s="228" t="s">
        <v>19</v>
      </c>
      <c r="F552" s="229" t="s">
        <v>787</v>
      </c>
      <c r="G552" s="226"/>
      <c r="H552" s="228" t="s">
        <v>19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156</v>
      </c>
      <c r="AU552" s="235" t="s">
        <v>79</v>
      </c>
      <c r="AV552" s="13" t="s">
        <v>77</v>
      </c>
      <c r="AW552" s="13" t="s">
        <v>31</v>
      </c>
      <c r="AX552" s="13" t="s">
        <v>69</v>
      </c>
      <c r="AY552" s="235" t="s">
        <v>146</v>
      </c>
    </row>
    <row r="553" s="14" customFormat="1">
      <c r="A553" s="14"/>
      <c r="B553" s="236"/>
      <c r="C553" s="237"/>
      <c r="D553" s="227" t="s">
        <v>156</v>
      </c>
      <c r="E553" s="238" t="s">
        <v>19</v>
      </c>
      <c r="F553" s="239" t="s">
        <v>788</v>
      </c>
      <c r="G553" s="237"/>
      <c r="H553" s="240">
        <v>22.5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156</v>
      </c>
      <c r="AU553" s="246" t="s">
        <v>79</v>
      </c>
      <c r="AV553" s="14" t="s">
        <v>79</v>
      </c>
      <c r="AW553" s="14" t="s">
        <v>31</v>
      </c>
      <c r="AX553" s="14" t="s">
        <v>77</v>
      </c>
      <c r="AY553" s="246" t="s">
        <v>146</v>
      </c>
    </row>
    <row r="554" s="2" customFormat="1" ht="16.5" customHeight="1">
      <c r="A554" s="39"/>
      <c r="B554" s="40"/>
      <c r="C554" s="206" t="s">
        <v>789</v>
      </c>
      <c r="D554" s="206" t="s">
        <v>148</v>
      </c>
      <c r="E554" s="207" t="s">
        <v>790</v>
      </c>
      <c r="F554" s="208" t="s">
        <v>791</v>
      </c>
      <c r="G554" s="209" t="s">
        <v>190</v>
      </c>
      <c r="H554" s="210">
        <v>1.5</v>
      </c>
      <c r="I554" s="211"/>
      <c r="J554" s="212">
        <f>ROUND(I554*H554,2)</f>
        <v>0</v>
      </c>
      <c r="K554" s="213"/>
      <c r="L554" s="45"/>
      <c r="M554" s="214" t="s">
        <v>19</v>
      </c>
      <c r="N554" s="215" t="s">
        <v>40</v>
      </c>
      <c r="O554" s="85"/>
      <c r="P554" s="216">
        <f>O554*H554</f>
        <v>0</v>
      </c>
      <c r="Q554" s="216">
        <v>0.29221000000000003</v>
      </c>
      <c r="R554" s="216">
        <f>Q554*H554</f>
        <v>0.43831500000000001</v>
      </c>
      <c r="S554" s="216">
        <v>0</v>
      </c>
      <c r="T554" s="21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8" t="s">
        <v>152</v>
      </c>
      <c r="AT554" s="218" t="s">
        <v>148</v>
      </c>
      <c r="AU554" s="218" t="s">
        <v>79</v>
      </c>
      <c r="AY554" s="18" t="s">
        <v>146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18" t="s">
        <v>77</v>
      </c>
      <c r="BK554" s="219">
        <f>ROUND(I554*H554,2)</f>
        <v>0</v>
      </c>
      <c r="BL554" s="18" t="s">
        <v>152</v>
      </c>
      <c r="BM554" s="218" t="s">
        <v>792</v>
      </c>
    </row>
    <row r="555" s="2" customFormat="1">
      <c r="A555" s="39"/>
      <c r="B555" s="40"/>
      <c r="C555" s="41"/>
      <c r="D555" s="220" t="s">
        <v>154</v>
      </c>
      <c r="E555" s="41"/>
      <c r="F555" s="221" t="s">
        <v>793</v>
      </c>
      <c r="G555" s="41"/>
      <c r="H555" s="41"/>
      <c r="I555" s="222"/>
      <c r="J555" s="41"/>
      <c r="K555" s="41"/>
      <c r="L555" s="45"/>
      <c r="M555" s="223"/>
      <c r="N555" s="224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154</v>
      </c>
      <c r="AU555" s="18" t="s">
        <v>79</v>
      </c>
    </row>
    <row r="556" s="2" customFormat="1" ht="16.5" customHeight="1">
      <c r="A556" s="39"/>
      <c r="B556" s="40"/>
      <c r="C556" s="258" t="s">
        <v>794</v>
      </c>
      <c r="D556" s="258" t="s">
        <v>273</v>
      </c>
      <c r="E556" s="259" t="s">
        <v>795</v>
      </c>
      <c r="F556" s="260" t="s">
        <v>796</v>
      </c>
      <c r="G556" s="261" t="s">
        <v>190</v>
      </c>
      <c r="H556" s="262">
        <v>1.5</v>
      </c>
      <c r="I556" s="263"/>
      <c r="J556" s="264">
        <f>ROUND(I556*H556,2)</f>
        <v>0</v>
      </c>
      <c r="K556" s="265"/>
      <c r="L556" s="266"/>
      <c r="M556" s="267" t="s">
        <v>19</v>
      </c>
      <c r="N556" s="268" t="s">
        <v>40</v>
      </c>
      <c r="O556" s="85"/>
      <c r="P556" s="216">
        <f>O556*H556</f>
        <v>0</v>
      </c>
      <c r="Q556" s="216">
        <v>0.041000000000000002</v>
      </c>
      <c r="R556" s="216">
        <f>Q556*H556</f>
        <v>0.061499999999999999</v>
      </c>
      <c r="S556" s="216">
        <v>0</v>
      </c>
      <c r="T556" s="21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8" t="s">
        <v>207</v>
      </c>
      <c r="AT556" s="218" t="s">
        <v>273</v>
      </c>
      <c r="AU556" s="218" t="s">
        <v>79</v>
      </c>
      <c r="AY556" s="18" t="s">
        <v>146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18" t="s">
        <v>77</v>
      </c>
      <c r="BK556" s="219">
        <f>ROUND(I556*H556,2)</f>
        <v>0</v>
      </c>
      <c r="BL556" s="18" t="s">
        <v>152</v>
      </c>
      <c r="BM556" s="218" t="s">
        <v>797</v>
      </c>
    </row>
    <row r="557" s="2" customFormat="1" ht="16.5" customHeight="1">
      <c r="A557" s="39"/>
      <c r="B557" s="40"/>
      <c r="C557" s="258" t="s">
        <v>798</v>
      </c>
      <c r="D557" s="258" t="s">
        <v>273</v>
      </c>
      <c r="E557" s="259" t="s">
        <v>799</v>
      </c>
      <c r="F557" s="260" t="s">
        <v>800</v>
      </c>
      <c r="G557" s="261" t="s">
        <v>190</v>
      </c>
      <c r="H557" s="262">
        <v>1.5</v>
      </c>
      <c r="I557" s="263"/>
      <c r="J557" s="264">
        <f>ROUND(I557*H557,2)</f>
        <v>0</v>
      </c>
      <c r="K557" s="265"/>
      <c r="L557" s="266"/>
      <c r="M557" s="267" t="s">
        <v>19</v>
      </c>
      <c r="N557" s="268" t="s">
        <v>40</v>
      </c>
      <c r="O557" s="85"/>
      <c r="P557" s="216">
        <f>O557*H557</f>
        <v>0</v>
      </c>
      <c r="Q557" s="216">
        <v>0.0035999999999999999</v>
      </c>
      <c r="R557" s="216">
        <f>Q557*H557</f>
        <v>0.0054000000000000003</v>
      </c>
      <c r="S557" s="216">
        <v>0</v>
      </c>
      <c r="T557" s="21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18" t="s">
        <v>207</v>
      </c>
      <c r="AT557" s="218" t="s">
        <v>273</v>
      </c>
      <c r="AU557" s="218" t="s">
        <v>79</v>
      </c>
      <c r="AY557" s="18" t="s">
        <v>146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8" t="s">
        <v>77</v>
      </c>
      <c r="BK557" s="219">
        <f>ROUND(I557*H557,2)</f>
        <v>0</v>
      </c>
      <c r="BL557" s="18" t="s">
        <v>152</v>
      </c>
      <c r="BM557" s="218" t="s">
        <v>801</v>
      </c>
    </row>
    <row r="558" s="2" customFormat="1" ht="16.5" customHeight="1">
      <c r="A558" s="39"/>
      <c r="B558" s="40"/>
      <c r="C558" s="258" t="s">
        <v>802</v>
      </c>
      <c r="D558" s="258" t="s">
        <v>273</v>
      </c>
      <c r="E558" s="259" t="s">
        <v>803</v>
      </c>
      <c r="F558" s="260" t="s">
        <v>804</v>
      </c>
      <c r="G558" s="261" t="s">
        <v>543</v>
      </c>
      <c r="H558" s="262">
        <v>1</v>
      </c>
      <c r="I558" s="263"/>
      <c r="J558" s="264">
        <f>ROUND(I558*H558,2)</f>
        <v>0</v>
      </c>
      <c r="K558" s="265"/>
      <c r="L558" s="266"/>
      <c r="M558" s="267" t="s">
        <v>19</v>
      </c>
      <c r="N558" s="268" t="s">
        <v>40</v>
      </c>
      <c r="O558" s="85"/>
      <c r="P558" s="216">
        <f>O558*H558</f>
        <v>0</v>
      </c>
      <c r="Q558" s="216">
        <v>0.0028999999999999998</v>
      </c>
      <c r="R558" s="216">
        <f>Q558*H558</f>
        <v>0.0028999999999999998</v>
      </c>
      <c r="S558" s="216">
        <v>0</v>
      </c>
      <c r="T558" s="21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8" t="s">
        <v>207</v>
      </c>
      <c r="AT558" s="218" t="s">
        <v>273</v>
      </c>
      <c r="AU558" s="218" t="s">
        <v>79</v>
      </c>
      <c r="AY558" s="18" t="s">
        <v>146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18" t="s">
        <v>77</v>
      </c>
      <c r="BK558" s="219">
        <f>ROUND(I558*H558,2)</f>
        <v>0</v>
      </c>
      <c r="BL558" s="18" t="s">
        <v>152</v>
      </c>
      <c r="BM558" s="218" t="s">
        <v>805</v>
      </c>
    </row>
    <row r="559" s="2" customFormat="1" ht="16.5" customHeight="1">
      <c r="A559" s="39"/>
      <c r="B559" s="40"/>
      <c r="C559" s="258" t="s">
        <v>806</v>
      </c>
      <c r="D559" s="258" t="s">
        <v>273</v>
      </c>
      <c r="E559" s="259" t="s">
        <v>807</v>
      </c>
      <c r="F559" s="260" t="s">
        <v>808</v>
      </c>
      <c r="G559" s="261" t="s">
        <v>543</v>
      </c>
      <c r="H559" s="262">
        <v>1</v>
      </c>
      <c r="I559" s="263"/>
      <c r="J559" s="264">
        <f>ROUND(I559*H559,2)</f>
        <v>0</v>
      </c>
      <c r="K559" s="265"/>
      <c r="L559" s="266"/>
      <c r="M559" s="267" t="s">
        <v>19</v>
      </c>
      <c r="N559" s="268" t="s">
        <v>40</v>
      </c>
      <c r="O559" s="85"/>
      <c r="P559" s="216">
        <f>O559*H559</f>
        <v>0</v>
      </c>
      <c r="Q559" s="216">
        <v>0.0028999999999999998</v>
      </c>
      <c r="R559" s="216">
        <f>Q559*H559</f>
        <v>0.0028999999999999998</v>
      </c>
      <c r="S559" s="216">
        <v>0</v>
      </c>
      <c r="T559" s="21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8" t="s">
        <v>207</v>
      </c>
      <c r="AT559" s="218" t="s">
        <v>273</v>
      </c>
      <c r="AU559" s="218" t="s">
        <v>79</v>
      </c>
      <c r="AY559" s="18" t="s">
        <v>146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8" t="s">
        <v>77</v>
      </c>
      <c r="BK559" s="219">
        <f>ROUND(I559*H559,2)</f>
        <v>0</v>
      </c>
      <c r="BL559" s="18" t="s">
        <v>152</v>
      </c>
      <c r="BM559" s="218" t="s">
        <v>809</v>
      </c>
    </row>
    <row r="560" s="2" customFormat="1" ht="16.5" customHeight="1">
      <c r="A560" s="39"/>
      <c r="B560" s="40"/>
      <c r="C560" s="206" t="s">
        <v>810</v>
      </c>
      <c r="D560" s="206" t="s">
        <v>148</v>
      </c>
      <c r="E560" s="207" t="s">
        <v>811</v>
      </c>
      <c r="F560" s="208" t="s">
        <v>812</v>
      </c>
      <c r="G560" s="209" t="s">
        <v>190</v>
      </c>
      <c r="H560" s="210">
        <v>3.5</v>
      </c>
      <c r="I560" s="211"/>
      <c r="J560" s="212">
        <f>ROUND(I560*H560,2)</f>
        <v>0</v>
      </c>
      <c r="K560" s="213"/>
      <c r="L560" s="45"/>
      <c r="M560" s="214" t="s">
        <v>19</v>
      </c>
      <c r="N560" s="215" t="s">
        <v>40</v>
      </c>
      <c r="O560" s="85"/>
      <c r="P560" s="216">
        <f>O560*H560</f>
        <v>0</v>
      </c>
      <c r="Q560" s="216">
        <v>0.43819000000000002</v>
      </c>
      <c r="R560" s="216">
        <f>Q560*H560</f>
        <v>1.5336650000000001</v>
      </c>
      <c r="S560" s="216">
        <v>0</v>
      </c>
      <c r="T560" s="21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8" t="s">
        <v>152</v>
      </c>
      <c r="AT560" s="218" t="s">
        <v>148</v>
      </c>
      <c r="AU560" s="218" t="s">
        <v>79</v>
      </c>
      <c r="AY560" s="18" t="s">
        <v>146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18" t="s">
        <v>77</v>
      </c>
      <c r="BK560" s="219">
        <f>ROUND(I560*H560,2)</f>
        <v>0</v>
      </c>
      <c r="BL560" s="18" t="s">
        <v>152</v>
      </c>
      <c r="BM560" s="218" t="s">
        <v>813</v>
      </c>
    </row>
    <row r="561" s="2" customFormat="1">
      <c r="A561" s="39"/>
      <c r="B561" s="40"/>
      <c r="C561" s="41"/>
      <c r="D561" s="220" t="s">
        <v>154</v>
      </c>
      <c r="E561" s="41"/>
      <c r="F561" s="221" t="s">
        <v>814</v>
      </c>
      <c r="G561" s="41"/>
      <c r="H561" s="41"/>
      <c r="I561" s="222"/>
      <c r="J561" s="41"/>
      <c r="K561" s="41"/>
      <c r="L561" s="45"/>
      <c r="M561" s="223"/>
      <c r="N561" s="224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154</v>
      </c>
      <c r="AU561" s="18" t="s">
        <v>79</v>
      </c>
    </row>
    <row r="562" s="2" customFormat="1" ht="16.5" customHeight="1">
      <c r="A562" s="39"/>
      <c r="B562" s="40"/>
      <c r="C562" s="258" t="s">
        <v>815</v>
      </c>
      <c r="D562" s="258" t="s">
        <v>273</v>
      </c>
      <c r="E562" s="259" t="s">
        <v>816</v>
      </c>
      <c r="F562" s="260" t="s">
        <v>817</v>
      </c>
      <c r="G562" s="261" t="s">
        <v>190</v>
      </c>
      <c r="H562" s="262">
        <v>3.5</v>
      </c>
      <c r="I562" s="263"/>
      <c r="J562" s="264">
        <f>ROUND(I562*H562,2)</f>
        <v>0</v>
      </c>
      <c r="K562" s="265"/>
      <c r="L562" s="266"/>
      <c r="M562" s="267" t="s">
        <v>19</v>
      </c>
      <c r="N562" s="268" t="s">
        <v>40</v>
      </c>
      <c r="O562" s="85"/>
      <c r="P562" s="216">
        <f>O562*H562</f>
        <v>0</v>
      </c>
      <c r="Q562" s="216">
        <v>0.085000000000000006</v>
      </c>
      <c r="R562" s="216">
        <f>Q562*H562</f>
        <v>0.29750000000000004</v>
      </c>
      <c r="S562" s="216">
        <v>0</v>
      </c>
      <c r="T562" s="21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8" t="s">
        <v>207</v>
      </c>
      <c r="AT562" s="218" t="s">
        <v>273</v>
      </c>
      <c r="AU562" s="218" t="s">
        <v>79</v>
      </c>
      <c r="AY562" s="18" t="s">
        <v>146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8" t="s">
        <v>77</v>
      </c>
      <c r="BK562" s="219">
        <f>ROUND(I562*H562,2)</f>
        <v>0</v>
      </c>
      <c r="BL562" s="18" t="s">
        <v>152</v>
      </c>
      <c r="BM562" s="218" t="s">
        <v>818</v>
      </c>
    </row>
    <row r="563" s="2" customFormat="1" ht="16.5" customHeight="1">
      <c r="A563" s="39"/>
      <c r="B563" s="40"/>
      <c r="C563" s="258" t="s">
        <v>819</v>
      </c>
      <c r="D563" s="258" t="s">
        <v>273</v>
      </c>
      <c r="E563" s="259" t="s">
        <v>820</v>
      </c>
      <c r="F563" s="260" t="s">
        <v>821</v>
      </c>
      <c r="G563" s="261" t="s">
        <v>190</v>
      </c>
      <c r="H563" s="262">
        <v>3.5</v>
      </c>
      <c r="I563" s="263"/>
      <c r="J563" s="264">
        <f>ROUND(I563*H563,2)</f>
        <v>0</v>
      </c>
      <c r="K563" s="265"/>
      <c r="L563" s="266"/>
      <c r="M563" s="267" t="s">
        <v>19</v>
      </c>
      <c r="N563" s="268" t="s">
        <v>40</v>
      </c>
      <c r="O563" s="85"/>
      <c r="P563" s="216">
        <f>O563*H563</f>
        <v>0</v>
      </c>
      <c r="Q563" s="216">
        <v>0.037999999999999999</v>
      </c>
      <c r="R563" s="216">
        <f>Q563*H563</f>
        <v>0.13300000000000001</v>
      </c>
      <c r="S563" s="216">
        <v>0</v>
      </c>
      <c r="T563" s="21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8" t="s">
        <v>207</v>
      </c>
      <c r="AT563" s="218" t="s">
        <v>273</v>
      </c>
      <c r="AU563" s="218" t="s">
        <v>79</v>
      </c>
      <c r="AY563" s="18" t="s">
        <v>146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18" t="s">
        <v>77</v>
      </c>
      <c r="BK563" s="219">
        <f>ROUND(I563*H563,2)</f>
        <v>0</v>
      </c>
      <c r="BL563" s="18" t="s">
        <v>152</v>
      </c>
      <c r="BM563" s="218" t="s">
        <v>822</v>
      </c>
    </row>
    <row r="564" s="2" customFormat="1" ht="16.5" customHeight="1">
      <c r="A564" s="39"/>
      <c r="B564" s="40"/>
      <c r="C564" s="258" t="s">
        <v>823</v>
      </c>
      <c r="D564" s="258" t="s">
        <v>273</v>
      </c>
      <c r="E564" s="259" t="s">
        <v>824</v>
      </c>
      <c r="F564" s="260" t="s">
        <v>825</v>
      </c>
      <c r="G564" s="261" t="s">
        <v>543</v>
      </c>
      <c r="H564" s="262">
        <v>2</v>
      </c>
      <c r="I564" s="263"/>
      <c r="J564" s="264">
        <f>ROUND(I564*H564,2)</f>
        <v>0</v>
      </c>
      <c r="K564" s="265"/>
      <c r="L564" s="266"/>
      <c r="M564" s="267" t="s">
        <v>19</v>
      </c>
      <c r="N564" s="268" t="s">
        <v>40</v>
      </c>
      <c r="O564" s="85"/>
      <c r="P564" s="216">
        <f>O564*H564</f>
        <v>0</v>
      </c>
      <c r="Q564" s="216">
        <v>0.0103</v>
      </c>
      <c r="R564" s="216">
        <f>Q564*H564</f>
        <v>0.0206</v>
      </c>
      <c r="S564" s="216">
        <v>0</v>
      </c>
      <c r="T564" s="217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8" t="s">
        <v>207</v>
      </c>
      <c r="AT564" s="218" t="s">
        <v>273</v>
      </c>
      <c r="AU564" s="218" t="s">
        <v>79</v>
      </c>
      <c r="AY564" s="18" t="s">
        <v>146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18" t="s">
        <v>77</v>
      </c>
      <c r="BK564" s="219">
        <f>ROUND(I564*H564,2)</f>
        <v>0</v>
      </c>
      <c r="BL564" s="18" t="s">
        <v>152</v>
      </c>
      <c r="BM564" s="218" t="s">
        <v>826</v>
      </c>
    </row>
    <row r="565" s="2" customFormat="1" ht="16.5" customHeight="1">
      <c r="A565" s="39"/>
      <c r="B565" s="40"/>
      <c r="C565" s="206" t="s">
        <v>827</v>
      </c>
      <c r="D565" s="206" t="s">
        <v>148</v>
      </c>
      <c r="E565" s="207" t="s">
        <v>828</v>
      </c>
      <c r="F565" s="208" t="s">
        <v>829</v>
      </c>
      <c r="G565" s="209" t="s">
        <v>543</v>
      </c>
      <c r="H565" s="210">
        <v>1</v>
      </c>
      <c r="I565" s="211"/>
      <c r="J565" s="212">
        <f>ROUND(I565*H565,2)</f>
        <v>0</v>
      </c>
      <c r="K565" s="213"/>
      <c r="L565" s="45"/>
      <c r="M565" s="214" t="s">
        <v>19</v>
      </c>
      <c r="N565" s="215" t="s">
        <v>40</v>
      </c>
      <c r="O565" s="85"/>
      <c r="P565" s="216">
        <f>O565*H565</f>
        <v>0</v>
      </c>
      <c r="Q565" s="216">
        <v>0.37164000000000003</v>
      </c>
      <c r="R565" s="216">
        <f>Q565*H565</f>
        <v>0.37164000000000003</v>
      </c>
      <c r="S565" s="216">
        <v>0</v>
      </c>
      <c r="T565" s="21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8" t="s">
        <v>152</v>
      </c>
      <c r="AT565" s="218" t="s">
        <v>148</v>
      </c>
      <c r="AU565" s="218" t="s">
        <v>79</v>
      </c>
      <c r="AY565" s="18" t="s">
        <v>146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8" t="s">
        <v>77</v>
      </c>
      <c r="BK565" s="219">
        <f>ROUND(I565*H565,2)</f>
        <v>0</v>
      </c>
      <c r="BL565" s="18" t="s">
        <v>152</v>
      </c>
      <c r="BM565" s="218" t="s">
        <v>830</v>
      </c>
    </row>
    <row r="566" s="2" customFormat="1">
      <c r="A566" s="39"/>
      <c r="B566" s="40"/>
      <c r="C566" s="41"/>
      <c r="D566" s="220" t="s">
        <v>154</v>
      </c>
      <c r="E566" s="41"/>
      <c r="F566" s="221" t="s">
        <v>831</v>
      </c>
      <c r="G566" s="41"/>
      <c r="H566" s="41"/>
      <c r="I566" s="222"/>
      <c r="J566" s="41"/>
      <c r="K566" s="41"/>
      <c r="L566" s="45"/>
      <c r="M566" s="223"/>
      <c r="N566" s="224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154</v>
      </c>
      <c r="AU566" s="18" t="s">
        <v>79</v>
      </c>
    </row>
    <row r="567" s="2" customFormat="1" ht="16.5" customHeight="1">
      <c r="A567" s="39"/>
      <c r="B567" s="40"/>
      <c r="C567" s="258" t="s">
        <v>832</v>
      </c>
      <c r="D567" s="258" t="s">
        <v>273</v>
      </c>
      <c r="E567" s="259" t="s">
        <v>833</v>
      </c>
      <c r="F567" s="260" t="s">
        <v>834</v>
      </c>
      <c r="G567" s="261" t="s">
        <v>543</v>
      </c>
      <c r="H567" s="262">
        <v>1</v>
      </c>
      <c r="I567" s="263"/>
      <c r="J567" s="264">
        <f>ROUND(I567*H567,2)</f>
        <v>0</v>
      </c>
      <c r="K567" s="265"/>
      <c r="L567" s="266"/>
      <c r="M567" s="267" t="s">
        <v>19</v>
      </c>
      <c r="N567" s="268" t="s">
        <v>40</v>
      </c>
      <c r="O567" s="85"/>
      <c r="P567" s="216">
        <f>O567*H567</f>
        <v>0</v>
      </c>
      <c r="Q567" s="216">
        <v>0.068000000000000005</v>
      </c>
      <c r="R567" s="216">
        <f>Q567*H567</f>
        <v>0.068000000000000005</v>
      </c>
      <c r="S567" s="216">
        <v>0</v>
      </c>
      <c r="T567" s="21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8" t="s">
        <v>207</v>
      </c>
      <c r="AT567" s="218" t="s">
        <v>273</v>
      </c>
      <c r="AU567" s="218" t="s">
        <v>79</v>
      </c>
      <c r="AY567" s="18" t="s">
        <v>146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18" t="s">
        <v>77</v>
      </c>
      <c r="BK567" s="219">
        <f>ROUND(I567*H567,2)</f>
        <v>0</v>
      </c>
      <c r="BL567" s="18" t="s">
        <v>152</v>
      </c>
      <c r="BM567" s="218" t="s">
        <v>835</v>
      </c>
    </row>
    <row r="568" s="2" customFormat="1" ht="16.5" customHeight="1">
      <c r="A568" s="39"/>
      <c r="B568" s="40"/>
      <c r="C568" s="206" t="s">
        <v>836</v>
      </c>
      <c r="D568" s="206" t="s">
        <v>148</v>
      </c>
      <c r="E568" s="207" t="s">
        <v>837</v>
      </c>
      <c r="F568" s="208" t="s">
        <v>838</v>
      </c>
      <c r="G568" s="209" t="s">
        <v>543</v>
      </c>
      <c r="H568" s="210">
        <v>1</v>
      </c>
      <c r="I568" s="211"/>
      <c r="J568" s="212">
        <f>ROUND(I568*H568,2)</f>
        <v>0</v>
      </c>
      <c r="K568" s="213"/>
      <c r="L568" s="45"/>
      <c r="M568" s="214" t="s">
        <v>19</v>
      </c>
      <c r="N568" s="215" t="s">
        <v>40</v>
      </c>
      <c r="O568" s="85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8" t="s">
        <v>152</v>
      </c>
      <c r="AT568" s="218" t="s">
        <v>148</v>
      </c>
      <c r="AU568" s="218" t="s">
        <v>79</v>
      </c>
      <c r="AY568" s="18" t="s">
        <v>146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18" t="s">
        <v>77</v>
      </c>
      <c r="BK568" s="219">
        <f>ROUND(I568*H568,2)</f>
        <v>0</v>
      </c>
      <c r="BL568" s="18" t="s">
        <v>152</v>
      </c>
      <c r="BM568" s="218" t="s">
        <v>839</v>
      </c>
    </row>
    <row r="569" s="2" customFormat="1">
      <c r="A569" s="39"/>
      <c r="B569" s="40"/>
      <c r="C569" s="41"/>
      <c r="D569" s="220" t="s">
        <v>154</v>
      </c>
      <c r="E569" s="41"/>
      <c r="F569" s="221" t="s">
        <v>840</v>
      </c>
      <c r="G569" s="41"/>
      <c r="H569" s="41"/>
      <c r="I569" s="222"/>
      <c r="J569" s="41"/>
      <c r="K569" s="41"/>
      <c r="L569" s="45"/>
      <c r="M569" s="223"/>
      <c r="N569" s="224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154</v>
      </c>
      <c r="AU569" s="18" t="s">
        <v>79</v>
      </c>
    </row>
    <row r="570" s="2" customFormat="1" ht="16.5" customHeight="1">
      <c r="A570" s="39"/>
      <c r="B570" s="40"/>
      <c r="C570" s="258" t="s">
        <v>841</v>
      </c>
      <c r="D570" s="258" t="s">
        <v>273</v>
      </c>
      <c r="E570" s="259" t="s">
        <v>842</v>
      </c>
      <c r="F570" s="260" t="s">
        <v>843</v>
      </c>
      <c r="G570" s="261" t="s">
        <v>151</v>
      </c>
      <c r="H570" s="262">
        <v>2</v>
      </c>
      <c r="I570" s="263"/>
      <c r="J570" s="264">
        <f>ROUND(I570*H570,2)</f>
        <v>0</v>
      </c>
      <c r="K570" s="265"/>
      <c r="L570" s="266"/>
      <c r="M570" s="267" t="s">
        <v>19</v>
      </c>
      <c r="N570" s="268" t="s">
        <v>40</v>
      </c>
      <c r="O570" s="85"/>
      <c r="P570" s="216">
        <f>O570*H570</f>
        <v>0</v>
      </c>
      <c r="Q570" s="216">
        <v>0.050000000000000003</v>
      </c>
      <c r="R570" s="216">
        <f>Q570*H570</f>
        <v>0.10000000000000001</v>
      </c>
      <c r="S570" s="216">
        <v>0</v>
      </c>
      <c r="T570" s="21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8" t="s">
        <v>207</v>
      </c>
      <c r="AT570" s="218" t="s">
        <v>273</v>
      </c>
      <c r="AU570" s="218" t="s">
        <v>79</v>
      </c>
      <c r="AY570" s="18" t="s">
        <v>146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8" t="s">
        <v>77</v>
      </c>
      <c r="BK570" s="219">
        <f>ROUND(I570*H570,2)</f>
        <v>0</v>
      </c>
      <c r="BL570" s="18" t="s">
        <v>152</v>
      </c>
      <c r="BM570" s="218" t="s">
        <v>844</v>
      </c>
    </row>
    <row r="571" s="14" customFormat="1">
      <c r="A571" s="14"/>
      <c r="B571" s="236"/>
      <c r="C571" s="237"/>
      <c r="D571" s="227" t="s">
        <v>156</v>
      </c>
      <c r="E571" s="238" t="s">
        <v>19</v>
      </c>
      <c r="F571" s="239" t="s">
        <v>79</v>
      </c>
      <c r="G571" s="237"/>
      <c r="H571" s="240">
        <v>2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156</v>
      </c>
      <c r="AU571" s="246" t="s">
        <v>79</v>
      </c>
      <c r="AV571" s="14" t="s">
        <v>79</v>
      </c>
      <c r="AW571" s="14" t="s">
        <v>31</v>
      </c>
      <c r="AX571" s="14" t="s">
        <v>77</v>
      </c>
      <c r="AY571" s="246" t="s">
        <v>146</v>
      </c>
    </row>
    <row r="572" s="2" customFormat="1" ht="16.5" customHeight="1">
      <c r="A572" s="39"/>
      <c r="B572" s="40"/>
      <c r="C572" s="206" t="s">
        <v>845</v>
      </c>
      <c r="D572" s="206" t="s">
        <v>148</v>
      </c>
      <c r="E572" s="207" t="s">
        <v>846</v>
      </c>
      <c r="F572" s="208" t="s">
        <v>847</v>
      </c>
      <c r="G572" s="209" t="s">
        <v>543</v>
      </c>
      <c r="H572" s="210">
        <v>1</v>
      </c>
      <c r="I572" s="211"/>
      <c r="J572" s="212">
        <f>ROUND(I572*H572,2)</f>
        <v>0</v>
      </c>
      <c r="K572" s="213"/>
      <c r="L572" s="45"/>
      <c r="M572" s="214" t="s">
        <v>19</v>
      </c>
      <c r="N572" s="215" t="s">
        <v>40</v>
      </c>
      <c r="O572" s="85"/>
      <c r="P572" s="216">
        <f>O572*H572</f>
        <v>0</v>
      </c>
      <c r="Q572" s="216">
        <v>0</v>
      </c>
      <c r="R572" s="216">
        <f>Q572*H572</f>
        <v>0</v>
      </c>
      <c r="S572" s="216">
        <v>0.5</v>
      </c>
      <c r="T572" s="217">
        <f>S572*H572</f>
        <v>0.5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8" t="s">
        <v>152</v>
      </c>
      <c r="AT572" s="218" t="s">
        <v>148</v>
      </c>
      <c r="AU572" s="218" t="s">
        <v>79</v>
      </c>
      <c r="AY572" s="18" t="s">
        <v>146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18" t="s">
        <v>77</v>
      </c>
      <c r="BK572" s="219">
        <f>ROUND(I572*H572,2)</f>
        <v>0</v>
      </c>
      <c r="BL572" s="18" t="s">
        <v>152</v>
      </c>
      <c r="BM572" s="218" t="s">
        <v>848</v>
      </c>
    </row>
    <row r="573" s="13" customFormat="1">
      <c r="A573" s="13"/>
      <c r="B573" s="225"/>
      <c r="C573" s="226"/>
      <c r="D573" s="227" t="s">
        <v>156</v>
      </c>
      <c r="E573" s="228" t="s">
        <v>19</v>
      </c>
      <c r="F573" s="229" t="s">
        <v>849</v>
      </c>
      <c r="G573" s="226"/>
      <c r="H573" s="228" t="s">
        <v>19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156</v>
      </c>
      <c r="AU573" s="235" t="s">
        <v>79</v>
      </c>
      <c r="AV573" s="13" t="s">
        <v>77</v>
      </c>
      <c r="AW573" s="13" t="s">
        <v>31</v>
      </c>
      <c r="AX573" s="13" t="s">
        <v>69</v>
      </c>
      <c r="AY573" s="235" t="s">
        <v>146</v>
      </c>
    </row>
    <row r="574" s="14" customFormat="1">
      <c r="A574" s="14"/>
      <c r="B574" s="236"/>
      <c r="C574" s="237"/>
      <c r="D574" s="227" t="s">
        <v>156</v>
      </c>
      <c r="E574" s="238" t="s">
        <v>19</v>
      </c>
      <c r="F574" s="239" t="s">
        <v>77</v>
      </c>
      <c r="G574" s="237"/>
      <c r="H574" s="240">
        <v>1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156</v>
      </c>
      <c r="AU574" s="246" t="s">
        <v>79</v>
      </c>
      <c r="AV574" s="14" t="s">
        <v>79</v>
      </c>
      <c r="AW574" s="14" t="s">
        <v>31</v>
      </c>
      <c r="AX574" s="14" t="s">
        <v>77</v>
      </c>
      <c r="AY574" s="246" t="s">
        <v>146</v>
      </c>
    </row>
    <row r="575" s="2" customFormat="1" ht="16.5" customHeight="1">
      <c r="A575" s="39"/>
      <c r="B575" s="40"/>
      <c r="C575" s="206" t="s">
        <v>850</v>
      </c>
      <c r="D575" s="206" t="s">
        <v>148</v>
      </c>
      <c r="E575" s="207" t="s">
        <v>851</v>
      </c>
      <c r="F575" s="208" t="s">
        <v>852</v>
      </c>
      <c r="G575" s="209" t="s">
        <v>151</v>
      </c>
      <c r="H575" s="210">
        <v>315.5</v>
      </c>
      <c r="I575" s="211"/>
      <c r="J575" s="212">
        <f>ROUND(I575*H575,2)</f>
        <v>0</v>
      </c>
      <c r="K575" s="213"/>
      <c r="L575" s="45"/>
      <c r="M575" s="214" t="s">
        <v>19</v>
      </c>
      <c r="N575" s="215" t="s">
        <v>40</v>
      </c>
      <c r="O575" s="85"/>
      <c r="P575" s="216">
        <f>O575*H575</f>
        <v>0</v>
      </c>
      <c r="Q575" s="216">
        <v>0.80027999999999999</v>
      </c>
      <c r="R575" s="216">
        <f>Q575*H575</f>
        <v>252.48833999999999</v>
      </c>
      <c r="S575" s="216">
        <v>0</v>
      </c>
      <c r="T575" s="21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8" t="s">
        <v>152</v>
      </c>
      <c r="AT575" s="218" t="s">
        <v>148</v>
      </c>
      <c r="AU575" s="218" t="s">
        <v>79</v>
      </c>
      <c r="AY575" s="18" t="s">
        <v>146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18" t="s">
        <v>77</v>
      </c>
      <c r="BK575" s="219">
        <f>ROUND(I575*H575,2)</f>
        <v>0</v>
      </c>
      <c r="BL575" s="18" t="s">
        <v>152</v>
      </c>
      <c r="BM575" s="218" t="s">
        <v>853</v>
      </c>
    </row>
    <row r="576" s="2" customFormat="1">
      <c r="A576" s="39"/>
      <c r="B576" s="40"/>
      <c r="C576" s="41"/>
      <c r="D576" s="220" t="s">
        <v>154</v>
      </c>
      <c r="E576" s="41"/>
      <c r="F576" s="221" t="s">
        <v>854</v>
      </c>
      <c r="G576" s="41"/>
      <c r="H576" s="41"/>
      <c r="I576" s="222"/>
      <c r="J576" s="41"/>
      <c r="K576" s="41"/>
      <c r="L576" s="45"/>
      <c r="M576" s="223"/>
      <c r="N576" s="224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154</v>
      </c>
      <c r="AU576" s="18" t="s">
        <v>79</v>
      </c>
    </row>
    <row r="577" s="13" customFormat="1">
      <c r="A577" s="13"/>
      <c r="B577" s="225"/>
      <c r="C577" s="226"/>
      <c r="D577" s="227" t="s">
        <v>156</v>
      </c>
      <c r="E577" s="228" t="s">
        <v>19</v>
      </c>
      <c r="F577" s="229" t="s">
        <v>319</v>
      </c>
      <c r="G577" s="226"/>
      <c r="H577" s="228" t="s">
        <v>19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156</v>
      </c>
      <c r="AU577" s="235" t="s">
        <v>79</v>
      </c>
      <c r="AV577" s="13" t="s">
        <v>77</v>
      </c>
      <c r="AW577" s="13" t="s">
        <v>31</v>
      </c>
      <c r="AX577" s="13" t="s">
        <v>69</v>
      </c>
      <c r="AY577" s="235" t="s">
        <v>146</v>
      </c>
    </row>
    <row r="578" s="13" customFormat="1">
      <c r="A578" s="13"/>
      <c r="B578" s="225"/>
      <c r="C578" s="226"/>
      <c r="D578" s="227" t="s">
        <v>156</v>
      </c>
      <c r="E578" s="228" t="s">
        <v>19</v>
      </c>
      <c r="F578" s="229" t="s">
        <v>855</v>
      </c>
      <c r="G578" s="226"/>
      <c r="H578" s="228" t="s">
        <v>19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156</v>
      </c>
      <c r="AU578" s="235" t="s">
        <v>79</v>
      </c>
      <c r="AV578" s="13" t="s">
        <v>77</v>
      </c>
      <c r="AW578" s="13" t="s">
        <v>31</v>
      </c>
      <c r="AX578" s="13" t="s">
        <v>69</v>
      </c>
      <c r="AY578" s="235" t="s">
        <v>146</v>
      </c>
    </row>
    <row r="579" s="14" customFormat="1">
      <c r="A579" s="14"/>
      <c r="B579" s="236"/>
      <c r="C579" s="237"/>
      <c r="D579" s="227" t="s">
        <v>156</v>
      </c>
      <c r="E579" s="238" t="s">
        <v>19</v>
      </c>
      <c r="F579" s="239" t="s">
        <v>320</v>
      </c>
      <c r="G579" s="237"/>
      <c r="H579" s="240">
        <v>315.5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156</v>
      </c>
      <c r="AU579" s="246" t="s">
        <v>79</v>
      </c>
      <c r="AV579" s="14" t="s">
        <v>79</v>
      </c>
      <c r="AW579" s="14" t="s">
        <v>31</v>
      </c>
      <c r="AX579" s="14" t="s">
        <v>77</v>
      </c>
      <c r="AY579" s="246" t="s">
        <v>146</v>
      </c>
    </row>
    <row r="580" s="2" customFormat="1" ht="16.5" customHeight="1">
      <c r="A580" s="39"/>
      <c r="B580" s="40"/>
      <c r="C580" s="206" t="s">
        <v>856</v>
      </c>
      <c r="D580" s="206" t="s">
        <v>148</v>
      </c>
      <c r="E580" s="207" t="s">
        <v>857</v>
      </c>
      <c r="F580" s="208" t="s">
        <v>858</v>
      </c>
      <c r="G580" s="209" t="s">
        <v>543</v>
      </c>
      <c r="H580" s="210">
        <v>3</v>
      </c>
      <c r="I580" s="211"/>
      <c r="J580" s="212">
        <f>ROUND(I580*H580,2)</f>
        <v>0</v>
      </c>
      <c r="K580" s="213"/>
      <c r="L580" s="45"/>
      <c r="M580" s="214" t="s">
        <v>19</v>
      </c>
      <c r="N580" s="215" t="s">
        <v>40</v>
      </c>
      <c r="O580" s="85"/>
      <c r="P580" s="216">
        <f>O580*H580</f>
        <v>0</v>
      </c>
      <c r="Q580" s="216">
        <v>0</v>
      </c>
      <c r="R580" s="216">
        <f>Q580*H580</f>
        <v>0</v>
      </c>
      <c r="S580" s="216">
        <v>1.3100000000000001</v>
      </c>
      <c r="T580" s="217">
        <f>S580*H580</f>
        <v>3.9300000000000002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8" t="s">
        <v>152</v>
      </c>
      <c r="AT580" s="218" t="s">
        <v>148</v>
      </c>
      <c r="AU580" s="218" t="s">
        <v>79</v>
      </c>
      <c r="AY580" s="18" t="s">
        <v>146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18" t="s">
        <v>77</v>
      </c>
      <c r="BK580" s="219">
        <f>ROUND(I580*H580,2)</f>
        <v>0</v>
      </c>
      <c r="BL580" s="18" t="s">
        <v>152</v>
      </c>
      <c r="BM580" s="218" t="s">
        <v>859</v>
      </c>
    </row>
    <row r="581" s="2" customFormat="1">
      <c r="A581" s="39"/>
      <c r="B581" s="40"/>
      <c r="C581" s="41"/>
      <c r="D581" s="220" t="s">
        <v>154</v>
      </c>
      <c r="E581" s="41"/>
      <c r="F581" s="221" t="s">
        <v>860</v>
      </c>
      <c r="G581" s="41"/>
      <c r="H581" s="41"/>
      <c r="I581" s="222"/>
      <c r="J581" s="41"/>
      <c r="K581" s="41"/>
      <c r="L581" s="45"/>
      <c r="M581" s="223"/>
      <c r="N581" s="224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154</v>
      </c>
      <c r="AU581" s="18" t="s">
        <v>79</v>
      </c>
    </row>
    <row r="582" s="13" customFormat="1">
      <c r="A582" s="13"/>
      <c r="B582" s="225"/>
      <c r="C582" s="226"/>
      <c r="D582" s="227" t="s">
        <v>156</v>
      </c>
      <c r="E582" s="228" t="s">
        <v>19</v>
      </c>
      <c r="F582" s="229" t="s">
        <v>861</v>
      </c>
      <c r="G582" s="226"/>
      <c r="H582" s="228" t="s">
        <v>19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156</v>
      </c>
      <c r="AU582" s="235" t="s">
        <v>79</v>
      </c>
      <c r="AV582" s="13" t="s">
        <v>77</v>
      </c>
      <c r="AW582" s="13" t="s">
        <v>31</v>
      </c>
      <c r="AX582" s="13" t="s">
        <v>69</v>
      </c>
      <c r="AY582" s="235" t="s">
        <v>146</v>
      </c>
    </row>
    <row r="583" s="14" customFormat="1">
      <c r="A583" s="14"/>
      <c r="B583" s="236"/>
      <c r="C583" s="237"/>
      <c r="D583" s="227" t="s">
        <v>156</v>
      </c>
      <c r="E583" s="238" t="s">
        <v>19</v>
      </c>
      <c r="F583" s="239" t="s">
        <v>168</v>
      </c>
      <c r="G583" s="237"/>
      <c r="H583" s="240">
        <v>3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156</v>
      </c>
      <c r="AU583" s="246" t="s">
        <v>79</v>
      </c>
      <c r="AV583" s="14" t="s">
        <v>79</v>
      </c>
      <c r="AW583" s="14" t="s">
        <v>31</v>
      </c>
      <c r="AX583" s="14" t="s">
        <v>77</v>
      </c>
      <c r="AY583" s="246" t="s">
        <v>146</v>
      </c>
    </row>
    <row r="584" s="2" customFormat="1" ht="16.5" customHeight="1">
      <c r="A584" s="39"/>
      <c r="B584" s="40"/>
      <c r="C584" s="206" t="s">
        <v>862</v>
      </c>
      <c r="D584" s="206" t="s">
        <v>148</v>
      </c>
      <c r="E584" s="207" t="s">
        <v>863</v>
      </c>
      <c r="F584" s="208" t="s">
        <v>864</v>
      </c>
      <c r="G584" s="209" t="s">
        <v>543</v>
      </c>
      <c r="H584" s="210">
        <v>7</v>
      </c>
      <c r="I584" s="211"/>
      <c r="J584" s="212">
        <f>ROUND(I584*H584,2)</f>
        <v>0</v>
      </c>
      <c r="K584" s="213"/>
      <c r="L584" s="45"/>
      <c r="M584" s="214" t="s">
        <v>19</v>
      </c>
      <c r="N584" s="215" t="s">
        <v>40</v>
      </c>
      <c r="O584" s="85"/>
      <c r="P584" s="216">
        <f>O584*H584</f>
        <v>0</v>
      </c>
      <c r="Q584" s="216">
        <v>0</v>
      </c>
      <c r="R584" s="216">
        <f>Q584*H584</f>
        <v>0</v>
      </c>
      <c r="S584" s="216">
        <v>0.14999999999999999</v>
      </c>
      <c r="T584" s="217">
        <f>S584*H584</f>
        <v>1.05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8" t="s">
        <v>152</v>
      </c>
      <c r="AT584" s="218" t="s">
        <v>148</v>
      </c>
      <c r="AU584" s="218" t="s">
        <v>79</v>
      </c>
      <c r="AY584" s="18" t="s">
        <v>146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18" t="s">
        <v>77</v>
      </c>
      <c r="BK584" s="219">
        <f>ROUND(I584*H584,2)</f>
        <v>0</v>
      </c>
      <c r="BL584" s="18" t="s">
        <v>152</v>
      </c>
      <c r="BM584" s="218" t="s">
        <v>865</v>
      </c>
    </row>
    <row r="585" s="13" customFormat="1">
      <c r="A585" s="13"/>
      <c r="B585" s="225"/>
      <c r="C585" s="226"/>
      <c r="D585" s="227" t="s">
        <v>156</v>
      </c>
      <c r="E585" s="228" t="s">
        <v>19</v>
      </c>
      <c r="F585" s="229" t="s">
        <v>866</v>
      </c>
      <c r="G585" s="226"/>
      <c r="H585" s="228" t="s">
        <v>19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156</v>
      </c>
      <c r="AU585" s="235" t="s">
        <v>79</v>
      </c>
      <c r="AV585" s="13" t="s">
        <v>77</v>
      </c>
      <c r="AW585" s="13" t="s">
        <v>31</v>
      </c>
      <c r="AX585" s="13" t="s">
        <v>69</v>
      </c>
      <c r="AY585" s="235" t="s">
        <v>146</v>
      </c>
    </row>
    <row r="586" s="14" customFormat="1">
      <c r="A586" s="14"/>
      <c r="B586" s="236"/>
      <c r="C586" s="237"/>
      <c r="D586" s="227" t="s">
        <v>156</v>
      </c>
      <c r="E586" s="238" t="s">
        <v>19</v>
      </c>
      <c r="F586" s="239" t="s">
        <v>199</v>
      </c>
      <c r="G586" s="237"/>
      <c r="H586" s="240">
        <v>7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156</v>
      </c>
      <c r="AU586" s="246" t="s">
        <v>79</v>
      </c>
      <c r="AV586" s="14" t="s">
        <v>79</v>
      </c>
      <c r="AW586" s="14" t="s">
        <v>31</v>
      </c>
      <c r="AX586" s="14" t="s">
        <v>77</v>
      </c>
      <c r="AY586" s="246" t="s">
        <v>146</v>
      </c>
    </row>
    <row r="587" s="2" customFormat="1" ht="16.5" customHeight="1">
      <c r="A587" s="39"/>
      <c r="B587" s="40"/>
      <c r="C587" s="206" t="s">
        <v>867</v>
      </c>
      <c r="D587" s="206" t="s">
        <v>148</v>
      </c>
      <c r="E587" s="207" t="s">
        <v>868</v>
      </c>
      <c r="F587" s="208" t="s">
        <v>869</v>
      </c>
      <c r="G587" s="209" t="s">
        <v>543</v>
      </c>
      <c r="H587" s="210">
        <v>3</v>
      </c>
      <c r="I587" s="211"/>
      <c r="J587" s="212">
        <f>ROUND(I587*H587,2)</f>
        <v>0</v>
      </c>
      <c r="K587" s="213"/>
      <c r="L587" s="45"/>
      <c r="M587" s="214" t="s">
        <v>19</v>
      </c>
      <c r="N587" s="215" t="s">
        <v>40</v>
      </c>
      <c r="O587" s="85"/>
      <c r="P587" s="216">
        <f>O587*H587</f>
        <v>0</v>
      </c>
      <c r="Q587" s="216">
        <v>0</v>
      </c>
      <c r="R587" s="216">
        <f>Q587*H587</f>
        <v>0</v>
      </c>
      <c r="S587" s="216">
        <v>0.10000000000000001</v>
      </c>
      <c r="T587" s="217">
        <f>S587*H587</f>
        <v>0.30000000000000004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8" t="s">
        <v>152</v>
      </c>
      <c r="AT587" s="218" t="s">
        <v>148</v>
      </c>
      <c r="AU587" s="218" t="s">
        <v>79</v>
      </c>
      <c r="AY587" s="18" t="s">
        <v>146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18" t="s">
        <v>77</v>
      </c>
      <c r="BK587" s="219">
        <f>ROUND(I587*H587,2)</f>
        <v>0</v>
      </c>
      <c r="BL587" s="18" t="s">
        <v>152</v>
      </c>
      <c r="BM587" s="218" t="s">
        <v>870</v>
      </c>
    </row>
    <row r="588" s="13" customFormat="1">
      <c r="A588" s="13"/>
      <c r="B588" s="225"/>
      <c r="C588" s="226"/>
      <c r="D588" s="227" t="s">
        <v>156</v>
      </c>
      <c r="E588" s="228" t="s">
        <v>19</v>
      </c>
      <c r="F588" s="229" t="s">
        <v>871</v>
      </c>
      <c r="G588" s="226"/>
      <c r="H588" s="228" t="s">
        <v>19</v>
      </c>
      <c r="I588" s="230"/>
      <c r="J588" s="226"/>
      <c r="K588" s="226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156</v>
      </c>
      <c r="AU588" s="235" t="s">
        <v>79</v>
      </c>
      <c r="AV588" s="13" t="s">
        <v>77</v>
      </c>
      <c r="AW588" s="13" t="s">
        <v>31</v>
      </c>
      <c r="AX588" s="13" t="s">
        <v>69</v>
      </c>
      <c r="AY588" s="235" t="s">
        <v>146</v>
      </c>
    </row>
    <row r="589" s="14" customFormat="1">
      <c r="A589" s="14"/>
      <c r="B589" s="236"/>
      <c r="C589" s="237"/>
      <c r="D589" s="227" t="s">
        <v>156</v>
      </c>
      <c r="E589" s="238" t="s">
        <v>19</v>
      </c>
      <c r="F589" s="239" t="s">
        <v>168</v>
      </c>
      <c r="G589" s="237"/>
      <c r="H589" s="240">
        <v>3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156</v>
      </c>
      <c r="AU589" s="246" t="s">
        <v>79</v>
      </c>
      <c r="AV589" s="14" t="s">
        <v>79</v>
      </c>
      <c r="AW589" s="14" t="s">
        <v>31</v>
      </c>
      <c r="AX589" s="14" t="s">
        <v>77</v>
      </c>
      <c r="AY589" s="246" t="s">
        <v>146</v>
      </c>
    </row>
    <row r="590" s="2" customFormat="1" ht="16.5" customHeight="1">
      <c r="A590" s="39"/>
      <c r="B590" s="40"/>
      <c r="C590" s="206" t="s">
        <v>872</v>
      </c>
      <c r="D590" s="206" t="s">
        <v>148</v>
      </c>
      <c r="E590" s="207" t="s">
        <v>873</v>
      </c>
      <c r="F590" s="208" t="s">
        <v>874</v>
      </c>
      <c r="G590" s="209" t="s">
        <v>543</v>
      </c>
      <c r="H590" s="210">
        <v>9</v>
      </c>
      <c r="I590" s="211"/>
      <c r="J590" s="212">
        <f>ROUND(I590*H590,2)</f>
        <v>0</v>
      </c>
      <c r="K590" s="213"/>
      <c r="L590" s="45"/>
      <c r="M590" s="214" t="s">
        <v>19</v>
      </c>
      <c r="N590" s="215" t="s">
        <v>40</v>
      </c>
      <c r="O590" s="85"/>
      <c r="P590" s="216">
        <f>O590*H590</f>
        <v>0</v>
      </c>
      <c r="Q590" s="216">
        <v>0</v>
      </c>
      <c r="R590" s="216">
        <f>Q590*H590</f>
        <v>0</v>
      </c>
      <c r="S590" s="216">
        <v>0.48199999999999998</v>
      </c>
      <c r="T590" s="217">
        <f>S590*H590</f>
        <v>4.3380000000000001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8" t="s">
        <v>152</v>
      </c>
      <c r="AT590" s="218" t="s">
        <v>148</v>
      </c>
      <c r="AU590" s="218" t="s">
        <v>79</v>
      </c>
      <c r="AY590" s="18" t="s">
        <v>146</v>
      </c>
      <c r="BE590" s="219">
        <f>IF(N590="základní",J590,0)</f>
        <v>0</v>
      </c>
      <c r="BF590" s="219">
        <f>IF(N590="snížená",J590,0)</f>
        <v>0</v>
      </c>
      <c r="BG590" s="219">
        <f>IF(N590="zákl. přenesená",J590,0)</f>
        <v>0</v>
      </c>
      <c r="BH590" s="219">
        <f>IF(N590="sníž. přenesená",J590,0)</f>
        <v>0</v>
      </c>
      <c r="BI590" s="219">
        <f>IF(N590="nulová",J590,0)</f>
        <v>0</v>
      </c>
      <c r="BJ590" s="18" t="s">
        <v>77</v>
      </c>
      <c r="BK590" s="219">
        <f>ROUND(I590*H590,2)</f>
        <v>0</v>
      </c>
      <c r="BL590" s="18" t="s">
        <v>152</v>
      </c>
      <c r="BM590" s="218" t="s">
        <v>875</v>
      </c>
    </row>
    <row r="591" s="2" customFormat="1">
      <c r="A591" s="39"/>
      <c r="B591" s="40"/>
      <c r="C591" s="41"/>
      <c r="D591" s="220" t="s">
        <v>154</v>
      </c>
      <c r="E591" s="41"/>
      <c r="F591" s="221" t="s">
        <v>876</v>
      </c>
      <c r="G591" s="41"/>
      <c r="H591" s="41"/>
      <c r="I591" s="222"/>
      <c r="J591" s="41"/>
      <c r="K591" s="41"/>
      <c r="L591" s="45"/>
      <c r="M591" s="223"/>
      <c r="N591" s="224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154</v>
      </c>
      <c r="AU591" s="18" t="s">
        <v>79</v>
      </c>
    </row>
    <row r="592" s="13" customFormat="1">
      <c r="A592" s="13"/>
      <c r="B592" s="225"/>
      <c r="C592" s="226"/>
      <c r="D592" s="227" t="s">
        <v>156</v>
      </c>
      <c r="E592" s="228" t="s">
        <v>19</v>
      </c>
      <c r="F592" s="229" t="s">
        <v>877</v>
      </c>
      <c r="G592" s="226"/>
      <c r="H592" s="228" t="s">
        <v>19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156</v>
      </c>
      <c r="AU592" s="235" t="s">
        <v>79</v>
      </c>
      <c r="AV592" s="13" t="s">
        <v>77</v>
      </c>
      <c r="AW592" s="13" t="s">
        <v>31</v>
      </c>
      <c r="AX592" s="13" t="s">
        <v>69</v>
      </c>
      <c r="AY592" s="235" t="s">
        <v>146</v>
      </c>
    </row>
    <row r="593" s="14" customFormat="1">
      <c r="A593" s="14"/>
      <c r="B593" s="236"/>
      <c r="C593" s="237"/>
      <c r="D593" s="227" t="s">
        <v>156</v>
      </c>
      <c r="E593" s="238" t="s">
        <v>19</v>
      </c>
      <c r="F593" s="239" t="s">
        <v>214</v>
      </c>
      <c r="G593" s="237"/>
      <c r="H593" s="240">
        <v>9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156</v>
      </c>
      <c r="AU593" s="246" t="s">
        <v>79</v>
      </c>
      <c r="AV593" s="14" t="s">
        <v>79</v>
      </c>
      <c r="AW593" s="14" t="s">
        <v>31</v>
      </c>
      <c r="AX593" s="14" t="s">
        <v>77</v>
      </c>
      <c r="AY593" s="246" t="s">
        <v>146</v>
      </c>
    </row>
    <row r="594" s="2" customFormat="1" ht="16.5" customHeight="1">
      <c r="A594" s="39"/>
      <c r="B594" s="40"/>
      <c r="C594" s="206" t="s">
        <v>475</v>
      </c>
      <c r="D594" s="206" t="s">
        <v>148</v>
      </c>
      <c r="E594" s="207" t="s">
        <v>878</v>
      </c>
      <c r="F594" s="208" t="s">
        <v>879</v>
      </c>
      <c r="G594" s="209" t="s">
        <v>543</v>
      </c>
      <c r="H594" s="210">
        <v>5</v>
      </c>
      <c r="I594" s="211"/>
      <c r="J594" s="212">
        <f>ROUND(I594*H594,2)</f>
        <v>0</v>
      </c>
      <c r="K594" s="213"/>
      <c r="L594" s="45"/>
      <c r="M594" s="214" t="s">
        <v>19</v>
      </c>
      <c r="N594" s="215" t="s">
        <v>40</v>
      </c>
      <c r="O594" s="85"/>
      <c r="P594" s="216">
        <f>O594*H594</f>
        <v>0</v>
      </c>
      <c r="Q594" s="216">
        <v>0</v>
      </c>
      <c r="R594" s="216">
        <f>Q594*H594</f>
        <v>0</v>
      </c>
      <c r="S594" s="216">
        <v>0.086999999999999994</v>
      </c>
      <c r="T594" s="217">
        <f>S594*H594</f>
        <v>0.43499999999999994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18" t="s">
        <v>152</v>
      </c>
      <c r="AT594" s="218" t="s">
        <v>148</v>
      </c>
      <c r="AU594" s="218" t="s">
        <v>79</v>
      </c>
      <c r="AY594" s="18" t="s">
        <v>146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8" t="s">
        <v>77</v>
      </c>
      <c r="BK594" s="219">
        <f>ROUND(I594*H594,2)</f>
        <v>0</v>
      </c>
      <c r="BL594" s="18" t="s">
        <v>152</v>
      </c>
      <c r="BM594" s="218" t="s">
        <v>880</v>
      </c>
    </row>
    <row r="595" s="2" customFormat="1">
      <c r="A595" s="39"/>
      <c r="B595" s="40"/>
      <c r="C595" s="41"/>
      <c r="D595" s="220" t="s">
        <v>154</v>
      </c>
      <c r="E595" s="41"/>
      <c r="F595" s="221" t="s">
        <v>881</v>
      </c>
      <c r="G595" s="41"/>
      <c r="H595" s="41"/>
      <c r="I595" s="222"/>
      <c r="J595" s="41"/>
      <c r="K595" s="41"/>
      <c r="L595" s="45"/>
      <c r="M595" s="223"/>
      <c r="N595" s="224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154</v>
      </c>
      <c r="AU595" s="18" t="s">
        <v>79</v>
      </c>
    </row>
    <row r="596" s="13" customFormat="1">
      <c r="A596" s="13"/>
      <c r="B596" s="225"/>
      <c r="C596" s="226"/>
      <c r="D596" s="227" t="s">
        <v>156</v>
      </c>
      <c r="E596" s="228" t="s">
        <v>19</v>
      </c>
      <c r="F596" s="229" t="s">
        <v>882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156</v>
      </c>
      <c r="AU596" s="235" t="s">
        <v>79</v>
      </c>
      <c r="AV596" s="13" t="s">
        <v>77</v>
      </c>
      <c r="AW596" s="13" t="s">
        <v>31</v>
      </c>
      <c r="AX596" s="13" t="s">
        <v>69</v>
      </c>
      <c r="AY596" s="235" t="s">
        <v>146</v>
      </c>
    </row>
    <row r="597" s="14" customFormat="1">
      <c r="A597" s="14"/>
      <c r="B597" s="236"/>
      <c r="C597" s="237"/>
      <c r="D597" s="227" t="s">
        <v>156</v>
      </c>
      <c r="E597" s="238" t="s">
        <v>19</v>
      </c>
      <c r="F597" s="239" t="s">
        <v>181</v>
      </c>
      <c r="G597" s="237"/>
      <c r="H597" s="240">
        <v>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156</v>
      </c>
      <c r="AU597" s="246" t="s">
        <v>79</v>
      </c>
      <c r="AV597" s="14" t="s">
        <v>79</v>
      </c>
      <c r="AW597" s="14" t="s">
        <v>31</v>
      </c>
      <c r="AX597" s="14" t="s">
        <v>77</v>
      </c>
      <c r="AY597" s="246" t="s">
        <v>146</v>
      </c>
    </row>
    <row r="598" s="2" customFormat="1" ht="37.8" customHeight="1">
      <c r="A598" s="39"/>
      <c r="B598" s="40"/>
      <c r="C598" s="206" t="s">
        <v>883</v>
      </c>
      <c r="D598" s="206" t="s">
        <v>148</v>
      </c>
      <c r="E598" s="207" t="s">
        <v>884</v>
      </c>
      <c r="F598" s="208" t="s">
        <v>885</v>
      </c>
      <c r="G598" s="209" t="s">
        <v>190</v>
      </c>
      <c r="H598" s="210">
        <v>2</v>
      </c>
      <c r="I598" s="211"/>
      <c r="J598" s="212">
        <f>ROUND(I598*H598,2)</f>
        <v>0</v>
      </c>
      <c r="K598" s="213"/>
      <c r="L598" s="45"/>
      <c r="M598" s="214" t="s">
        <v>19</v>
      </c>
      <c r="N598" s="215" t="s">
        <v>40</v>
      </c>
      <c r="O598" s="85"/>
      <c r="P598" s="216">
        <f>O598*H598</f>
        <v>0</v>
      </c>
      <c r="Q598" s="216">
        <v>0</v>
      </c>
      <c r="R598" s="216">
        <f>Q598*H598</f>
        <v>0</v>
      </c>
      <c r="S598" s="216">
        <v>0.90000000000000002</v>
      </c>
      <c r="T598" s="217">
        <f>S598*H598</f>
        <v>1.8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8" t="s">
        <v>152</v>
      </c>
      <c r="AT598" s="218" t="s">
        <v>148</v>
      </c>
      <c r="AU598" s="218" t="s">
        <v>79</v>
      </c>
      <c r="AY598" s="18" t="s">
        <v>146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18" t="s">
        <v>77</v>
      </c>
      <c r="BK598" s="219">
        <f>ROUND(I598*H598,2)</f>
        <v>0</v>
      </c>
      <c r="BL598" s="18" t="s">
        <v>152</v>
      </c>
      <c r="BM598" s="218" t="s">
        <v>886</v>
      </c>
    </row>
    <row r="599" s="2" customFormat="1">
      <c r="A599" s="39"/>
      <c r="B599" s="40"/>
      <c r="C599" s="41"/>
      <c r="D599" s="220" t="s">
        <v>154</v>
      </c>
      <c r="E599" s="41"/>
      <c r="F599" s="221" t="s">
        <v>887</v>
      </c>
      <c r="G599" s="41"/>
      <c r="H599" s="41"/>
      <c r="I599" s="222"/>
      <c r="J599" s="41"/>
      <c r="K599" s="41"/>
      <c r="L599" s="45"/>
      <c r="M599" s="223"/>
      <c r="N599" s="224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154</v>
      </c>
      <c r="AU599" s="18" t="s">
        <v>79</v>
      </c>
    </row>
    <row r="600" s="13" customFormat="1">
      <c r="A600" s="13"/>
      <c r="B600" s="225"/>
      <c r="C600" s="226"/>
      <c r="D600" s="227" t="s">
        <v>156</v>
      </c>
      <c r="E600" s="228" t="s">
        <v>19</v>
      </c>
      <c r="F600" s="229" t="s">
        <v>888</v>
      </c>
      <c r="G600" s="226"/>
      <c r="H600" s="228" t="s">
        <v>19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156</v>
      </c>
      <c r="AU600" s="235" t="s">
        <v>79</v>
      </c>
      <c r="AV600" s="13" t="s">
        <v>77</v>
      </c>
      <c r="AW600" s="13" t="s">
        <v>31</v>
      </c>
      <c r="AX600" s="13" t="s">
        <v>69</v>
      </c>
      <c r="AY600" s="235" t="s">
        <v>146</v>
      </c>
    </row>
    <row r="601" s="14" customFormat="1">
      <c r="A601" s="14"/>
      <c r="B601" s="236"/>
      <c r="C601" s="237"/>
      <c r="D601" s="227" t="s">
        <v>156</v>
      </c>
      <c r="E601" s="238" t="s">
        <v>19</v>
      </c>
      <c r="F601" s="239" t="s">
        <v>79</v>
      </c>
      <c r="G601" s="237"/>
      <c r="H601" s="240">
        <v>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156</v>
      </c>
      <c r="AU601" s="246" t="s">
        <v>79</v>
      </c>
      <c r="AV601" s="14" t="s">
        <v>79</v>
      </c>
      <c r="AW601" s="14" t="s">
        <v>31</v>
      </c>
      <c r="AX601" s="14" t="s">
        <v>77</v>
      </c>
      <c r="AY601" s="246" t="s">
        <v>146</v>
      </c>
    </row>
    <row r="602" s="2" customFormat="1" ht="16.5" customHeight="1">
      <c r="A602" s="39"/>
      <c r="B602" s="40"/>
      <c r="C602" s="206" t="s">
        <v>889</v>
      </c>
      <c r="D602" s="206" t="s">
        <v>148</v>
      </c>
      <c r="E602" s="207" t="s">
        <v>890</v>
      </c>
      <c r="F602" s="208" t="s">
        <v>891</v>
      </c>
      <c r="G602" s="209" t="s">
        <v>543</v>
      </c>
      <c r="H602" s="210">
        <v>10</v>
      </c>
      <c r="I602" s="211"/>
      <c r="J602" s="212">
        <f>ROUND(I602*H602,2)</f>
        <v>0</v>
      </c>
      <c r="K602" s="213"/>
      <c r="L602" s="45"/>
      <c r="M602" s="214" t="s">
        <v>19</v>
      </c>
      <c r="N602" s="215" t="s">
        <v>40</v>
      </c>
      <c r="O602" s="85"/>
      <c r="P602" s="216">
        <f>O602*H602</f>
        <v>0</v>
      </c>
      <c r="Q602" s="216">
        <v>0</v>
      </c>
      <c r="R602" s="216">
        <f>Q602*H602</f>
        <v>0</v>
      </c>
      <c r="S602" s="216">
        <v>0.02</v>
      </c>
      <c r="T602" s="217">
        <f>S602*H602</f>
        <v>0.20000000000000001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18" t="s">
        <v>152</v>
      </c>
      <c r="AT602" s="218" t="s">
        <v>148</v>
      </c>
      <c r="AU602" s="218" t="s">
        <v>79</v>
      </c>
      <c r="AY602" s="18" t="s">
        <v>146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18" t="s">
        <v>77</v>
      </c>
      <c r="BK602" s="219">
        <f>ROUND(I602*H602,2)</f>
        <v>0</v>
      </c>
      <c r="BL602" s="18" t="s">
        <v>152</v>
      </c>
      <c r="BM602" s="218" t="s">
        <v>892</v>
      </c>
    </row>
    <row r="603" s="2" customFormat="1">
      <c r="A603" s="39"/>
      <c r="B603" s="40"/>
      <c r="C603" s="41"/>
      <c r="D603" s="220" t="s">
        <v>154</v>
      </c>
      <c r="E603" s="41"/>
      <c r="F603" s="221" t="s">
        <v>893</v>
      </c>
      <c r="G603" s="41"/>
      <c r="H603" s="41"/>
      <c r="I603" s="222"/>
      <c r="J603" s="41"/>
      <c r="K603" s="41"/>
      <c r="L603" s="45"/>
      <c r="M603" s="223"/>
      <c r="N603" s="224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154</v>
      </c>
      <c r="AU603" s="18" t="s">
        <v>79</v>
      </c>
    </row>
    <row r="604" s="13" customFormat="1">
      <c r="A604" s="13"/>
      <c r="B604" s="225"/>
      <c r="C604" s="226"/>
      <c r="D604" s="227" t="s">
        <v>156</v>
      </c>
      <c r="E604" s="228" t="s">
        <v>19</v>
      </c>
      <c r="F604" s="229" t="s">
        <v>894</v>
      </c>
      <c r="G604" s="226"/>
      <c r="H604" s="228" t="s">
        <v>19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156</v>
      </c>
      <c r="AU604" s="235" t="s">
        <v>79</v>
      </c>
      <c r="AV604" s="13" t="s">
        <v>77</v>
      </c>
      <c r="AW604" s="13" t="s">
        <v>31</v>
      </c>
      <c r="AX604" s="13" t="s">
        <v>69</v>
      </c>
      <c r="AY604" s="235" t="s">
        <v>146</v>
      </c>
    </row>
    <row r="605" s="14" customFormat="1">
      <c r="A605" s="14"/>
      <c r="B605" s="236"/>
      <c r="C605" s="237"/>
      <c r="D605" s="227" t="s">
        <v>156</v>
      </c>
      <c r="E605" s="238" t="s">
        <v>19</v>
      </c>
      <c r="F605" s="239" t="s">
        <v>222</v>
      </c>
      <c r="G605" s="237"/>
      <c r="H605" s="240">
        <v>10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156</v>
      </c>
      <c r="AU605" s="246" t="s">
        <v>79</v>
      </c>
      <c r="AV605" s="14" t="s">
        <v>79</v>
      </c>
      <c r="AW605" s="14" t="s">
        <v>31</v>
      </c>
      <c r="AX605" s="14" t="s">
        <v>77</v>
      </c>
      <c r="AY605" s="246" t="s">
        <v>146</v>
      </c>
    </row>
    <row r="606" s="2" customFormat="1" ht="21.75" customHeight="1">
      <c r="A606" s="39"/>
      <c r="B606" s="40"/>
      <c r="C606" s="206" t="s">
        <v>895</v>
      </c>
      <c r="D606" s="206" t="s">
        <v>148</v>
      </c>
      <c r="E606" s="207" t="s">
        <v>896</v>
      </c>
      <c r="F606" s="208" t="s">
        <v>897</v>
      </c>
      <c r="G606" s="209" t="s">
        <v>543</v>
      </c>
      <c r="H606" s="210">
        <v>45</v>
      </c>
      <c r="I606" s="211"/>
      <c r="J606" s="212">
        <f>ROUND(I606*H606,2)</f>
        <v>0</v>
      </c>
      <c r="K606" s="213"/>
      <c r="L606" s="45"/>
      <c r="M606" s="214" t="s">
        <v>19</v>
      </c>
      <c r="N606" s="215" t="s">
        <v>40</v>
      </c>
      <c r="O606" s="85"/>
      <c r="P606" s="216">
        <f>O606*H606</f>
        <v>0</v>
      </c>
      <c r="Q606" s="216">
        <v>0</v>
      </c>
      <c r="R606" s="216">
        <f>Q606*H606</f>
        <v>0</v>
      </c>
      <c r="S606" s="216">
        <v>0.0080000000000000002</v>
      </c>
      <c r="T606" s="217">
        <f>S606*H606</f>
        <v>0.35999999999999999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18" t="s">
        <v>152</v>
      </c>
      <c r="AT606" s="218" t="s">
        <v>148</v>
      </c>
      <c r="AU606" s="218" t="s">
        <v>79</v>
      </c>
      <c r="AY606" s="18" t="s">
        <v>146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18" t="s">
        <v>77</v>
      </c>
      <c r="BK606" s="219">
        <f>ROUND(I606*H606,2)</f>
        <v>0</v>
      </c>
      <c r="BL606" s="18" t="s">
        <v>152</v>
      </c>
      <c r="BM606" s="218" t="s">
        <v>898</v>
      </c>
    </row>
    <row r="607" s="2" customFormat="1">
      <c r="A607" s="39"/>
      <c r="B607" s="40"/>
      <c r="C607" s="41"/>
      <c r="D607" s="220" t="s">
        <v>154</v>
      </c>
      <c r="E607" s="41"/>
      <c r="F607" s="221" t="s">
        <v>899</v>
      </c>
      <c r="G607" s="41"/>
      <c r="H607" s="41"/>
      <c r="I607" s="222"/>
      <c r="J607" s="41"/>
      <c r="K607" s="41"/>
      <c r="L607" s="45"/>
      <c r="M607" s="223"/>
      <c r="N607" s="224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154</v>
      </c>
      <c r="AU607" s="18" t="s">
        <v>79</v>
      </c>
    </row>
    <row r="608" s="13" customFormat="1">
      <c r="A608" s="13"/>
      <c r="B608" s="225"/>
      <c r="C608" s="226"/>
      <c r="D608" s="227" t="s">
        <v>156</v>
      </c>
      <c r="E608" s="228" t="s">
        <v>19</v>
      </c>
      <c r="F608" s="229" t="s">
        <v>900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156</v>
      </c>
      <c r="AU608" s="235" t="s">
        <v>79</v>
      </c>
      <c r="AV608" s="13" t="s">
        <v>77</v>
      </c>
      <c r="AW608" s="13" t="s">
        <v>31</v>
      </c>
      <c r="AX608" s="13" t="s">
        <v>69</v>
      </c>
      <c r="AY608" s="235" t="s">
        <v>146</v>
      </c>
    </row>
    <row r="609" s="14" customFormat="1">
      <c r="A609" s="14"/>
      <c r="B609" s="236"/>
      <c r="C609" s="237"/>
      <c r="D609" s="227" t="s">
        <v>156</v>
      </c>
      <c r="E609" s="238" t="s">
        <v>19</v>
      </c>
      <c r="F609" s="239" t="s">
        <v>442</v>
      </c>
      <c r="G609" s="237"/>
      <c r="H609" s="240">
        <v>45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156</v>
      </c>
      <c r="AU609" s="246" t="s">
        <v>79</v>
      </c>
      <c r="AV609" s="14" t="s">
        <v>79</v>
      </c>
      <c r="AW609" s="14" t="s">
        <v>31</v>
      </c>
      <c r="AX609" s="14" t="s">
        <v>77</v>
      </c>
      <c r="AY609" s="246" t="s">
        <v>146</v>
      </c>
    </row>
    <row r="610" s="2" customFormat="1" ht="16.5" customHeight="1">
      <c r="A610" s="39"/>
      <c r="B610" s="40"/>
      <c r="C610" s="206" t="s">
        <v>901</v>
      </c>
      <c r="D610" s="206" t="s">
        <v>148</v>
      </c>
      <c r="E610" s="207" t="s">
        <v>902</v>
      </c>
      <c r="F610" s="208" t="s">
        <v>903</v>
      </c>
      <c r="G610" s="209" t="s">
        <v>190</v>
      </c>
      <c r="H610" s="210">
        <v>89</v>
      </c>
      <c r="I610" s="211"/>
      <c r="J610" s="212">
        <f>ROUND(I610*H610,2)</f>
        <v>0</v>
      </c>
      <c r="K610" s="213"/>
      <c r="L610" s="45"/>
      <c r="M610" s="214" t="s">
        <v>19</v>
      </c>
      <c r="N610" s="215" t="s">
        <v>40</v>
      </c>
      <c r="O610" s="85"/>
      <c r="P610" s="216">
        <f>O610*H610</f>
        <v>0</v>
      </c>
      <c r="Q610" s="216">
        <v>0</v>
      </c>
      <c r="R610" s="216">
        <f>Q610*H610</f>
        <v>0</v>
      </c>
      <c r="S610" s="216">
        <v>0.00198</v>
      </c>
      <c r="T610" s="217">
        <f>S610*H610</f>
        <v>0.17621999999999999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8" t="s">
        <v>152</v>
      </c>
      <c r="AT610" s="218" t="s">
        <v>148</v>
      </c>
      <c r="AU610" s="218" t="s">
        <v>79</v>
      </c>
      <c r="AY610" s="18" t="s">
        <v>146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18" t="s">
        <v>77</v>
      </c>
      <c r="BK610" s="219">
        <f>ROUND(I610*H610,2)</f>
        <v>0</v>
      </c>
      <c r="BL610" s="18" t="s">
        <v>152</v>
      </c>
      <c r="BM610" s="218" t="s">
        <v>904</v>
      </c>
    </row>
    <row r="611" s="2" customFormat="1">
      <c r="A611" s="39"/>
      <c r="B611" s="40"/>
      <c r="C611" s="41"/>
      <c r="D611" s="220" t="s">
        <v>154</v>
      </c>
      <c r="E611" s="41"/>
      <c r="F611" s="221" t="s">
        <v>905</v>
      </c>
      <c r="G611" s="41"/>
      <c r="H611" s="41"/>
      <c r="I611" s="222"/>
      <c r="J611" s="41"/>
      <c r="K611" s="41"/>
      <c r="L611" s="45"/>
      <c r="M611" s="223"/>
      <c r="N611" s="224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154</v>
      </c>
      <c r="AU611" s="18" t="s">
        <v>79</v>
      </c>
    </row>
    <row r="612" s="13" customFormat="1">
      <c r="A612" s="13"/>
      <c r="B612" s="225"/>
      <c r="C612" s="226"/>
      <c r="D612" s="227" t="s">
        <v>156</v>
      </c>
      <c r="E612" s="228" t="s">
        <v>19</v>
      </c>
      <c r="F612" s="229" t="s">
        <v>906</v>
      </c>
      <c r="G612" s="226"/>
      <c r="H612" s="228" t="s">
        <v>19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156</v>
      </c>
      <c r="AU612" s="235" t="s">
        <v>79</v>
      </c>
      <c r="AV612" s="13" t="s">
        <v>77</v>
      </c>
      <c r="AW612" s="13" t="s">
        <v>31</v>
      </c>
      <c r="AX612" s="13" t="s">
        <v>69</v>
      </c>
      <c r="AY612" s="235" t="s">
        <v>146</v>
      </c>
    </row>
    <row r="613" s="14" customFormat="1">
      <c r="A613" s="14"/>
      <c r="B613" s="236"/>
      <c r="C613" s="237"/>
      <c r="D613" s="227" t="s">
        <v>156</v>
      </c>
      <c r="E613" s="238" t="s">
        <v>19</v>
      </c>
      <c r="F613" s="239" t="s">
        <v>707</v>
      </c>
      <c r="G613" s="237"/>
      <c r="H613" s="240">
        <v>89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156</v>
      </c>
      <c r="AU613" s="246" t="s">
        <v>79</v>
      </c>
      <c r="AV613" s="14" t="s">
        <v>79</v>
      </c>
      <c r="AW613" s="14" t="s">
        <v>31</v>
      </c>
      <c r="AX613" s="14" t="s">
        <v>77</v>
      </c>
      <c r="AY613" s="246" t="s">
        <v>146</v>
      </c>
    </row>
    <row r="614" s="2" customFormat="1" ht="16.5" customHeight="1">
      <c r="A614" s="39"/>
      <c r="B614" s="40"/>
      <c r="C614" s="206" t="s">
        <v>907</v>
      </c>
      <c r="D614" s="206" t="s">
        <v>148</v>
      </c>
      <c r="E614" s="207" t="s">
        <v>908</v>
      </c>
      <c r="F614" s="208" t="s">
        <v>909</v>
      </c>
      <c r="G614" s="209" t="s">
        <v>543</v>
      </c>
      <c r="H614" s="210">
        <v>2</v>
      </c>
      <c r="I614" s="211"/>
      <c r="J614" s="212">
        <f>ROUND(I614*H614,2)</f>
        <v>0</v>
      </c>
      <c r="K614" s="213"/>
      <c r="L614" s="45"/>
      <c r="M614" s="214" t="s">
        <v>19</v>
      </c>
      <c r="N614" s="215" t="s">
        <v>40</v>
      </c>
      <c r="O614" s="85"/>
      <c r="P614" s="216">
        <f>O614*H614</f>
        <v>0</v>
      </c>
      <c r="Q614" s="216">
        <v>0</v>
      </c>
      <c r="R614" s="216">
        <f>Q614*H614</f>
        <v>0</v>
      </c>
      <c r="S614" s="216">
        <v>0.192</v>
      </c>
      <c r="T614" s="217">
        <f>S614*H614</f>
        <v>0.38400000000000001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8" t="s">
        <v>152</v>
      </c>
      <c r="AT614" s="218" t="s">
        <v>148</v>
      </c>
      <c r="AU614" s="218" t="s">
        <v>79</v>
      </c>
      <c r="AY614" s="18" t="s">
        <v>146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18" t="s">
        <v>77</v>
      </c>
      <c r="BK614" s="219">
        <f>ROUND(I614*H614,2)</f>
        <v>0</v>
      </c>
      <c r="BL614" s="18" t="s">
        <v>152</v>
      </c>
      <c r="BM614" s="218" t="s">
        <v>910</v>
      </c>
    </row>
    <row r="615" s="2" customFormat="1">
      <c r="A615" s="39"/>
      <c r="B615" s="40"/>
      <c r="C615" s="41"/>
      <c r="D615" s="220" t="s">
        <v>154</v>
      </c>
      <c r="E615" s="41"/>
      <c r="F615" s="221" t="s">
        <v>911</v>
      </c>
      <c r="G615" s="41"/>
      <c r="H615" s="41"/>
      <c r="I615" s="222"/>
      <c r="J615" s="41"/>
      <c r="K615" s="41"/>
      <c r="L615" s="45"/>
      <c r="M615" s="223"/>
      <c r="N615" s="224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154</v>
      </c>
      <c r="AU615" s="18" t="s">
        <v>79</v>
      </c>
    </row>
    <row r="616" s="13" customFormat="1">
      <c r="A616" s="13"/>
      <c r="B616" s="225"/>
      <c r="C616" s="226"/>
      <c r="D616" s="227" t="s">
        <v>156</v>
      </c>
      <c r="E616" s="228" t="s">
        <v>19</v>
      </c>
      <c r="F616" s="229" t="s">
        <v>900</v>
      </c>
      <c r="G616" s="226"/>
      <c r="H616" s="228" t="s">
        <v>19</v>
      </c>
      <c r="I616" s="230"/>
      <c r="J616" s="226"/>
      <c r="K616" s="226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156</v>
      </c>
      <c r="AU616" s="235" t="s">
        <v>79</v>
      </c>
      <c r="AV616" s="13" t="s">
        <v>77</v>
      </c>
      <c r="AW616" s="13" t="s">
        <v>31</v>
      </c>
      <c r="AX616" s="13" t="s">
        <v>69</v>
      </c>
      <c r="AY616" s="235" t="s">
        <v>146</v>
      </c>
    </row>
    <row r="617" s="14" customFormat="1">
      <c r="A617" s="14"/>
      <c r="B617" s="236"/>
      <c r="C617" s="237"/>
      <c r="D617" s="227" t="s">
        <v>156</v>
      </c>
      <c r="E617" s="238" t="s">
        <v>19</v>
      </c>
      <c r="F617" s="239" t="s">
        <v>79</v>
      </c>
      <c r="G617" s="237"/>
      <c r="H617" s="240">
        <v>2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156</v>
      </c>
      <c r="AU617" s="246" t="s">
        <v>79</v>
      </c>
      <c r="AV617" s="14" t="s">
        <v>79</v>
      </c>
      <c r="AW617" s="14" t="s">
        <v>31</v>
      </c>
      <c r="AX617" s="14" t="s">
        <v>77</v>
      </c>
      <c r="AY617" s="246" t="s">
        <v>146</v>
      </c>
    </row>
    <row r="618" s="2" customFormat="1" ht="37.8" customHeight="1">
      <c r="A618" s="39"/>
      <c r="B618" s="40"/>
      <c r="C618" s="206" t="s">
        <v>912</v>
      </c>
      <c r="D618" s="206" t="s">
        <v>148</v>
      </c>
      <c r="E618" s="207" t="s">
        <v>913</v>
      </c>
      <c r="F618" s="208" t="s">
        <v>914</v>
      </c>
      <c r="G618" s="209" t="s">
        <v>190</v>
      </c>
      <c r="H618" s="210">
        <v>63.600000000000001</v>
      </c>
      <c r="I618" s="211"/>
      <c r="J618" s="212">
        <f>ROUND(I618*H618,2)</f>
        <v>0</v>
      </c>
      <c r="K618" s="213"/>
      <c r="L618" s="45"/>
      <c r="M618" s="214" t="s">
        <v>19</v>
      </c>
      <c r="N618" s="215" t="s">
        <v>40</v>
      </c>
      <c r="O618" s="85"/>
      <c r="P618" s="216">
        <f>O618*H618</f>
        <v>0</v>
      </c>
      <c r="Q618" s="216">
        <v>0</v>
      </c>
      <c r="R618" s="216">
        <f>Q618*H618</f>
        <v>0</v>
      </c>
      <c r="S618" s="216">
        <v>0</v>
      </c>
      <c r="T618" s="21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8" t="s">
        <v>152</v>
      </c>
      <c r="AT618" s="218" t="s">
        <v>148</v>
      </c>
      <c r="AU618" s="218" t="s">
        <v>79</v>
      </c>
      <c r="AY618" s="18" t="s">
        <v>146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18" t="s">
        <v>77</v>
      </c>
      <c r="BK618" s="219">
        <f>ROUND(I618*H618,2)</f>
        <v>0</v>
      </c>
      <c r="BL618" s="18" t="s">
        <v>152</v>
      </c>
      <c r="BM618" s="218" t="s">
        <v>915</v>
      </c>
    </row>
    <row r="619" s="2" customFormat="1">
      <c r="A619" s="39"/>
      <c r="B619" s="40"/>
      <c r="C619" s="41"/>
      <c r="D619" s="220" t="s">
        <v>154</v>
      </c>
      <c r="E619" s="41"/>
      <c r="F619" s="221" t="s">
        <v>916</v>
      </c>
      <c r="G619" s="41"/>
      <c r="H619" s="41"/>
      <c r="I619" s="222"/>
      <c r="J619" s="41"/>
      <c r="K619" s="41"/>
      <c r="L619" s="45"/>
      <c r="M619" s="223"/>
      <c r="N619" s="224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154</v>
      </c>
      <c r="AU619" s="18" t="s">
        <v>79</v>
      </c>
    </row>
    <row r="620" s="13" customFormat="1">
      <c r="A620" s="13"/>
      <c r="B620" s="225"/>
      <c r="C620" s="226"/>
      <c r="D620" s="227" t="s">
        <v>156</v>
      </c>
      <c r="E620" s="228" t="s">
        <v>19</v>
      </c>
      <c r="F620" s="229" t="s">
        <v>195</v>
      </c>
      <c r="G620" s="226"/>
      <c r="H620" s="228" t="s">
        <v>19</v>
      </c>
      <c r="I620" s="230"/>
      <c r="J620" s="226"/>
      <c r="K620" s="226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156</v>
      </c>
      <c r="AU620" s="235" t="s">
        <v>79</v>
      </c>
      <c r="AV620" s="13" t="s">
        <v>77</v>
      </c>
      <c r="AW620" s="13" t="s">
        <v>31</v>
      </c>
      <c r="AX620" s="13" t="s">
        <v>69</v>
      </c>
      <c r="AY620" s="235" t="s">
        <v>146</v>
      </c>
    </row>
    <row r="621" s="14" customFormat="1">
      <c r="A621" s="14"/>
      <c r="B621" s="236"/>
      <c r="C621" s="237"/>
      <c r="D621" s="227" t="s">
        <v>156</v>
      </c>
      <c r="E621" s="238" t="s">
        <v>19</v>
      </c>
      <c r="F621" s="239" t="s">
        <v>917</v>
      </c>
      <c r="G621" s="237"/>
      <c r="H621" s="240">
        <v>63.600000000000001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156</v>
      </c>
      <c r="AU621" s="246" t="s">
        <v>79</v>
      </c>
      <c r="AV621" s="14" t="s">
        <v>79</v>
      </c>
      <c r="AW621" s="14" t="s">
        <v>31</v>
      </c>
      <c r="AX621" s="14" t="s">
        <v>77</v>
      </c>
      <c r="AY621" s="246" t="s">
        <v>146</v>
      </c>
    </row>
    <row r="622" s="2" customFormat="1" ht="33" customHeight="1">
      <c r="A622" s="39"/>
      <c r="B622" s="40"/>
      <c r="C622" s="206" t="s">
        <v>918</v>
      </c>
      <c r="D622" s="206" t="s">
        <v>148</v>
      </c>
      <c r="E622" s="207" t="s">
        <v>919</v>
      </c>
      <c r="F622" s="208" t="s">
        <v>920</v>
      </c>
      <c r="G622" s="209" t="s">
        <v>151</v>
      </c>
      <c r="H622" s="210">
        <v>16</v>
      </c>
      <c r="I622" s="211"/>
      <c r="J622" s="212">
        <f>ROUND(I622*H622,2)</f>
        <v>0</v>
      </c>
      <c r="K622" s="213"/>
      <c r="L622" s="45"/>
      <c r="M622" s="214" t="s">
        <v>19</v>
      </c>
      <c r="N622" s="215" t="s">
        <v>40</v>
      </c>
      <c r="O622" s="85"/>
      <c r="P622" s="216">
        <f>O622*H622</f>
        <v>0</v>
      </c>
      <c r="Q622" s="216">
        <v>0</v>
      </c>
      <c r="R622" s="216">
        <f>Q622*H622</f>
        <v>0</v>
      </c>
      <c r="S622" s="216">
        <v>0</v>
      </c>
      <c r="T622" s="217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18" t="s">
        <v>152</v>
      </c>
      <c r="AT622" s="218" t="s">
        <v>148</v>
      </c>
      <c r="AU622" s="218" t="s">
        <v>79</v>
      </c>
      <c r="AY622" s="18" t="s">
        <v>146</v>
      </c>
      <c r="BE622" s="219">
        <f>IF(N622="základní",J622,0)</f>
        <v>0</v>
      </c>
      <c r="BF622" s="219">
        <f>IF(N622="snížená",J622,0)</f>
        <v>0</v>
      </c>
      <c r="BG622" s="219">
        <f>IF(N622="zákl. přenesená",J622,0)</f>
        <v>0</v>
      </c>
      <c r="BH622" s="219">
        <f>IF(N622="sníž. přenesená",J622,0)</f>
        <v>0</v>
      </c>
      <c r="BI622" s="219">
        <f>IF(N622="nulová",J622,0)</f>
        <v>0</v>
      </c>
      <c r="BJ622" s="18" t="s">
        <v>77</v>
      </c>
      <c r="BK622" s="219">
        <f>ROUND(I622*H622,2)</f>
        <v>0</v>
      </c>
      <c r="BL622" s="18" t="s">
        <v>152</v>
      </c>
      <c r="BM622" s="218" t="s">
        <v>921</v>
      </c>
    </row>
    <row r="623" s="2" customFormat="1">
      <c r="A623" s="39"/>
      <c r="B623" s="40"/>
      <c r="C623" s="41"/>
      <c r="D623" s="220" t="s">
        <v>154</v>
      </c>
      <c r="E623" s="41"/>
      <c r="F623" s="221" t="s">
        <v>922</v>
      </c>
      <c r="G623" s="41"/>
      <c r="H623" s="41"/>
      <c r="I623" s="222"/>
      <c r="J623" s="41"/>
      <c r="K623" s="41"/>
      <c r="L623" s="45"/>
      <c r="M623" s="223"/>
      <c r="N623" s="224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154</v>
      </c>
      <c r="AU623" s="18" t="s">
        <v>79</v>
      </c>
    </row>
    <row r="624" s="13" customFormat="1">
      <c r="A624" s="13"/>
      <c r="B624" s="225"/>
      <c r="C624" s="226"/>
      <c r="D624" s="227" t="s">
        <v>156</v>
      </c>
      <c r="E624" s="228" t="s">
        <v>19</v>
      </c>
      <c r="F624" s="229" t="s">
        <v>166</v>
      </c>
      <c r="G624" s="226"/>
      <c r="H624" s="228" t="s">
        <v>19</v>
      </c>
      <c r="I624" s="230"/>
      <c r="J624" s="226"/>
      <c r="K624" s="226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156</v>
      </c>
      <c r="AU624" s="235" t="s">
        <v>79</v>
      </c>
      <c r="AV624" s="13" t="s">
        <v>77</v>
      </c>
      <c r="AW624" s="13" t="s">
        <v>31</v>
      </c>
      <c r="AX624" s="13" t="s">
        <v>69</v>
      </c>
      <c r="AY624" s="235" t="s">
        <v>146</v>
      </c>
    </row>
    <row r="625" s="14" customFormat="1">
      <c r="A625" s="14"/>
      <c r="B625" s="236"/>
      <c r="C625" s="237"/>
      <c r="D625" s="227" t="s">
        <v>156</v>
      </c>
      <c r="E625" s="238" t="s">
        <v>19</v>
      </c>
      <c r="F625" s="239" t="s">
        <v>167</v>
      </c>
      <c r="G625" s="237"/>
      <c r="H625" s="240">
        <v>16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156</v>
      </c>
      <c r="AU625" s="246" t="s">
        <v>79</v>
      </c>
      <c r="AV625" s="14" t="s">
        <v>79</v>
      </c>
      <c r="AW625" s="14" t="s">
        <v>31</v>
      </c>
      <c r="AX625" s="14" t="s">
        <v>77</v>
      </c>
      <c r="AY625" s="246" t="s">
        <v>146</v>
      </c>
    </row>
    <row r="626" s="2" customFormat="1" ht="16.5" customHeight="1">
      <c r="A626" s="39"/>
      <c r="B626" s="40"/>
      <c r="C626" s="206" t="s">
        <v>923</v>
      </c>
      <c r="D626" s="206" t="s">
        <v>148</v>
      </c>
      <c r="E626" s="207" t="s">
        <v>924</v>
      </c>
      <c r="F626" s="208" t="s">
        <v>925</v>
      </c>
      <c r="G626" s="209" t="s">
        <v>151</v>
      </c>
      <c r="H626" s="210">
        <v>12.300000000000001</v>
      </c>
      <c r="I626" s="211"/>
      <c r="J626" s="212">
        <f>ROUND(I626*H626,2)</f>
        <v>0</v>
      </c>
      <c r="K626" s="213"/>
      <c r="L626" s="45"/>
      <c r="M626" s="214" t="s">
        <v>19</v>
      </c>
      <c r="N626" s="215" t="s">
        <v>40</v>
      </c>
      <c r="O626" s="85"/>
      <c r="P626" s="216">
        <f>O626*H626</f>
        <v>0</v>
      </c>
      <c r="Q626" s="216">
        <v>0</v>
      </c>
      <c r="R626" s="216">
        <f>Q626*H626</f>
        <v>0</v>
      </c>
      <c r="S626" s="216">
        <v>0</v>
      </c>
      <c r="T626" s="21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18" t="s">
        <v>152</v>
      </c>
      <c r="AT626" s="218" t="s">
        <v>148</v>
      </c>
      <c r="AU626" s="218" t="s">
        <v>79</v>
      </c>
      <c r="AY626" s="18" t="s">
        <v>146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18" t="s">
        <v>77</v>
      </c>
      <c r="BK626" s="219">
        <f>ROUND(I626*H626,2)</f>
        <v>0</v>
      </c>
      <c r="BL626" s="18" t="s">
        <v>152</v>
      </c>
      <c r="BM626" s="218" t="s">
        <v>926</v>
      </c>
    </row>
    <row r="627" s="2" customFormat="1">
      <c r="A627" s="39"/>
      <c r="B627" s="40"/>
      <c r="C627" s="41"/>
      <c r="D627" s="220" t="s">
        <v>154</v>
      </c>
      <c r="E627" s="41"/>
      <c r="F627" s="221" t="s">
        <v>927</v>
      </c>
      <c r="G627" s="41"/>
      <c r="H627" s="41"/>
      <c r="I627" s="222"/>
      <c r="J627" s="41"/>
      <c r="K627" s="41"/>
      <c r="L627" s="45"/>
      <c r="M627" s="223"/>
      <c r="N627" s="224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154</v>
      </c>
      <c r="AU627" s="18" t="s">
        <v>79</v>
      </c>
    </row>
    <row r="628" s="13" customFormat="1">
      <c r="A628" s="13"/>
      <c r="B628" s="225"/>
      <c r="C628" s="226"/>
      <c r="D628" s="227" t="s">
        <v>156</v>
      </c>
      <c r="E628" s="228" t="s">
        <v>19</v>
      </c>
      <c r="F628" s="229" t="s">
        <v>928</v>
      </c>
      <c r="G628" s="226"/>
      <c r="H628" s="228" t="s">
        <v>19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156</v>
      </c>
      <c r="AU628" s="235" t="s">
        <v>79</v>
      </c>
      <c r="AV628" s="13" t="s">
        <v>77</v>
      </c>
      <c r="AW628" s="13" t="s">
        <v>31</v>
      </c>
      <c r="AX628" s="13" t="s">
        <v>69</v>
      </c>
      <c r="AY628" s="235" t="s">
        <v>146</v>
      </c>
    </row>
    <row r="629" s="14" customFormat="1">
      <c r="A629" s="14"/>
      <c r="B629" s="236"/>
      <c r="C629" s="237"/>
      <c r="D629" s="227" t="s">
        <v>156</v>
      </c>
      <c r="E629" s="238" t="s">
        <v>19</v>
      </c>
      <c r="F629" s="239" t="s">
        <v>181</v>
      </c>
      <c r="G629" s="237"/>
      <c r="H629" s="240">
        <v>5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156</v>
      </c>
      <c r="AU629" s="246" t="s">
        <v>79</v>
      </c>
      <c r="AV629" s="14" t="s">
        <v>79</v>
      </c>
      <c r="AW629" s="14" t="s">
        <v>31</v>
      </c>
      <c r="AX629" s="14" t="s">
        <v>69</v>
      </c>
      <c r="AY629" s="246" t="s">
        <v>146</v>
      </c>
    </row>
    <row r="630" s="13" customFormat="1">
      <c r="A630" s="13"/>
      <c r="B630" s="225"/>
      <c r="C630" s="226"/>
      <c r="D630" s="227" t="s">
        <v>156</v>
      </c>
      <c r="E630" s="228" t="s">
        <v>19</v>
      </c>
      <c r="F630" s="229" t="s">
        <v>929</v>
      </c>
      <c r="G630" s="226"/>
      <c r="H630" s="228" t="s">
        <v>19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156</v>
      </c>
      <c r="AU630" s="235" t="s">
        <v>79</v>
      </c>
      <c r="AV630" s="13" t="s">
        <v>77</v>
      </c>
      <c r="AW630" s="13" t="s">
        <v>31</v>
      </c>
      <c r="AX630" s="13" t="s">
        <v>69</v>
      </c>
      <c r="AY630" s="235" t="s">
        <v>146</v>
      </c>
    </row>
    <row r="631" s="14" customFormat="1">
      <c r="A631" s="14"/>
      <c r="B631" s="236"/>
      <c r="C631" s="237"/>
      <c r="D631" s="227" t="s">
        <v>156</v>
      </c>
      <c r="E631" s="238" t="s">
        <v>19</v>
      </c>
      <c r="F631" s="239" t="s">
        <v>930</v>
      </c>
      <c r="G631" s="237"/>
      <c r="H631" s="240">
        <v>7.2999999999999998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156</v>
      </c>
      <c r="AU631" s="246" t="s">
        <v>79</v>
      </c>
      <c r="AV631" s="14" t="s">
        <v>79</v>
      </c>
      <c r="AW631" s="14" t="s">
        <v>31</v>
      </c>
      <c r="AX631" s="14" t="s">
        <v>69</v>
      </c>
      <c r="AY631" s="246" t="s">
        <v>146</v>
      </c>
    </row>
    <row r="632" s="15" customFormat="1">
      <c r="A632" s="15"/>
      <c r="B632" s="247"/>
      <c r="C632" s="248"/>
      <c r="D632" s="227" t="s">
        <v>156</v>
      </c>
      <c r="E632" s="249" t="s">
        <v>19</v>
      </c>
      <c r="F632" s="250" t="s">
        <v>161</v>
      </c>
      <c r="G632" s="248"/>
      <c r="H632" s="251">
        <v>12.300000000000001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156</v>
      </c>
      <c r="AU632" s="257" t="s">
        <v>79</v>
      </c>
      <c r="AV632" s="15" t="s">
        <v>152</v>
      </c>
      <c r="AW632" s="15" t="s">
        <v>31</v>
      </c>
      <c r="AX632" s="15" t="s">
        <v>77</v>
      </c>
      <c r="AY632" s="257" t="s">
        <v>146</v>
      </c>
    </row>
    <row r="633" s="2" customFormat="1" ht="16.5" customHeight="1">
      <c r="A633" s="39"/>
      <c r="B633" s="40"/>
      <c r="C633" s="206" t="s">
        <v>931</v>
      </c>
      <c r="D633" s="206" t="s">
        <v>148</v>
      </c>
      <c r="E633" s="207" t="s">
        <v>932</v>
      </c>
      <c r="F633" s="208" t="s">
        <v>933</v>
      </c>
      <c r="G633" s="209" t="s">
        <v>151</v>
      </c>
      <c r="H633" s="210">
        <v>7.2999999999999998</v>
      </c>
      <c r="I633" s="211"/>
      <c r="J633" s="212">
        <f>ROUND(I633*H633,2)</f>
        <v>0</v>
      </c>
      <c r="K633" s="213"/>
      <c r="L633" s="45"/>
      <c r="M633" s="214" t="s">
        <v>19</v>
      </c>
      <c r="N633" s="215" t="s">
        <v>40</v>
      </c>
      <c r="O633" s="85"/>
      <c r="P633" s="216">
        <f>O633*H633</f>
        <v>0</v>
      </c>
      <c r="Q633" s="216">
        <v>0.048000000000000001</v>
      </c>
      <c r="R633" s="216">
        <f>Q633*H633</f>
        <v>0.35039999999999999</v>
      </c>
      <c r="S633" s="216">
        <v>0.048000000000000001</v>
      </c>
      <c r="T633" s="217">
        <f>S633*H633</f>
        <v>0.35039999999999999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8" t="s">
        <v>152</v>
      </c>
      <c r="AT633" s="218" t="s">
        <v>148</v>
      </c>
      <c r="AU633" s="218" t="s">
        <v>79</v>
      </c>
      <c r="AY633" s="18" t="s">
        <v>146</v>
      </c>
      <c r="BE633" s="219">
        <f>IF(N633="základní",J633,0)</f>
        <v>0</v>
      </c>
      <c r="BF633" s="219">
        <f>IF(N633="snížená",J633,0)</f>
        <v>0</v>
      </c>
      <c r="BG633" s="219">
        <f>IF(N633="zákl. přenesená",J633,0)</f>
        <v>0</v>
      </c>
      <c r="BH633" s="219">
        <f>IF(N633="sníž. přenesená",J633,0)</f>
        <v>0</v>
      </c>
      <c r="BI633" s="219">
        <f>IF(N633="nulová",J633,0)</f>
        <v>0</v>
      </c>
      <c r="BJ633" s="18" t="s">
        <v>77</v>
      </c>
      <c r="BK633" s="219">
        <f>ROUND(I633*H633,2)</f>
        <v>0</v>
      </c>
      <c r="BL633" s="18" t="s">
        <v>152</v>
      </c>
      <c r="BM633" s="218" t="s">
        <v>934</v>
      </c>
    </row>
    <row r="634" s="2" customFormat="1">
      <c r="A634" s="39"/>
      <c r="B634" s="40"/>
      <c r="C634" s="41"/>
      <c r="D634" s="220" t="s">
        <v>154</v>
      </c>
      <c r="E634" s="41"/>
      <c r="F634" s="221" t="s">
        <v>935</v>
      </c>
      <c r="G634" s="41"/>
      <c r="H634" s="41"/>
      <c r="I634" s="222"/>
      <c r="J634" s="41"/>
      <c r="K634" s="41"/>
      <c r="L634" s="45"/>
      <c r="M634" s="223"/>
      <c r="N634" s="224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154</v>
      </c>
      <c r="AU634" s="18" t="s">
        <v>79</v>
      </c>
    </row>
    <row r="635" s="13" customFormat="1">
      <c r="A635" s="13"/>
      <c r="B635" s="225"/>
      <c r="C635" s="226"/>
      <c r="D635" s="227" t="s">
        <v>156</v>
      </c>
      <c r="E635" s="228" t="s">
        <v>19</v>
      </c>
      <c r="F635" s="229" t="s">
        <v>929</v>
      </c>
      <c r="G635" s="226"/>
      <c r="H635" s="228" t="s">
        <v>19</v>
      </c>
      <c r="I635" s="230"/>
      <c r="J635" s="226"/>
      <c r="K635" s="226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156</v>
      </c>
      <c r="AU635" s="235" t="s">
        <v>79</v>
      </c>
      <c r="AV635" s="13" t="s">
        <v>77</v>
      </c>
      <c r="AW635" s="13" t="s">
        <v>31</v>
      </c>
      <c r="AX635" s="13" t="s">
        <v>69</v>
      </c>
      <c r="AY635" s="235" t="s">
        <v>146</v>
      </c>
    </row>
    <row r="636" s="14" customFormat="1">
      <c r="A636" s="14"/>
      <c r="B636" s="236"/>
      <c r="C636" s="237"/>
      <c r="D636" s="227" t="s">
        <v>156</v>
      </c>
      <c r="E636" s="238" t="s">
        <v>19</v>
      </c>
      <c r="F636" s="239" t="s">
        <v>930</v>
      </c>
      <c r="G636" s="237"/>
      <c r="H636" s="240">
        <v>7.2999999999999998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156</v>
      </c>
      <c r="AU636" s="246" t="s">
        <v>79</v>
      </c>
      <c r="AV636" s="14" t="s">
        <v>79</v>
      </c>
      <c r="AW636" s="14" t="s">
        <v>31</v>
      </c>
      <c r="AX636" s="14" t="s">
        <v>77</v>
      </c>
      <c r="AY636" s="246" t="s">
        <v>146</v>
      </c>
    </row>
    <row r="637" s="2" customFormat="1" ht="16.5" customHeight="1">
      <c r="A637" s="39"/>
      <c r="B637" s="40"/>
      <c r="C637" s="206" t="s">
        <v>936</v>
      </c>
      <c r="D637" s="206" t="s">
        <v>148</v>
      </c>
      <c r="E637" s="207" t="s">
        <v>937</v>
      </c>
      <c r="F637" s="208" t="s">
        <v>938</v>
      </c>
      <c r="G637" s="209" t="s">
        <v>151</v>
      </c>
      <c r="H637" s="210">
        <v>7.2999999999999998</v>
      </c>
      <c r="I637" s="211"/>
      <c r="J637" s="212">
        <f>ROUND(I637*H637,2)</f>
        <v>0</v>
      </c>
      <c r="K637" s="213"/>
      <c r="L637" s="45"/>
      <c r="M637" s="214" t="s">
        <v>19</v>
      </c>
      <c r="N637" s="215" t="s">
        <v>40</v>
      </c>
      <c r="O637" s="85"/>
      <c r="P637" s="216">
        <f>O637*H637</f>
        <v>0</v>
      </c>
      <c r="Q637" s="216">
        <v>0</v>
      </c>
      <c r="R637" s="216">
        <f>Q637*H637</f>
        <v>0</v>
      </c>
      <c r="S637" s="216">
        <v>0</v>
      </c>
      <c r="T637" s="217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8" t="s">
        <v>152</v>
      </c>
      <c r="AT637" s="218" t="s">
        <v>148</v>
      </c>
      <c r="AU637" s="218" t="s">
        <v>79</v>
      </c>
      <c r="AY637" s="18" t="s">
        <v>146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18" t="s">
        <v>77</v>
      </c>
      <c r="BK637" s="219">
        <f>ROUND(I637*H637,2)</f>
        <v>0</v>
      </c>
      <c r="BL637" s="18" t="s">
        <v>152</v>
      </c>
      <c r="BM637" s="218" t="s">
        <v>939</v>
      </c>
    </row>
    <row r="638" s="2" customFormat="1">
      <c r="A638" s="39"/>
      <c r="B638" s="40"/>
      <c r="C638" s="41"/>
      <c r="D638" s="220" t="s">
        <v>154</v>
      </c>
      <c r="E638" s="41"/>
      <c r="F638" s="221" t="s">
        <v>940</v>
      </c>
      <c r="G638" s="41"/>
      <c r="H638" s="41"/>
      <c r="I638" s="222"/>
      <c r="J638" s="41"/>
      <c r="K638" s="41"/>
      <c r="L638" s="45"/>
      <c r="M638" s="223"/>
      <c r="N638" s="224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154</v>
      </c>
      <c r="AU638" s="18" t="s">
        <v>79</v>
      </c>
    </row>
    <row r="639" s="13" customFormat="1">
      <c r="A639" s="13"/>
      <c r="B639" s="225"/>
      <c r="C639" s="226"/>
      <c r="D639" s="227" t="s">
        <v>156</v>
      </c>
      <c r="E639" s="228" t="s">
        <v>19</v>
      </c>
      <c r="F639" s="229" t="s">
        <v>929</v>
      </c>
      <c r="G639" s="226"/>
      <c r="H639" s="228" t="s">
        <v>19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156</v>
      </c>
      <c r="AU639" s="235" t="s">
        <v>79</v>
      </c>
      <c r="AV639" s="13" t="s">
        <v>77</v>
      </c>
      <c r="AW639" s="13" t="s">
        <v>31</v>
      </c>
      <c r="AX639" s="13" t="s">
        <v>69</v>
      </c>
      <c r="AY639" s="235" t="s">
        <v>146</v>
      </c>
    </row>
    <row r="640" s="14" customFormat="1">
      <c r="A640" s="14"/>
      <c r="B640" s="236"/>
      <c r="C640" s="237"/>
      <c r="D640" s="227" t="s">
        <v>156</v>
      </c>
      <c r="E640" s="238" t="s">
        <v>19</v>
      </c>
      <c r="F640" s="239" t="s">
        <v>930</v>
      </c>
      <c r="G640" s="237"/>
      <c r="H640" s="240">
        <v>7.2999999999999998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156</v>
      </c>
      <c r="AU640" s="246" t="s">
        <v>79</v>
      </c>
      <c r="AV640" s="14" t="s">
        <v>79</v>
      </c>
      <c r="AW640" s="14" t="s">
        <v>31</v>
      </c>
      <c r="AX640" s="14" t="s">
        <v>77</v>
      </c>
      <c r="AY640" s="246" t="s">
        <v>146</v>
      </c>
    </row>
    <row r="641" s="2" customFormat="1" ht="16.5" customHeight="1">
      <c r="A641" s="39"/>
      <c r="B641" s="40"/>
      <c r="C641" s="206" t="s">
        <v>941</v>
      </c>
      <c r="D641" s="206" t="s">
        <v>148</v>
      </c>
      <c r="E641" s="207" t="s">
        <v>942</v>
      </c>
      <c r="F641" s="208" t="s">
        <v>943</v>
      </c>
      <c r="G641" s="209" t="s">
        <v>151</v>
      </c>
      <c r="H641" s="210">
        <v>30.57</v>
      </c>
      <c r="I641" s="211"/>
      <c r="J641" s="212">
        <f>ROUND(I641*H641,2)</f>
        <v>0</v>
      </c>
      <c r="K641" s="213"/>
      <c r="L641" s="45"/>
      <c r="M641" s="214" t="s">
        <v>19</v>
      </c>
      <c r="N641" s="215" t="s">
        <v>40</v>
      </c>
      <c r="O641" s="85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8" t="s">
        <v>152</v>
      </c>
      <c r="AT641" s="218" t="s">
        <v>148</v>
      </c>
      <c r="AU641" s="218" t="s">
        <v>79</v>
      </c>
      <c r="AY641" s="18" t="s">
        <v>146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18" t="s">
        <v>77</v>
      </c>
      <c r="BK641" s="219">
        <f>ROUND(I641*H641,2)</f>
        <v>0</v>
      </c>
      <c r="BL641" s="18" t="s">
        <v>152</v>
      </c>
      <c r="BM641" s="218" t="s">
        <v>944</v>
      </c>
    </row>
    <row r="642" s="2" customFormat="1">
      <c r="A642" s="39"/>
      <c r="B642" s="40"/>
      <c r="C642" s="41"/>
      <c r="D642" s="220" t="s">
        <v>154</v>
      </c>
      <c r="E642" s="41"/>
      <c r="F642" s="221" t="s">
        <v>945</v>
      </c>
      <c r="G642" s="41"/>
      <c r="H642" s="41"/>
      <c r="I642" s="222"/>
      <c r="J642" s="41"/>
      <c r="K642" s="41"/>
      <c r="L642" s="45"/>
      <c r="M642" s="223"/>
      <c r="N642" s="224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154</v>
      </c>
      <c r="AU642" s="18" t="s">
        <v>79</v>
      </c>
    </row>
    <row r="643" s="2" customFormat="1" ht="16.5" customHeight="1">
      <c r="A643" s="39"/>
      <c r="B643" s="40"/>
      <c r="C643" s="206" t="s">
        <v>946</v>
      </c>
      <c r="D643" s="206" t="s">
        <v>148</v>
      </c>
      <c r="E643" s="207" t="s">
        <v>947</v>
      </c>
      <c r="F643" s="208" t="s">
        <v>948</v>
      </c>
      <c r="G643" s="209" t="s">
        <v>151</v>
      </c>
      <c r="H643" s="210">
        <v>12.300000000000001</v>
      </c>
      <c r="I643" s="211"/>
      <c r="J643" s="212">
        <f>ROUND(I643*H643,2)</f>
        <v>0</v>
      </c>
      <c r="K643" s="213"/>
      <c r="L643" s="45"/>
      <c r="M643" s="214" t="s">
        <v>19</v>
      </c>
      <c r="N643" s="215" t="s">
        <v>40</v>
      </c>
      <c r="O643" s="85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18" t="s">
        <v>152</v>
      </c>
      <c r="AT643" s="218" t="s">
        <v>148</v>
      </c>
      <c r="AU643" s="218" t="s">
        <v>79</v>
      </c>
      <c r="AY643" s="18" t="s">
        <v>146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18" t="s">
        <v>77</v>
      </c>
      <c r="BK643" s="219">
        <f>ROUND(I643*H643,2)</f>
        <v>0</v>
      </c>
      <c r="BL643" s="18" t="s">
        <v>152</v>
      </c>
      <c r="BM643" s="218" t="s">
        <v>949</v>
      </c>
    </row>
    <row r="644" s="2" customFormat="1">
      <c r="A644" s="39"/>
      <c r="B644" s="40"/>
      <c r="C644" s="41"/>
      <c r="D644" s="220" t="s">
        <v>154</v>
      </c>
      <c r="E644" s="41"/>
      <c r="F644" s="221" t="s">
        <v>950</v>
      </c>
      <c r="G644" s="41"/>
      <c r="H644" s="41"/>
      <c r="I644" s="222"/>
      <c r="J644" s="41"/>
      <c r="K644" s="41"/>
      <c r="L644" s="45"/>
      <c r="M644" s="223"/>
      <c r="N644" s="224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154</v>
      </c>
      <c r="AU644" s="18" t="s">
        <v>79</v>
      </c>
    </row>
    <row r="645" s="13" customFormat="1">
      <c r="A645" s="13"/>
      <c r="B645" s="225"/>
      <c r="C645" s="226"/>
      <c r="D645" s="227" t="s">
        <v>156</v>
      </c>
      <c r="E645" s="228" t="s">
        <v>19</v>
      </c>
      <c r="F645" s="229" t="s">
        <v>928</v>
      </c>
      <c r="G645" s="226"/>
      <c r="H645" s="228" t="s">
        <v>19</v>
      </c>
      <c r="I645" s="230"/>
      <c r="J645" s="226"/>
      <c r="K645" s="226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156</v>
      </c>
      <c r="AU645" s="235" t="s">
        <v>79</v>
      </c>
      <c r="AV645" s="13" t="s">
        <v>77</v>
      </c>
      <c r="AW645" s="13" t="s">
        <v>31</v>
      </c>
      <c r="AX645" s="13" t="s">
        <v>69</v>
      </c>
      <c r="AY645" s="235" t="s">
        <v>146</v>
      </c>
    </row>
    <row r="646" s="14" customFormat="1">
      <c r="A646" s="14"/>
      <c r="B646" s="236"/>
      <c r="C646" s="237"/>
      <c r="D646" s="227" t="s">
        <v>156</v>
      </c>
      <c r="E646" s="238" t="s">
        <v>19</v>
      </c>
      <c r="F646" s="239" t="s">
        <v>181</v>
      </c>
      <c r="G646" s="237"/>
      <c r="H646" s="240">
        <v>5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156</v>
      </c>
      <c r="AU646" s="246" t="s">
        <v>79</v>
      </c>
      <c r="AV646" s="14" t="s">
        <v>79</v>
      </c>
      <c r="AW646" s="14" t="s">
        <v>31</v>
      </c>
      <c r="AX646" s="14" t="s">
        <v>69</v>
      </c>
      <c r="AY646" s="246" t="s">
        <v>146</v>
      </c>
    </row>
    <row r="647" s="13" customFormat="1">
      <c r="A647" s="13"/>
      <c r="B647" s="225"/>
      <c r="C647" s="226"/>
      <c r="D647" s="227" t="s">
        <v>156</v>
      </c>
      <c r="E647" s="228" t="s">
        <v>19</v>
      </c>
      <c r="F647" s="229" t="s">
        <v>929</v>
      </c>
      <c r="G647" s="226"/>
      <c r="H647" s="228" t="s">
        <v>19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156</v>
      </c>
      <c r="AU647" s="235" t="s">
        <v>79</v>
      </c>
      <c r="AV647" s="13" t="s">
        <v>77</v>
      </c>
      <c r="AW647" s="13" t="s">
        <v>31</v>
      </c>
      <c r="AX647" s="13" t="s">
        <v>69</v>
      </c>
      <c r="AY647" s="235" t="s">
        <v>146</v>
      </c>
    </row>
    <row r="648" s="14" customFormat="1">
      <c r="A648" s="14"/>
      <c r="B648" s="236"/>
      <c r="C648" s="237"/>
      <c r="D648" s="227" t="s">
        <v>156</v>
      </c>
      <c r="E648" s="238" t="s">
        <v>19</v>
      </c>
      <c r="F648" s="239" t="s">
        <v>930</v>
      </c>
      <c r="G648" s="237"/>
      <c r="H648" s="240">
        <v>7.2999999999999998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156</v>
      </c>
      <c r="AU648" s="246" t="s">
        <v>79</v>
      </c>
      <c r="AV648" s="14" t="s">
        <v>79</v>
      </c>
      <c r="AW648" s="14" t="s">
        <v>31</v>
      </c>
      <c r="AX648" s="14" t="s">
        <v>69</v>
      </c>
      <c r="AY648" s="246" t="s">
        <v>146</v>
      </c>
    </row>
    <row r="649" s="15" customFormat="1">
      <c r="A649" s="15"/>
      <c r="B649" s="247"/>
      <c r="C649" s="248"/>
      <c r="D649" s="227" t="s">
        <v>156</v>
      </c>
      <c r="E649" s="249" t="s">
        <v>19</v>
      </c>
      <c r="F649" s="250" t="s">
        <v>161</v>
      </c>
      <c r="G649" s="248"/>
      <c r="H649" s="251">
        <v>12.300000000000001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7" t="s">
        <v>156</v>
      </c>
      <c r="AU649" s="257" t="s">
        <v>79</v>
      </c>
      <c r="AV649" s="15" t="s">
        <v>152</v>
      </c>
      <c r="AW649" s="15" t="s">
        <v>31</v>
      </c>
      <c r="AX649" s="15" t="s">
        <v>77</v>
      </c>
      <c r="AY649" s="257" t="s">
        <v>146</v>
      </c>
    </row>
    <row r="650" s="2" customFormat="1" ht="16.5" customHeight="1">
      <c r="A650" s="39"/>
      <c r="B650" s="40"/>
      <c r="C650" s="206" t="s">
        <v>951</v>
      </c>
      <c r="D650" s="206" t="s">
        <v>148</v>
      </c>
      <c r="E650" s="207" t="s">
        <v>952</v>
      </c>
      <c r="F650" s="208" t="s">
        <v>953</v>
      </c>
      <c r="G650" s="209" t="s">
        <v>151</v>
      </c>
      <c r="H650" s="210">
        <v>12.300000000000001</v>
      </c>
      <c r="I650" s="211"/>
      <c r="J650" s="212">
        <f>ROUND(I650*H650,2)</f>
        <v>0</v>
      </c>
      <c r="K650" s="213"/>
      <c r="L650" s="45"/>
      <c r="M650" s="214" t="s">
        <v>19</v>
      </c>
      <c r="N650" s="215" t="s">
        <v>40</v>
      </c>
      <c r="O650" s="85"/>
      <c r="P650" s="216">
        <f>O650*H650</f>
        <v>0</v>
      </c>
      <c r="Q650" s="216">
        <v>0</v>
      </c>
      <c r="R650" s="216">
        <f>Q650*H650</f>
        <v>0</v>
      </c>
      <c r="S650" s="216">
        <v>0</v>
      </c>
      <c r="T650" s="217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18" t="s">
        <v>152</v>
      </c>
      <c r="AT650" s="218" t="s">
        <v>148</v>
      </c>
      <c r="AU650" s="218" t="s">
        <v>79</v>
      </c>
      <c r="AY650" s="18" t="s">
        <v>146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18" t="s">
        <v>77</v>
      </c>
      <c r="BK650" s="219">
        <f>ROUND(I650*H650,2)</f>
        <v>0</v>
      </c>
      <c r="BL650" s="18" t="s">
        <v>152</v>
      </c>
      <c r="BM650" s="218" t="s">
        <v>954</v>
      </c>
    </row>
    <row r="651" s="2" customFormat="1">
      <c r="A651" s="39"/>
      <c r="B651" s="40"/>
      <c r="C651" s="41"/>
      <c r="D651" s="220" t="s">
        <v>154</v>
      </c>
      <c r="E651" s="41"/>
      <c r="F651" s="221" t="s">
        <v>955</v>
      </c>
      <c r="G651" s="41"/>
      <c r="H651" s="41"/>
      <c r="I651" s="222"/>
      <c r="J651" s="41"/>
      <c r="K651" s="41"/>
      <c r="L651" s="45"/>
      <c r="M651" s="223"/>
      <c r="N651" s="224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154</v>
      </c>
      <c r="AU651" s="18" t="s">
        <v>79</v>
      </c>
    </row>
    <row r="652" s="13" customFormat="1">
      <c r="A652" s="13"/>
      <c r="B652" s="225"/>
      <c r="C652" s="226"/>
      <c r="D652" s="227" t="s">
        <v>156</v>
      </c>
      <c r="E652" s="228" t="s">
        <v>19</v>
      </c>
      <c r="F652" s="229" t="s">
        <v>928</v>
      </c>
      <c r="G652" s="226"/>
      <c r="H652" s="228" t="s">
        <v>19</v>
      </c>
      <c r="I652" s="230"/>
      <c r="J652" s="226"/>
      <c r="K652" s="226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156</v>
      </c>
      <c r="AU652" s="235" t="s">
        <v>79</v>
      </c>
      <c r="AV652" s="13" t="s">
        <v>77</v>
      </c>
      <c r="AW652" s="13" t="s">
        <v>31</v>
      </c>
      <c r="AX652" s="13" t="s">
        <v>69</v>
      </c>
      <c r="AY652" s="235" t="s">
        <v>146</v>
      </c>
    </row>
    <row r="653" s="14" customFormat="1">
      <c r="A653" s="14"/>
      <c r="B653" s="236"/>
      <c r="C653" s="237"/>
      <c r="D653" s="227" t="s">
        <v>156</v>
      </c>
      <c r="E653" s="238" t="s">
        <v>19</v>
      </c>
      <c r="F653" s="239" t="s">
        <v>181</v>
      </c>
      <c r="G653" s="237"/>
      <c r="H653" s="240">
        <v>5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156</v>
      </c>
      <c r="AU653" s="246" t="s">
        <v>79</v>
      </c>
      <c r="AV653" s="14" t="s">
        <v>79</v>
      </c>
      <c r="AW653" s="14" t="s">
        <v>31</v>
      </c>
      <c r="AX653" s="14" t="s">
        <v>69</v>
      </c>
      <c r="AY653" s="246" t="s">
        <v>146</v>
      </c>
    </row>
    <row r="654" s="13" customFormat="1">
      <c r="A654" s="13"/>
      <c r="B654" s="225"/>
      <c r="C654" s="226"/>
      <c r="D654" s="227" t="s">
        <v>156</v>
      </c>
      <c r="E654" s="228" t="s">
        <v>19</v>
      </c>
      <c r="F654" s="229" t="s">
        <v>929</v>
      </c>
      <c r="G654" s="226"/>
      <c r="H654" s="228" t="s">
        <v>19</v>
      </c>
      <c r="I654" s="230"/>
      <c r="J654" s="226"/>
      <c r="K654" s="226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156</v>
      </c>
      <c r="AU654" s="235" t="s">
        <v>79</v>
      </c>
      <c r="AV654" s="13" t="s">
        <v>77</v>
      </c>
      <c r="AW654" s="13" t="s">
        <v>31</v>
      </c>
      <c r="AX654" s="13" t="s">
        <v>69</v>
      </c>
      <c r="AY654" s="235" t="s">
        <v>146</v>
      </c>
    </row>
    <row r="655" s="14" customFormat="1">
      <c r="A655" s="14"/>
      <c r="B655" s="236"/>
      <c r="C655" s="237"/>
      <c r="D655" s="227" t="s">
        <v>156</v>
      </c>
      <c r="E655" s="238" t="s">
        <v>19</v>
      </c>
      <c r="F655" s="239" t="s">
        <v>930</v>
      </c>
      <c r="G655" s="237"/>
      <c r="H655" s="240">
        <v>7.2999999999999998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156</v>
      </c>
      <c r="AU655" s="246" t="s">
        <v>79</v>
      </c>
      <c r="AV655" s="14" t="s">
        <v>79</v>
      </c>
      <c r="AW655" s="14" t="s">
        <v>31</v>
      </c>
      <c r="AX655" s="14" t="s">
        <v>69</v>
      </c>
      <c r="AY655" s="246" t="s">
        <v>146</v>
      </c>
    </row>
    <row r="656" s="15" customFormat="1">
      <c r="A656" s="15"/>
      <c r="B656" s="247"/>
      <c r="C656" s="248"/>
      <c r="D656" s="227" t="s">
        <v>156</v>
      </c>
      <c r="E656" s="249" t="s">
        <v>19</v>
      </c>
      <c r="F656" s="250" t="s">
        <v>161</v>
      </c>
      <c r="G656" s="248"/>
      <c r="H656" s="251">
        <v>12.300000000000001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7" t="s">
        <v>156</v>
      </c>
      <c r="AU656" s="257" t="s">
        <v>79</v>
      </c>
      <c r="AV656" s="15" t="s">
        <v>152</v>
      </c>
      <c r="AW656" s="15" t="s">
        <v>31</v>
      </c>
      <c r="AX656" s="15" t="s">
        <v>77</v>
      </c>
      <c r="AY656" s="257" t="s">
        <v>146</v>
      </c>
    </row>
    <row r="657" s="2" customFormat="1" ht="21.75" customHeight="1">
      <c r="A657" s="39"/>
      <c r="B657" s="40"/>
      <c r="C657" s="206" t="s">
        <v>956</v>
      </c>
      <c r="D657" s="206" t="s">
        <v>148</v>
      </c>
      <c r="E657" s="207" t="s">
        <v>957</v>
      </c>
      <c r="F657" s="208" t="s">
        <v>958</v>
      </c>
      <c r="G657" s="209" t="s">
        <v>151</v>
      </c>
      <c r="H657" s="210">
        <v>3.6499999999999999</v>
      </c>
      <c r="I657" s="211"/>
      <c r="J657" s="212">
        <f>ROUND(I657*H657,2)</f>
        <v>0</v>
      </c>
      <c r="K657" s="213"/>
      <c r="L657" s="45"/>
      <c r="M657" s="214" t="s">
        <v>19</v>
      </c>
      <c r="N657" s="215" t="s">
        <v>40</v>
      </c>
      <c r="O657" s="85"/>
      <c r="P657" s="216">
        <f>O657*H657</f>
        <v>0</v>
      </c>
      <c r="Q657" s="216">
        <v>0.038850000000000003</v>
      </c>
      <c r="R657" s="216">
        <f>Q657*H657</f>
        <v>0.1418025</v>
      </c>
      <c r="S657" s="216">
        <v>0</v>
      </c>
      <c r="T657" s="217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18" t="s">
        <v>152</v>
      </c>
      <c r="AT657" s="218" t="s">
        <v>148</v>
      </c>
      <c r="AU657" s="218" t="s">
        <v>79</v>
      </c>
      <c r="AY657" s="18" t="s">
        <v>146</v>
      </c>
      <c r="BE657" s="219">
        <f>IF(N657="základní",J657,0)</f>
        <v>0</v>
      </c>
      <c r="BF657" s="219">
        <f>IF(N657="snížená",J657,0)</f>
        <v>0</v>
      </c>
      <c r="BG657" s="219">
        <f>IF(N657="zákl. přenesená",J657,0)</f>
        <v>0</v>
      </c>
      <c r="BH657" s="219">
        <f>IF(N657="sníž. přenesená",J657,0)</f>
        <v>0</v>
      </c>
      <c r="BI657" s="219">
        <f>IF(N657="nulová",J657,0)</f>
        <v>0</v>
      </c>
      <c r="BJ657" s="18" t="s">
        <v>77</v>
      </c>
      <c r="BK657" s="219">
        <f>ROUND(I657*H657,2)</f>
        <v>0</v>
      </c>
      <c r="BL657" s="18" t="s">
        <v>152</v>
      </c>
      <c r="BM657" s="218" t="s">
        <v>959</v>
      </c>
    </row>
    <row r="658" s="2" customFormat="1">
      <c r="A658" s="39"/>
      <c r="B658" s="40"/>
      <c r="C658" s="41"/>
      <c r="D658" s="220" t="s">
        <v>154</v>
      </c>
      <c r="E658" s="41"/>
      <c r="F658" s="221" t="s">
        <v>960</v>
      </c>
      <c r="G658" s="41"/>
      <c r="H658" s="41"/>
      <c r="I658" s="222"/>
      <c r="J658" s="41"/>
      <c r="K658" s="41"/>
      <c r="L658" s="45"/>
      <c r="M658" s="223"/>
      <c r="N658" s="224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154</v>
      </c>
      <c r="AU658" s="18" t="s">
        <v>79</v>
      </c>
    </row>
    <row r="659" s="13" customFormat="1">
      <c r="A659" s="13"/>
      <c r="B659" s="225"/>
      <c r="C659" s="226"/>
      <c r="D659" s="227" t="s">
        <v>156</v>
      </c>
      <c r="E659" s="228" t="s">
        <v>19</v>
      </c>
      <c r="F659" s="229" t="s">
        <v>929</v>
      </c>
      <c r="G659" s="226"/>
      <c r="H659" s="228" t="s">
        <v>19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156</v>
      </c>
      <c r="AU659" s="235" t="s">
        <v>79</v>
      </c>
      <c r="AV659" s="13" t="s">
        <v>77</v>
      </c>
      <c r="AW659" s="13" t="s">
        <v>31</v>
      </c>
      <c r="AX659" s="13" t="s">
        <v>69</v>
      </c>
      <c r="AY659" s="235" t="s">
        <v>146</v>
      </c>
    </row>
    <row r="660" s="14" customFormat="1">
      <c r="A660" s="14"/>
      <c r="B660" s="236"/>
      <c r="C660" s="237"/>
      <c r="D660" s="227" t="s">
        <v>156</v>
      </c>
      <c r="E660" s="238" t="s">
        <v>19</v>
      </c>
      <c r="F660" s="239" t="s">
        <v>961</v>
      </c>
      <c r="G660" s="237"/>
      <c r="H660" s="240">
        <v>3.6499999999999999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156</v>
      </c>
      <c r="AU660" s="246" t="s">
        <v>79</v>
      </c>
      <c r="AV660" s="14" t="s">
        <v>79</v>
      </c>
      <c r="AW660" s="14" t="s">
        <v>31</v>
      </c>
      <c r="AX660" s="14" t="s">
        <v>77</v>
      </c>
      <c r="AY660" s="246" t="s">
        <v>146</v>
      </c>
    </row>
    <row r="661" s="2" customFormat="1" ht="24.15" customHeight="1">
      <c r="A661" s="39"/>
      <c r="B661" s="40"/>
      <c r="C661" s="206" t="s">
        <v>962</v>
      </c>
      <c r="D661" s="206" t="s">
        <v>148</v>
      </c>
      <c r="E661" s="207" t="s">
        <v>963</v>
      </c>
      <c r="F661" s="208" t="s">
        <v>964</v>
      </c>
      <c r="G661" s="209" t="s">
        <v>151</v>
      </c>
      <c r="H661" s="210">
        <v>3.6499999999999999</v>
      </c>
      <c r="I661" s="211"/>
      <c r="J661" s="212">
        <f>ROUND(I661*H661,2)</f>
        <v>0</v>
      </c>
      <c r="K661" s="213"/>
      <c r="L661" s="45"/>
      <c r="M661" s="214" t="s">
        <v>19</v>
      </c>
      <c r="N661" s="215" t="s">
        <v>40</v>
      </c>
      <c r="O661" s="85"/>
      <c r="P661" s="216">
        <f>O661*H661</f>
        <v>0</v>
      </c>
      <c r="Q661" s="216">
        <v>0</v>
      </c>
      <c r="R661" s="216">
        <f>Q661*H661</f>
        <v>0</v>
      </c>
      <c r="S661" s="216">
        <v>0</v>
      </c>
      <c r="T661" s="217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8" t="s">
        <v>152</v>
      </c>
      <c r="AT661" s="218" t="s">
        <v>148</v>
      </c>
      <c r="AU661" s="218" t="s">
        <v>79</v>
      </c>
      <c r="AY661" s="18" t="s">
        <v>146</v>
      </c>
      <c r="BE661" s="219">
        <f>IF(N661="základní",J661,0)</f>
        <v>0</v>
      </c>
      <c r="BF661" s="219">
        <f>IF(N661="snížená",J661,0)</f>
        <v>0</v>
      </c>
      <c r="BG661" s="219">
        <f>IF(N661="zákl. přenesená",J661,0)</f>
        <v>0</v>
      </c>
      <c r="BH661" s="219">
        <f>IF(N661="sníž. přenesená",J661,0)</f>
        <v>0</v>
      </c>
      <c r="BI661" s="219">
        <f>IF(N661="nulová",J661,0)</f>
        <v>0</v>
      </c>
      <c r="BJ661" s="18" t="s">
        <v>77</v>
      </c>
      <c r="BK661" s="219">
        <f>ROUND(I661*H661,2)</f>
        <v>0</v>
      </c>
      <c r="BL661" s="18" t="s">
        <v>152</v>
      </c>
      <c r="BM661" s="218" t="s">
        <v>965</v>
      </c>
    </row>
    <row r="662" s="2" customFormat="1">
      <c r="A662" s="39"/>
      <c r="B662" s="40"/>
      <c r="C662" s="41"/>
      <c r="D662" s="220" t="s">
        <v>154</v>
      </c>
      <c r="E662" s="41"/>
      <c r="F662" s="221" t="s">
        <v>966</v>
      </c>
      <c r="G662" s="41"/>
      <c r="H662" s="41"/>
      <c r="I662" s="222"/>
      <c r="J662" s="41"/>
      <c r="K662" s="41"/>
      <c r="L662" s="45"/>
      <c r="M662" s="223"/>
      <c r="N662" s="224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154</v>
      </c>
      <c r="AU662" s="18" t="s">
        <v>79</v>
      </c>
    </row>
    <row r="663" s="2" customFormat="1" ht="24.15" customHeight="1">
      <c r="A663" s="39"/>
      <c r="B663" s="40"/>
      <c r="C663" s="206" t="s">
        <v>967</v>
      </c>
      <c r="D663" s="206" t="s">
        <v>148</v>
      </c>
      <c r="E663" s="207" t="s">
        <v>968</v>
      </c>
      <c r="F663" s="208" t="s">
        <v>969</v>
      </c>
      <c r="G663" s="209" t="s">
        <v>151</v>
      </c>
      <c r="H663" s="210">
        <v>3.6499999999999999</v>
      </c>
      <c r="I663" s="211"/>
      <c r="J663" s="212">
        <f>ROUND(I663*H663,2)</f>
        <v>0</v>
      </c>
      <c r="K663" s="213"/>
      <c r="L663" s="45"/>
      <c r="M663" s="214" t="s">
        <v>19</v>
      </c>
      <c r="N663" s="215" t="s">
        <v>40</v>
      </c>
      <c r="O663" s="85"/>
      <c r="P663" s="216">
        <f>O663*H663</f>
        <v>0</v>
      </c>
      <c r="Q663" s="216">
        <v>0</v>
      </c>
      <c r="R663" s="216">
        <f>Q663*H663</f>
        <v>0</v>
      </c>
      <c r="S663" s="216">
        <v>0</v>
      </c>
      <c r="T663" s="217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18" t="s">
        <v>152</v>
      </c>
      <c r="AT663" s="218" t="s">
        <v>148</v>
      </c>
      <c r="AU663" s="218" t="s">
        <v>79</v>
      </c>
      <c r="AY663" s="18" t="s">
        <v>146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18" t="s">
        <v>77</v>
      </c>
      <c r="BK663" s="219">
        <f>ROUND(I663*H663,2)</f>
        <v>0</v>
      </c>
      <c r="BL663" s="18" t="s">
        <v>152</v>
      </c>
      <c r="BM663" s="218" t="s">
        <v>970</v>
      </c>
    </row>
    <row r="664" s="2" customFormat="1">
      <c r="A664" s="39"/>
      <c r="B664" s="40"/>
      <c r="C664" s="41"/>
      <c r="D664" s="220" t="s">
        <v>154</v>
      </c>
      <c r="E664" s="41"/>
      <c r="F664" s="221" t="s">
        <v>971</v>
      </c>
      <c r="G664" s="41"/>
      <c r="H664" s="41"/>
      <c r="I664" s="222"/>
      <c r="J664" s="41"/>
      <c r="K664" s="41"/>
      <c r="L664" s="45"/>
      <c r="M664" s="223"/>
      <c r="N664" s="224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154</v>
      </c>
      <c r="AU664" s="18" t="s">
        <v>79</v>
      </c>
    </row>
    <row r="665" s="2" customFormat="1" ht="16.5" customHeight="1">
      <c r="A665" s="39"/>
      <c r="B665" s="40"/>
      <c r="C665" s="206" t="s">
        <v>972</v>
      </c>
      <c r="D665" s="206" t="s">
        <v>148</v>
      </c>
      <c r="E665" s="207" t="s">
        <v>973</v>
      </c>
      <c r="F665" s="208" t="s">
        <v>974</v>
      </c>
      <c r="G665" s="209" t="s">
        <v>151</v>
      </c>
      <c r="H665" s="210">
        <v>7.2999999999999998</v>
      </c>
      <c r="I665" s="211"/>
      <c r="J665" s="212">
        <f>ROUND(I665*H665,2)</f>
        <v>0</v>
      </c>
      <c r="K665" s="213"/>
      <c r="L665" s="45"/>
      <c r="M665" s="214" t="s">
        <v>19</v>
      </c>
      <c r="N665" s="215" t="s">
        <v>40</v>
      </c>
      <c r="O665" s="85"/>
      <c r="P665" s="216">
        <f>O665*H665</f>
        <v>0</v>
      </c>
      <c r="Q665" s="216">
        <v>0.0082000000000000007</v>
      </c>
      <c r="R665" s="216">
        <f>Q665*H665</f>
        <v>0.059860000000000003</v>
      </c>
      <c r="S665" s="216">
        <v>0</v>
      </c>
      <c r="T665" s="21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8" t="s">
        <v>152</v>
      </c>
      <c r="AT665" s="218" t="s">
        <v>148</v>
      </c>
      <c r="AU665" s="218" t="s">
        <v>79</v>
      </c>
      <c r="AY665" s="18" t="s">
        <v>146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18" t="s">
        <v>77</v>
      </c>
      <c r="BK665" s="219">
        <f>ROUND(I665*H665,2)</f>
        <v>0</v>
      </c>
      <c r="BL665" s="18" t="s">
        <v>152</v>
      </c>
      <c r="BM665" s="218" t="s">
        <v>975</v>
      </c>
    </row>
    <row r="666" s="2" customFormat="1">
      <c r="A666" s="39"/>
      <c r="B666" s="40"/>
      <c r="C666" s="41"/>
      <c r="D666" s="220" t="s">
        <v>154</v>
      </c>
      <c r="E666" s="41"/>
      <c r="F666" s="221" t="s">
        <v>976</v>
      </c>
      <c r="G666" s="41"/>
      <c r="H666" s="41"/>
      <c r="I666" s="222"/>
      <c r="J666" s="41"/>
      <c r="K666" s="41"/>
      <c r="L666" s="45"/>
      <c r="M666" s="223"/>
      <c r="N666" s="224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154</v>
      </c>
      <c r="AU666" s="18" t="s">
        <v>79</v>
      </c>
    </row>
    <row r="667" s="13" customFormat="1">
      <c r="A667" s="13"/>
      <c r="B667" s="225"/>
      <c r="C667" s="226"/>
      <c r="D667" s="227" t="s">
        <v>156</v>
      </c>
      <c r="E667" s="228" t="s">
        <v>19</v>
      </c>
      <c r="F667" s="229" t="s">
        <v>929</v>
      </c>
      <c r="G667" s="226"/>
      <c r="H667" s="228" t="s">
        <v>19</v>
      </c>
      <c r="I667" s="230"/>
      <c r="J667" s="226"/>
      <c r="K667" s="226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156</v>
      </c>
      <c r="AU667" s="235" t="s">
        <v>79</v>
      </c>
      <c r="AV667" s="13" t="s">
        <v>77</v>
      </c>
      <c r="AW667" s="13" t="s">
        <v>31</v>
      </c>
      <c r="AX667" s="13" t="s">
        <v>69</v>
      </c>
      <c r="AY667" s="235" t="s">
        <v>146</v>
      </c>
    </row>
    <row r="668" s="14" customFormat="1">
      <c r="A668" s="14"/>
      <c r="B668" s="236"/>
      <c r="C668" s="237"/>
      <c r="D668" s="227" t="s">
        <v>156</v>
      </c>
      <c r="E668" s="238" t="s">
        <v>19</v>
      </c>
      <c r="F668" s="239" t="s">
        <v>930</v>
      </c>
      <c r="G668" s="237"/>
      <c r="H668" s="240">
        <v>7.2999999999999998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156</v>
      </c>
      <c r="AU668" s="246" t="s">
        <v>79</v>
      </c>
      <c r="AV668" s="14" t="s">
        <v>79</v>
      </c>
      <c r="AW668" s="14" t="s">
        <v>31</v>
      </c>
      <c r="AX668" s="14" t="s">
        <v>77</v>
      </c>
      <c r="AY668" s="246" t="s">
        <v>146</v>
      </c>
    </row>
    <row r="669" s="2" customFormat="1" ht="16.5" customHeight="1">
      <c r="A669" s="39"/>
      <c r="B669" s="40"/>
      <c r="C669" s="206" t="s">
        <v>977</v>
      </c>
      <c r="D669" s="206" t="s">
        <v>148</v>
      </c>
      <c r="E669" s="207" t="s">
        <v>978</v>
      </c>
      <c r="F669" s="208" t="s">
        <v>979</v>
      </c>
      <c r="G669" s="209" t="s">
        <v>151</v>
      </c>
      <c r="H669" s="210">
        <v>7.2999999999999998</v>
      </c>
      <c r="I669" s="211"/>
      <c r="J669" s="212">
        <f>ROUND(I669*H669,2)</f>
        <v>0</v>
      </c>
      <c r="K669" s="213"/>
      <c r="L669" s="45"/>
      <c r="M669" s="214" t="s">
        <v>19</v>
      </c>
      <c r="N669" s="215" t="s">
        <v>40</v>
      </c>
      <c r="O669" s="85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8" t="s">
        <v>152</v>
      </c>
      <c r="AT669" s="218" t="s">
        <v>148</v>
      </c>
      <c r="AU669" s="218" t="s">
        <v>79</v>
      </c>
      <c r="AY669" s="18" t="s">
        <v>146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18" t="s">
        <v>77</v>
      </c>
      <c r="BK669" s="219">
        <f>ROUND(I669*H669,2)</f>
        <v>0</v>
      </c>
      <c r="BL669" s="18" t="s">
        <v>152</v>
      </c>
      <c r="BM669" s="218" t="s">
        <v>980</v>
      </c>
    </row>
    <row r="670" s="2" customFormat="1">
      <c r="A670" s="39"/>
      <c r="B670" s="40"/>
      <c r="C670" s="41"/>
      <c r="D670" s="220" t="s">
        <v>154</v>
      </c>
      <c r="E670" s="41"/>
      <c r="F670" s="221" t="s">
        <v>981</v>
      </c>
      <c r="G670" s="41"/>
      <c r="H670" s="41"/>
      <c r="I670" s="222"/>
      <c r="J670" s="41"/>
      <c r="K670" s="41"/>
      <c r="L670" s="45"/>
      <c r="M670" s="223"/>
      <c r="N670" s="224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154</v>
      </c>
      <c r="AU670" s="18" t="s">
        <v>79</v>
      </c>
    </row>
    <row r="671" s="2" customFormat="1" ht="21.75" customHeight="1">
      <c r="A671" s="39"/>
      <c r="B671" s="40"/>
      <c r="C671" s="206" t="s">
        <v>982</v>
      </c>
      <c r="D671" s="206" t="s">
        <v>148</v>
      </c>
      <c r="E671" s="207" t="s">
        <v>983</v>
      </c>
      <c r="F671" s="208" t="s">
        <v>984</v>
      </c>
      <c r="G671" s="209" t="s">
        <v>151</v>
      </c>
      <c r="H671" s="210">
        <v>7.2999999999999998</v>
      </c>
      <c r="I671" s="211"/>
      <c r="J671" s="212">
        <f>ROUND(I671*H671,2)</f>
        <v>0</v>
      </c>
      <c r="K671" s="213"/>
      <c r="L671" s="45"/>
      <c r="M671" s="214" t="s">
        <v>19</v>
      </c>
      <c r="N671" s="215" t="s">
        <v>40</v>
      </c>
      <c r="O671" s="85"/>
      <c r="P671" s="216">
        <f>O671*H671</f>
        <v>0</v>
      </c>
      <c r="Q671" s="216">
        <v>0</v>
      </c>
      <c r="R671" s="216">
        <f>Q671*H671</f>
        <v>0</v>
      </c>
      <c r="S671" s="216">
        <v>0</v>
      </c>
      <c r="T671" s="217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18" t="s">
        <v>152</v>
      </c>
      <c r="AT671" s="218" t="s">
        <v>148</v>
      </c>
      <c r="AU671" s="218" t="s">
        <v>79</v>
      </c>
      <c r="AY671" s="18" t="s">
        <v>146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18" t="s">
        <v>77</v>
      </c>
      <c r="BK671" s="219">
        <f>ROUND(I671*H671,2)</f>
        <v>0</v>
      </c>
      <c r="BL671" s="18" t="s">
        <v>152</v>
      </c>
      <c r="BM671" s="218" t="s">
        <v>985</v>
      </c>
    </row>
    <row r="672" s="2" customFormat="1">
      <c r="A672" s="39"/>
      <c r="B672" s="40"/>
      <c r="C672" s="41"/>
      <c r="D672" s="220" t="s">
        <v>154</v>
      </c>
      <c r="E672" s="41"/>
      <c r="F672" s="221" t="s">
        <v>986</v>
      </c>
      <c r="G672" s="41"/>
      <c r="H672" s="41"/>
      <c r="I672" s="222"/>
      <c r="J672" s="41"/>
      <c r="K672" s="41"/>
      <c r="L672" s="45"/>
      <c r="M672" s="223"/>
      <c r="N672" s="224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154</v>
      </c>
      <c r="AU672" s="18" t="s">
        <v>79</v>
      </c>
    </row>
    <row r="673" s="2" customFormat="1" ht="21.75" customHeight="1">
      <c r="A673" s="39"/>
      <c r="B673" s="40"/>
      <c r="C673" s="206" t="s">
        <v>987</v>
      </c>
      <c r="D673" s="206" t="s">
        <v>148</v>
      </c>
      <c r="E673" s="207" t="s">
        <v>988</v>
      </c>
      <c r="F673" s="208" t="s">
        <v>989</v>
      </c>
      <c r="G673" s="209" t="s">
        <v>151</v>
      </c>
      <c r="H673" s="210">
        <v>0.14999999999999999</v>
      </c>
      <c r="I673" s="211"/>
      <c r="J673" s="212">
        <f>ROUND(I673*H673,2)</f>
        <v>0</v>
      </c>
      <c r="K673" s="213"/>
      <c r="L673" s="45"/>
      <c r="M673" s="214" t="s">
        <v>19</v>
      </c>
      <c r="N673" s="215" t="s">
        <v>40</v>
      </c>
      <c r="O673" s="85"/>
      <c r="P673" s="216">
        <f>O673*H673</f>
        <v>0</v>
      </c>
      <c r="Q673" s="216">
        <v>0.00098999999999999999</v>
      </c>
      <c r="R673" s="216">
        <f>Q673*H673</f>
        <v>0.00014850000000000001</v>
      </c>
      <c r="S673" s="216">
        <v>0</v>
      </c>
      <c r="T673" s="217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8" t="s">
        <v>152</v>
      </c>
      <c r="AT673" s="218" t="s">
        <v>148</v>
      </c>
      <c r="AU673" s="218" t="s">
        <v>79</v>
      </c>
      <c r="AY673" s="18" t="s">
        <v>146</v>
      </c>
      <c r="BE673" s="219">
        <f>IF(N673="základní",J673,0)</f>
        <v>0</v>
      </c>
      <c r="BF673" s="219">
        <f>IF(N673="snížená",J673,0)</f>
        <v>0</v>
      </c>
      <c r="BG673" s="219">
        <f>IF(N673="zákl. přenesená",J673,0)</f>
        <v>0</v>
      </c>
      <c r="BH673" s="219">
        <f>IF(N673="sníž. přenesená",J673,0)</f>
        <v>0</v>
      </c>
      <c r="BI673" s="219">
        <f>IF(N673="nulová",J673,0)</f>
        <v>0</v>
      </c>
      <c r="BJ673" s="18" t="s">
        <v>77</v>
      </c>
      <c r="BK673" s="219">
        <f>ROUND(I673*H673,2)</f>
        <v>0</v>
      </c>
      <c r="BL673" s="18" t="s">
        <v>152</v>
      </c>
      <c r="BM673" s="218" t="s">
        <v>990</v>
      </c>
    </row>
    <row r="674" s="2" customFormat="1">
      <c r="A674" s="39"/>
      <c r="B674" s="40"/>
      <c r="C674" s="41"/>
      <c r="D674" s="220" t="s">
        <v>154</v>
      </c>
      <c r="E674" s="41"/>
      <c r="F674" s="221" t="s">
        <v>991</v>
      </c>
      <c r="G674" s="41"/>
      <c r="H674" s="41"/>
      <c r="I674" s="222"/>
      <c r="J674" s="41"/>
      <c r="K674" s="41"/>
      <c r="L674" s="45"/>
      <c r="M674" s="223"/>
      <c r="N674" s="224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154</v>
      </c>
      <c r="AU674" s="18" t="s">
        <v>79</v>
      </c>
    </row>
    <row r="675" s="13" customFormat="1">
      <c r="A675" s="13"/>
      <c r="B675" s="225"/>
      <c r="C675" s="226"/>
      <c r="D675" s="227" t="s">
        <v>156</v>
      </c>
      <c r="E675" s="228" t="s">
        <v>19</v>
      </c>
      <c r="F675" s="229" t="s">
        <v>929</v>
      </c>
      <c r="G675" s="226"/>
      <c r="H675" s="228" t="s">
        <v>19</v>
      </c>
      <c r="I675" s="230"/>
      <c r="J675" s="226"/>
      <c r="K675" s="226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156</v>
      </c>
      <c r="AU675" s="235" t="s">
        <v>79</v>
      </c>
      <c r="AV675" s="13" t="s">
        <v>77</v>
      </c>
      <c r="AW675" s="13" t="s">
        <v>31</v>
      </c>
      <c r="AX675" s="13" t="s">
        <v>69</v>
      </c>
      <c r="AY675" s="235" t="s">
        <v>146</v>
      </c>
    </row>
    <row r="676" s="14" customFormat="1">
      <c r="A676" s="14"/>
      <c r="B676" s="236"/>
      <c r="C676" s="237"/>
      <c r="D676" s="227" t="s">
        <v>156</v>
      </c>
      <c r="E676" s="238" t="s">
        <v>19</v>
      </c>
      <c r="F676" s="239" t="s">
        <v>992</v>
      </c>
      <c r="G676" s="237"/>
      <c r="H676" s="240">
        <v>0.14999999999999999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156</v>
      </c>
      <c r="AU676" s="246" t="s">
        <v>79</v>
      </c>
      <c r="AV676" s="14" t="s">
        <v>79</v>
      </c>
      <c r="AW676" s="14" t="s">
        <v>31</v>
      </c>
      <c r="AX676" s="14" t="s">
        <v>77</v>
      </c>
      <c r="AY676" s="246" t="s">
        <v>146</v>
      </c>
    </row>
    <row r="677" s="2" customFormat="1" ht="16.5" customHeight="1">
      <c r="A677" s="39"/>
      <c r="B677" s="40"/>
      <c r="C677" s="206" t="s">
        <v>993</v>
      </c>
      <c r="D677" s="206" t="s">
        <v>148</v>
      </c>
      <c r="E677" s="207" t="s">
        <v>994</v>
      </c>
      <c r="F677" s="208" t="s">
        <v>995</v>
      </c>
      <c r="G677" s="209" t="s">
        <v>151</v>
      </c>
      <c r="H677" s="210">
        <v>0.14999999999999999</v>
      </c>
      <c r="I677" s="211"/>
      <c r="J677" s="212">
        <f>ROUND(I677*H677,2)</f>
        <v>0</v>
      </c>
      <c r="K677" s="213"/>
      <c r="L677" s="45"/>
      <c r="M677" s="214" t="s">
        <v>19</v>
      </c>
      <c r="N677" s="215" t="s">
        <v>40</v>
      </c>
      <c r="O677" s="85"/>
      <c r="P677" s="216">
        <f>O677*H677</f>
        <v>0</v>
      </c>
      <c r="Q677" s="216">
        <v>0</v>
      </c>
      <c r="R677" s="216">
        <f>Q677*H677</f>
        <v>0</v>
      </c>
      <c r="S677" s="216">
        <v>0</v>
      </c>
      <c r="T677" s="217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8" t="s">
        <v>152</v>
      </c>
      <c r="AT677" s="218" t="s">
        <v>148</v>
      </c>
      <c r="AU677" s="218" t="s">
        <v>79</v>
      </c>
      <c r="AY677" s="18" t="s">
        <v>146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18" t="s">
        <v>77</v>
      </c>
      <c r="BK677" s="219">
        <f>ROUND(I677*H677,2)</f>
        <v>0</v>
      </c>
      <c r="BL677" s="18" t="s">
        <v>152</v>
      </c>
      <c r="BM677" s="218" t="s">
        <v>996</v>
      </c>
    </row>
    <row r="678" s="2" customFormat="1">
      <c r="A678" s="39"/>
      <c r="B678" s="40"/>
      <c r="C678" s="41"/>
      <c r="D678" s="220" t="s">
        <v>154</v>
      </c>
      <c r="E678" s="41"/>
      <c r="F678" s="221" t="s">
        <v>997</v>
      </c>
      <c r="G678" s="41"/>
      <c r="H678" s="41"/>
      <c r="I678" s="222"/>
      <c r="J678" s="41"/>
      <c r="K678" s="41"/>
      <c r="L678" s="45"/>
      <c r="M678" s="223"/>
      <c r="N678" s="224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154</v>
      </c>
      <c r="AU678" s="18" t="s">
        <v>79</v>
      </c>
    </row>
    <row r="679" s="13" customFormat="1">
      <c r="A679" s="13"/>
      <c r="B679" s="225"/>
      <c r="C679" s="226"/>
      <c r="D679" s="227" t="s">
        <v>156</v>
      </c>
      <c r="E679" s="228" t="s">
        <v>19</v>
      </c>
      <c r="F679" s="229" t="s">
        <v>929</v>
      </c>
      <c r="G679" s="226"/>
      <c r="H679" s="228" t="s">
        <v>19</v>
      </c>
      <c r="I679" s="230"/>
      <c r="J679" s="226"/>
      <c r="K679" s="226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156</v>
      </c>
      <c r="AU679" s="235" t="s">
        <v>79</v>
      </c>
      <c r="AV679" s="13" t="s">
        <v>77</v>
      </c>
      <c r="AW679" s="13" t="s">
        <v>31</v>
      </c>
      <c r="AX679" s="13" t="s">
        <v>69</v>
      </c>
      <c r="AY679" s="235" t="s">
        <v>146</v>
      </c>
    </row>
    <row r="680" s="14" customFormat="1">
      <c r="A680" s="14"/>
      <c r="B680" s="236"/>
      <c r="C680" s="237"/>
      <c r="D680" s="227" t="s">
        <v>156</v>
      </c>
      <c r="E680" s="238" t="s">
        <v>19</v>
      </c>
      <c r="F680" s="239" t="s">
        <v>992</v>
      </c>
      <c r="G680" s="237"/>
      <c r="H680" s="240">
        <v>0.14999999999999999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156</v>
      </c>
      <c r="AU680" s="246" t="s">
        <v>79</v>
      </c>
      <c r="AV680" s="14" t="s">
        <v>79</v>
      </c>
      <c r="AW680" s="14" t="s">
        <v>31</v>
      </c>
      <c r="AX680" s="14" t="s">
        <v>77</v>
      </c>
      <c r="AY680" s="246" t="s">
        <v>146</v>
      </c>
    </row>
    <row r="681" s="2" customFormat="1" ht="16.5" customHeight="1">
      <c r="A681" s="39"/>
      <c r="B681" s="40"/>
      <c r="C681" s="206" t="s">
        <v>998</v>
      </c>
      <c r="D681" s="206" t="s">
        <v>148</v>
      </c>
      <c r="E681" s="207" t="s">
        <v>999</v>
      </c>
      <c r="F681" s="208" t="s">
        <v>1000</v>
      </c>
      <c r="G681" s="209" t="s">
        <v>151</v>
      </c>
      <c r="H681" s="210">
        <v>0.14999999999999999</v>
      </c>
      <c r="I681" s="211"/>
      <c r="J681" s="212">
        <f>ROUND(I681*H681,2)</f>
        <v>0</v>
      </c>
      <c r="K681" s="213"/>
      <c r="L681" s="45"/>
      <c r="M681" s="214" t="s">
        <v>19</v>
      </c>
      <c r="N681" s="215" t="s">
        <v>40</v>
      </c>
      <c r="O681" s="85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8" t="s">
        <v>152</v>
      </c>
      <c r="AT681" s="218" t="s">
        <v>148</v>
      </c>
      <c r="AU681" s="218" t="s">
        <v>79</v>
      </c>
      <c r="AY681" s="18" t="s">
        <v>146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18" t="s">
        <v>77</v>
      </c>
      <c r="BK681" s="219">
        <f>ROUND(I681*H681,2)</f>
        <v>0</v>
      </c>
      <c r="BL681" s="18" t="s">
        <v>152</v>
      </c>
      <c r="BM681" s="218" t="s">
        <v>1001</v>
      </c>
    </row>
    <row r="682" s="2" customFormat="1">
      <c r="A682" s="39"/>
      <c r="B682" s="40"/>
      <c r="C682" s="41"/>
      <c r="D682" s="220" t="s">
        <v>154</v>
      </c>
      <c r="E682" s="41"/>
      <c r="F682" s="221" t="s">
        <v>1002</v>
      </c>
      <c r="G682" s="41"/>
      <c r="H682" s="41"/>
      <c r="I682" s="222"/>
      <c r="J682" s="41"/>
      <c r="K682" s="41"/>
      <c r="L682" s="45"/>
      <c r="M682" s="223"/>
      <c r="N682" s="224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154</v>
      </c>
      <c r="AU682" s="18" t="s">
        <v>79</v>
      </c>
    </row>
    <row r="683" s="13" customFormat="1">
      <c r="A683" s="13"/>
      <c r="B683" s="225"/>
      <c r="C683" s="226"/>
      <c r="D683" s="227" t="s">
        <v>156</v>
      </c>
      <c r="E683" s="228" t="s">
        <v>19</v>
      </c>
      <c r="F683" s="229" t="s">
        <v>929</v>
      </c>
      <c r="G683" s="226"/>
      <c r="H683" s="228" t="s">
        <v>19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156</v>
      </c>
      <c r="AU683" s="235" t="s">
        <v>79</v>
      </c>
      <c r="AV683" s="13" t="s">
        <v>77</v>
      </c>
      <c r="AW683" s="13" t="s">
        <v>31</v>
      </c>
      <c r="AX683" s="13" t="s">
        <v>69</v>
      </c>
      <c r="AY683" s="235" t="s">
        <v>146</v>
      </c>
    </row>
    <row r="684" s="14" customFormat="1">
      <c r="A684" s="14"/>
      <c r="B684" s="236"/>
      <c r="C684" s="237"/>
      <c r="D684" s="227" t="s">
        <v>156</v>
      </c>
      <c r="E684" s="238" t="s">
        <v>19</v>
      </c>
      <c r="F684" s="239" t="s">
        <v>992</v>
      </c>
      <c r="G684" s="237"/>
      <c r="H684" s="240">
        <v>0.14999999999999999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156</v>
      </c>
      <c r="AU684" s="246" t="s">
        <v>79</v>
      </c>
      <c r="AV684" s="14" t="s">
        <v>79</v>
      </c>
      <c r="AW684" s="14" t="s">
        <v>31</v>
      </c>
      <c r="AX684" s="14" t="s">
        <v>77</v>
      </c>
      <c r="AY684" s="246" t="s">
        <v>146</v>
      </c>
    </row>
    <row r="685" s="2" customFormat="1" ht="16.5" customHeight="1">
      <c r="A685" s="39"/>
      <c r="B685" s="40"/>
      <c r="C685" s="206" t="s">
        <v>1003</v>
      </c>
      <c r="D685" s="206" t="s">
        <v>148</v>
      </c>
      <c r="E685" s="207" t="s">
        <v>1004</v>
      </c>
      <c r="F685" s="208" t="s">
        <v>1005</v>
      </c>
      <c r="G685" s="209" t="s">
        <v>151</v>
      </c>
      <c r="H685" s="210">
        <v>12.300000000000001</v>
      </c>
      <c r="I685" s="211"/>
      <c r="J685" s="212">
        <f>ROUND(I685*H685,2)</f>
        <v>0</v>
      </c>
      <c r="K685" s="213"/>
      <c r="L685" s="45"/>
      <c r="M685" s="214" t="s">
        <v>19</v>
      </c>
      <c r="N685" s="215" t="s">
        <v>40</v>
      </c>
      <c r="O685" s="85"/>
      <c r="P685" s="216">
        <f>O685*H685</f>
        <v>0</v>
      </c>
      <c r="Q685" s="216">
        <v>0.0030000000000000001</v>
      </c>
      <c r="R685" s="216">
        <f>Q685*H685</f>
        <v>0.036900000000000002</v>
      </c>
      <c r="S685" s="216">
        <v>0</v>
      </c>
      <c r="T685" s="217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8" t="s">
        <v>152</v>
      </c>
      <c r="AT685" s="218" t="s">
        <v>148</v>
      </c>
      <c r="AU685" s="218" t="s">
        <v>79</v>
      </c>
      <c r="AY685" s="18" t="s">
        <v>146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18" t="s">
        <v>77</v>
      </c>
      <c r="BK685" s="219">
        <f>ROUND(I685*H685,2)</f>
        <v>0</v>
      </c>
      <c r="BL685" s="18" t="s">
        <v>152</v>
      </c>
      <c r="BM685" s="218" t="s">
        <v>1006</v>
      </c>
    </row>
    <row r="686" s="2" customFormat="1">
      <c r="A686" s="39"/>
      <c r="B686" s="40"/>
      <c r="C686" s="41"/>
      <c r="D686" s="220" t="s">
        <v>154</v>
      </c>
      <c r="E686" s="41"/>
      <c r="F686" s="221" t="s">
        <v>1007</v>
      </c>
      <c r="G686" s="41"/>
      <c r="H686" s="41"/>
      <c r="I686" s="222"/>
      <c r="J686" s="41"/>
      <c r="K686" s="41"/>
      <c r="L686" s="45"/>
      <c r="M686" s="223"/>
      <c r="N686" s="224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154</v>
      </c>
      <c r="AU686" s="18" t="s">
        <v>79</v>
      </c>
    </row>
    <row r="687" s="13" customFormat="1">
      <c r="A687" s="13"/>
      <c r="B687" s="225"/>
      <c r="C687" s="226"/>
      <c r="D687" s="227" t="s">
        <v>156</v>
      </c>
      <c r="E687" s="228" t="s">
        <v>19</v>
      </c>
      <c r="F687" s="229" t="s">
        <v>1008</v>
      </c>
      <c r="G687" s="226"/>
      <c r="H687" s="228" t="s">
        <v>19</v>
      </c>
      <c r="I687" s="230"/>
      <c r="J687" s="226"/>
      <c r="K687" s="226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156</v>
      </c>
      <c r="AU687" s="235" t="s">
        <v>79</v>
      </c>
      <c r="AV687" s="13" t="s">
        <v>77</v>
      </c>
      <c r="AW687" s="13" t="s">
        <v>31</v>
      </c>
      <c r="AX687" s="13" t="s">
        <v>69</v>
      </c>
      <c r="AY687" s="235" t="s">
        <v>146</v>
      </c>
    </row>
    <row r="688" s="14" customFormat="1">
      <c r="A688" s="14"/>
      <c r="B688" s="236"/>
      <c r="C688" s="237"/>
      <c r="D688" s="227" t="s">
        <v>156</v>
      </c>
      <c r="E688" s="238" t="s">
        <v>19</v>
      </c>
      <c r="F688" s="239" t="s">
        <v>181</v>
      </c>
      <c r="G688" s="237"/>
      <c r="H688" s="240">
        <v>5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156</v>
      </c>
      <c r="AU688" s="246" t="s">
        <v>79</v>
      </c>
      <c r="AV688" s="14" t="s">
        <v>79</v>
      </c>
      <c r="AW688" s="14" t="s">
        <v>31</v>
      </c>
      <c r="AX688" s="14" t="s">
        <v>69</v>
      </c>
      <c r="AY688" s="246" t="s">
        <v>146</v>
      </c>
    </row>
    <row r="689" s="13" customFormat="1">
      <c r="A689" s="13"/>
      <c r="B689" s="225"/>
      <c r="C689" s="226"/>
      <c r="D689" s="227" t="s">
        <v>156</v>
      </c>
      <c r="E689" s="228" t="s">
        <v>19</v>
      </c>
      <c r="F689" s="229" t="s">
        <v>929</v>
      </c>
      <c r="G689" s="226"/>
      <c r="H689" s="228" t="s">
        <v>19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156</v>
      </c>
      <c r="AU689" s="235" t="s">
        <v>79</v>
      </c>
      <c r="AV689" s="13" t="s">
        <v>77</v>
      </c>
      <c r="AW689" s="13" t="s">
        <v>31</v>
      </c>
      <c r="AX689" s="13" t="s">
        <v>69</v>
      </c>
      <c r="AY689" s="235" t="s">
        <v>146</v>
      </c>
    </row>
    <row r="690" s="14" customFormat="1">
      <c r="A690" s="14"/>
      <c r="B690" s="236"/>
      <c r="C690" s="237"/>
      <c r="D690" s="227" t="s">
        <v>156</v>
      </c>
      <c r="E690" s="238" t="s">
        <v>19</v>
      </c>
      <c r="F690" s="239" t="s">
        <v>930</v>
      </c>
      <c r="G690" s="237"/>
      <c r="H690" s="240">
        <v>7.2999999999999998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156</v>
      </c>
      <c r="AU690" s="246" t="s">
        <v>79</v>
      </c>
      <c r="AV690" s="14" t="s">
        <v>79</v>
      </c>
      <c r="AW690" s="14" t="s">
        <v>31</v>
      </c>
      <c r="AX690" s="14" t="s">
        <v>69</v>
      </c>
      <c r="AY690" s="246" t="s">
        <v>146</v>
      </c>
    </row>
    <row r="691" s="15" customFormat="1">
      <c r="A691" s="15"/>
      <c r="B691" s="247"/>
      <c r="C691" s="248"/>
      <c r="D691" s="227" t="s">
        <v>156</v>
      </c>
      <c r="E691" s="249" t="s">
        <v>19</v>
      </c>
      <c r="F691" s="250" t="s">
        <v>161</v>
      </c>
      <c r="G691" s="248"/>
      <c r="H691" s="251">
        <v>12.300000000000001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7" t="s">
        <v>156</v>
      </c>
      <c r="AU691" s="257" t="s">
        <v>79</v>
      </c>
      <c r="AV691" s="15" t="s">
        <v>152</v>
      </c>
      <c r="AW691" s="15" t="s">
        <v>31</v>
      </c>
      <c r="AX691" s="15" t="s">
        <v>77</v>
      </c>
      <c r="AY691" s="257" t="s">
        <v>146</v>
      </c>
    </row>
    <row r="692" s="2" customFormat="1" ht="16.5" customHeight="1">
      <c r="A692" s="39"/>
      <c r="B692" s="40"/>
      <c r="C692" s="206" t="s">
        <v>1009</v>
      </c>
      <c r="D692" s="206" t="s">
        <v>148</v>
      </c>
      <c r="E692" s="207" t="s">
        <v>1010</v>
      </c>
      <c r="F692" s="208" t="s">
        <v>1011</v>
      </c>
      <c r="G692" s="209" t="s">
        <v>151</v>
      </c>
      <c r="H692" s="210">
        <v>12.300000000000001</v>
      </c>
      <c r="I692" s="211"/>
      <c r="J692" s="212">
        <f>ROUND(I692*H692,2)</f>
        <v>0</v>
      </c>
      <c r="K692" s="213"/>
      <c r="L692" s="45"/>
      <c r="M692" s="214" t="s">
        <v>19</v>
      </c>
      <c r="N692" s="215" t="s">
        <v>40</v>
      </c>
      <c r="O692" s="85"/>
      <c r="P692" s="216">
        <f>O692*H692</f>
        <v>0</v>
      </c>
      <c r="Q692" s="216">
        <v>0</v>
      </c>
      <c r="R692" s="216">
        <f>Q692*H692</f>
        <v>0</v>
      </c>
      <c r="S692" s="216">
        <v>0</v>
      </c>
      <c r="T692" s="217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8" t="s">
        <v>152</v>
      </c>
      <c r="AT692" s="218" t="s">
        <v>148</v>
      </c>
      <c r="AU692" s="218" t="s">
        <v>79</v>
      </c>
      <c r="AY692" s="18" t="s">
        <v>146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18" t="s">
        <v>77</v>
      </c>
      <c r="BK692" s="219">
        <f>ROUND(I692*H692,2)</f>
        <v>0</v>
      </c>
      <c r="BL692" s="18" t="s">
        <v>152</v>
      </c>
      <c r="BM692" s="218" t="s">
        <v>1012</v>
      </c>
    </row>
    <row r="693" s="2" customFormat="1">
      <c r="A693" s="39"/>
      <c r="B693" s="40"/>
      <c r="C693" s="41"/>
      <c r="D693" s="220" t="s">
        <v>154</v>
      </c>
      <c r="E693" s="41"/>
      <c r="F693" s="221" t="s">
        <v>1013</v>
      </c>
      <c r="G693" s="41"/>
      <c r="H693" s="41"/>
      <c r="I693" s="222"/>
      <c r="J693" s="41"/>
      <c r="K693" s="41"/>
      <c r="L693" s="45"/>
      <c r="M693" s="223"/>
      <c r="N693" s="224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154</v>
      </c>
      <c r="AU693" s="18" t="s">
        <v>79</v>
      </c>
    </row>
    <row r="694" s="2" customFormat="1" ht="16.5" customHeight="1">
      <c r="A694" s="39"/>
      <c r="B694" s="40"/>
      <c r="C694" s="206" t="s">
        <v>1014</v>
      </c>
      <c r="D694" s="206" t="s">
        <v>148</v>
      </c>
      <c r="E694" s="207" t="s">
        <v>1015</v>
      </c>
      <c r="F694" s="208" t="s">
        <v>1016</v>
      </c>
      <c r="G694" s="209" t="s">
        <v>151</v>
      </c>
      <c r="H694" s="210">
        <v>12.300000000000001</v>
      </c>
      <c r="I694" s="211"/>
      <c r="J694" s="212">
        <f>ROUND(I694*H694,2)</f>
        <v>0</v>
      </c>
      <c r="K694" s="213"/>
      <c r="L694" s="45"/>
      <c r="M694" s="214" t="s">
        <v>19</v>
      </c>
      <c r="N694" s="215" t="s">
        <v>40</v>
      </c>
      <c r="O694" s="85"/>
      <c r="P694" s="216">
        <f>O694*H694</f>
        <v>0</v>
      </c>
      <c r="Q694" s="216">
        <v>0</v>
      </c>
      <c r="R694" s="216">
        <f>Q694*H694</f>
        <v>0</v>
      </c>
      <c r="S694" s="216">
        <v>0</v>
      </c>
      <c r="T694" s="217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18" t="s">
        <v>152</v>
      </c>
      <c r="AT694" s="218" t="s">
        <v>148</v>
      </c>
      <c r="AU694" s="218" t="s">
        <v>79</v>
      </c>
      <c r="AY694" s="18" t="s">
        <v>146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18" t="s">
        <v>77</v>
      </c>
      <c r="BK694" s="219">
        <f>ROUND(I694*H694,2)</f>
        <v>0</v>
      </c>
      <c r="BL694" s="18" t="s">
        <v>152</v>
      </c>
      <c r="BM694" s="218" t="s">
        <v>1017</v>
      </c>
    </row>
    <row r="695" s="2" customFormat="1">
      <c r="A695" s="39"/>
      <c r="B695" s="40"/>
      <c r="C695" s="41"/>
      <c r="D695" s="220" t="s">
        <v>154</v>
      </c>
      <c r="E695" s="41"/>
      <c r="F695" s="221" t="s">
        <v>1018</v>
      </c>
      <c r="G695" s="41"/>
      <c r="H695" s="41"/>
      <c r="I695" s="222"/>
      <c r="J695" s="41"/>
      <c r="K695" s="41"/>
      <c r="L695" s="45"/>
      <c r="M695" s="223"/>
      <c r="N695" s="224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154</v>
      </c>
      <c r="AU695" s="18" t="s">
        <v>79</v>
      </c>
    </row>
    <row r="696" s="12" customFormat="1" ht="22.8" customHeight="1">
      <c r="A696" s="12"/>
      <c r="B696" s="190"/>
      <c r="C696" s="191"/>
      <c r="D696" s="192" t="s">
        <v>68</v>
      </c>
      <c r="E696" s="204" t="s">
        <v>1019</v>
      </c>
      <c r="F696" s="204" t="s">
        <v>1020</v>
      </c>
      <c r="G696" s="191"/>
      <c r="H696" s="191"/>
      <c r="I696" s="194"/>
      <c r="J696" s="205">
        <f>BK696</f>
        <v>0</v>
      </c>
      <c r="K696" s="191"/>
      <c r="L696" s="196"/>
      <c r="M696" s="197"/>
      <c r="N696" s="198"/>
      <c r="O696" s="198"/>
      <c r="P696" s="199">
        <f>SUM(P697:P709)</f>
        <v>0</v>
      </c>
      <c r="Q696" s="198"/>
      <c r="R696" s="199">
        <f>SUM(R697:R709)</f>
        <v>0</v>
      </c>
      <c r="S696" s="198"/>
      <c r="T696" s="200">
        <f>SUM(T697:T709)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01" t="s">
        <v>77</v>
      </c>
      <c r="AT696" s="202" t="s">
        <v>68</v>
      </c>
      <c r="AU696" s="202" t="s">
        <v>77</v>
      </c>
      <c r="AY696" s="201" t="s">
        <v>146</v>
      </c>
      <c r="BK696" s="203">
        <f>SUM(BK697:BK709)</f>
        <v>0</v>
      </c>
    </row>
    <row r="697" s="2" customFormat="1" ht="24.15" customHeight="1">
      <c r="A697" s="39"/>
      <c r="B697" s="40"/>
      <c r="C697" s="206" t="s">
        <v>1021</v>
      </c>
      <c r="D697" s="206" t="s">
        <v>148</v>
      </c>
      <c r="E697" s="207" t="s">
        <v>1022</v>
      </c>
      <c r="F697" s="208" t="s">
        <v>1023</v>
      </c>
      <c r="G697" s="209" t="s">
        <v>257</v>
      </c>
      <c r="H697" s="210">
        <v>525.346</v>
      </c>
      <c r="I697" s="211"/>
      <c r="J697" s="212">
        <f>ROUND(I697*H697,2)</f>
        <v>0</v>
      </c>
      <c r="K697" s="213"/>
      <c r="L697" s="45"/>
      <c r="M697" s="214" t="s">
        <v>19</v>
      </c>
      <c r="N697" s="215" t="s">
        <v>40</v>
      </c>
      <c r="O697" s="85"/>
      <c r="P697" s="216">
        <f>O697*H697</f>
        <v>0</v>
      </c>
      <c r="Q697" s="216">
        <v>0</v>
      </c>
      <c r="R697" s="216">
        <f>Q697*H697</f>
        <v>0</v>
      </c>
      <c r="S697" s="216">
        <v>0</v>
      </c>
      <c r="T697" s="217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18" t="s">
        <v>152</v>
      </c>
      <c r="AT697" s="218" t="s">
        <v>148</v>
      </c>
      <c r="AU697" s="218" t="s">
        <v>79</v>
      </c>
      <c r="AY697" s="18" t="s">
        <v>146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18" t="s">
        <v>77</v>
      </c>
      <c r="BK697" s="219">
        <f>ROUND(I697*H697,2)</f>
        <v>0</v>
      </c>
      <c r="BL697" s="18" t="s">
        <v>152</v>
      </c>
      <c r="BM697" s="218" t="s">
        <v>1024</v>
      </c>
    </row>
    <row r="698" s="2" customFormat="1">
      <c r="A698" s="39"/>
      <c r="B698" s="40"/>
      <c r="C698" s="41"/>
      <c r="D698" s="220" t="s">
        <v>154</v>
      </c>
      <c r="E698" s="41"/>
      <c r="F698" s="221" t="s">
        <v>1025</v>
      </c>
      <c r="G698" s="41"/>
      <c r="H698" s="41"/>
      <c r="I698" s="222"/>
      <c r="J698" s="41"/>
      <c r="K698" s="41"/>
      <c r="L698" s="45"/>
      <c r="M698" s="223"/>
      <c r="N698" s="224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154</v>
      </c>
      <c r="AU698" s="18" t="s">
        <v>79</v>
      </c>
    </row>
    <row r="699" s="14" customFormat="1">
      <c r="A699" s="14"/>
      <c r="B699" s="236"/>
      <c r="C699" s="237"/>
      <c r="D699" s="227" t="s">
        <v>156</v>
      </c>
      <c r="E699" s="238" t="s">
        <v>19</v>
      </c>
      <c r="F699" s="239" t="s">
        <v>1026</v>
      </c>
      <c r="G699" s="237"/>
      <c r="H699" s="240">
        <v>525.346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156</v>
      </c>
      <c r="AU699" s="246" t="s">
        <v>79</v>
      </c>
      <c r="AV699" s="14" t="s">
        <v>79</v>
      </c>
      <c r="AW699" s="14" t="s">
        <v>31</v>
      </c>
      <c r="AX699" s="14" t="s">
        <v>77</v>
      </c>
      <c r="AY699" s="246" t="s">
        <v>146</v>
      </c>
    </row>
    <row r="700" s="2" customFormat="1" ht="24.15" customHeight="1">
      <c r="A700" s="39"/>
      <c r="B700" s="40"/>
      <c r="C700" s="206" t="s">
        <v>1027</v>
      </c>
      <c r="D700" s="206" t="s">
        <v>148</v>
      </c>
      <c r="E700" s="207" t="s">
        <v>1028</v>
      </c>
      <c r="F700" s="208" t="s">
        <v>1029</v>
      </c>
      <c r="G700" s="209" t="s">
        <v>257</v>
      </c>
      <c r="H700" s="210">
        <v>936.125</v>
      </c>
      <c r="I700" s="211"/>
      <c r="J700" s="212">
        <f>ROUND(I700*H700,2)</f>
        <v>0</v>
      </c>
      <c r="K700" s="213"/>
      <c r="L700" s="45"/>
      <c r="M700" s="214" t="s">
        <v>19</v>
      </c>
      <c r="N700" s="215" t="s">
        <v>40</v>
      </c>
      <c r="O700" s="85"/>
      <c r="P700" s="216">
        <f>O700*H700</f>
        <v>0</v>
      </c>
      <c r="Q700" s="216">
        <v>0</v>
      </c>
      <c r="R700" s="216">
        <f>Q700*H700</f>
        <v>0</v>
      </c>
      <c r="S700" s="216">
        <v>0</v>
      </c>
      <c r="T700" s="21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8" t="s">
        <v>152</v>
      </c>
      <c r="AT700" s="218" t="s">
        <v>148</v>
      </c>
      <c r="AU700" s="218" t="s">
        <v>79</v>
      </c>
      <c r="AY700" s="18" t="s">
        <v>146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18" t="s">
        <v>77</v>
      </c>
      <c r="BK700" s="219">
        <f>ROUND(I700*H700,2)</f>
        <v>0</v>
      </c>
      <c r="BL700" s="18" t="s">
        <v>152</v>
      </c>
      <c r="BM700" s="218" t="s">
        <v>1030</v>
      </c>
    </row>
    <row r="701" s="2" customFormat="1">
      <c r="A701" s="39"/>
      <c r="B701" s="40"/>
      <c r="C701" s="41"/>
      <c r="D701" s="220" t="s">
        <v>154</v>
      </c>
      <c r="E701" s="41"/>
      <c r="F701" s="221" t="s">
        <v>1031</v>
      </c>
      <c r="G701" s="41"/>
      <c r="H701" s="41"/>
      <c r="I701" s="222"/>
      <c r="J701" s="41"/>
      <c r="K701" s="41"/>
      <c r="L701" s="45"/>
      <c r="M701" s="223"/>
      <c r="N701" s="224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154</v>
      </c>
      <c r="AU701" s="18" t="s">
        <v>79</v>
      </c>
    </row>
    <row r="702" s="2" customFormat="1" ht="24.15" customHeight="1">
      <c r="A702" s="39"/>
      <c r="B702" s="40"/>
      <c r="C702" s="206" t="s">
        <v>1032</v>
      </c>
      <c r="D702" s="206" t="s">
        <v>148</v>
      </c>
      <c r="E702" s="207" t="s">
        <v>1033</v>
      </c>
      <c r="F702" s="208" t="s">
        <v>1034</v>
      </c>
      <c r="G702" s="209" t="s">
        <v>257</v>
      </c>
      <c r="H702" s="210">
        <v>8425.125</v>
      </c>
      <c r="I702" s="211"/>
      <c r="J702" s="212">
        <f>ROUND(I702*H702,2)</f>
        <v>0</v>
      </c>
      <c r="K702" s="213"/>
      <c r="L702" s="45"/>
      <c r="M702" s="214" t="s">
        <v>19</v>
      </c>
      <c r="N702" s="215" t="s">
        <v>40</v>
      </c>
      <c r="O702" s="85"/>
      <c r="P702" s="216">
        <f>O702*H702</f>
        <v>0</v>
      </c>
      <c r="Q702" s="216">
        <v>0</v>
      </c>
      <c r="R702" s="216">
        <f>Q702*H702</f>
        <v>0</v>
      </c>
      <c r="S702" s="216">
        <v>0</v>
      </c>
      <c r="T702" s="217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18" t="s">
        <v>152</v>
      </c>
      <c r="AT702" s="218" t="s">
        <v>148</v>
      </c>
      <c r="AU702" s="218" t="s">
        <v>79</v>
      </c>
      <c r="AY702" s="18" t="s">
        <v>146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18" t="s">
        <v>77</v>
      </c>
      <c r="BK702" s="219">
        <f>ROUND(I702*H702,2)</f>
        <v>0</v>
      </c>
      <c r="BL702" s="18" t="s">
        <v>152</v>
      </c>
      <c r="BM702" s="218" t="s">
        <v>1035</v>
      </c>
    </row>
    <row r="703" s="2" customFormat="1">
      <c r="A703" s="39"/>
      <c r="B703" s="40"/>
      <c r="C703" s="41"/>
      <c r="D703" s="220" t="s">
        <v>154</v>
      </c>
      <c r="E703" s="41"/>
      <c r="F703" s="221" t="s">
        <v>1036</v>
      </c>
      <c r="G703" s="41"/>
      <c r="H703" s="41"/>
      <c r="I703" s="222"/>
      <c r="J703" s="41"/>
      <c r="K703" s="41"/>
      <c r="L703" s="45"/>
      <c r="M703" s="223"/>
      <c r="N703" s="224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154</v>
      </c>
      <c r="AU703" s="18" t="s">
        <v>79</v>
      </c>
    </row>
    <row r="704" s="14" customFormat="1">
      <c r="A704" s="14"/>
      <c r="B704" s="236"/>
      <c r="C704" s="237"/>
      <c r="D704" s="227" t="s">
        <v>156</v>
      </c>
      <c r="E704" s="237"/>
      <c r="F704" s="239" t="s">
        <v>1037</v>
      </c>
      <c r="G704" s="237"/>
      <c r="H704" s="240">
        <v>8425.125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156</v>
      </c>
      <c r="AU704" s="246" t="s">
        <v>79</v>
      </c>
      <c r="AV704" s="14" t="s">
        <v>79</v>
      </c>
      <c r="AW704" s="14" t="s">
        <v>4</v>
      </c>
      <c r="AX704" s="14" t="s">
        <v>77</v>
      </c>
      <c r="AY704" s="246" t="s">
        <v>146</v>
      </c>
    </row>
    <row r="705" s="2" customFormat="1" ht="24.15" customHeight="1">
      <c r="A705" s="39"/>
      <c r="B705" s="40"/>
      <c r="C705" s="206" t="s">
        <v>1038</v>
      </c>
      <c r="D705" s="206" t="s">
        <v>148</v>
      </c>
      <c r="E705" s="207" t="s">
        <v>1039</v>
      </c>
      <c r="F705" s="208" t="s">
        <v>1040</v>
      </c>
      <c r="G705" s="209" t="s">
        <v>257</v>
      </c>
      <c r="H705" s="210">
        <v>294.55200000000002</v>
      </c>
      <c r="I705" s="211"/>
      <c r="J705" s="212">
        <f>ROUND(I705*H705,2)</f>
        <v>0</v>
      </c>
      <c r="K705" s="213"/>
      <c r="L705" s="45"/>
      <c r="M705" s="214" t="s">
        <v>19</v>
      </c>
      <c r="N705" s="215" t="s">
        <v>40</v>
      </c>
      <c r="O705" s="85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8" t="s">
        <v>152</v>
      </c>
      <c r="AT705" s="218" t="s">
        <v>148</v>
      </c>
      <c r="AU705" s="218" t="s">
        <v>79</v>
      </c>
      <c r="AY705" s="18" t="s">
        <v>146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8" t="s">
        <v>77</v>
      </c>
      <c r="BK705" s="219">
        <f>ROUND(I705*H705,2)</f>
        <v>0</v>
      </c>
      <c r="BL705" s="18" t="s">
        <v>152</v>
      </c>
      <c r="BM705" s="218" t="s">
        <v>1041</v>
      </c>
    </row>
    <row r="706" s="2" customFormat="1">
      <c r="A706" s="39"/>
      <c r="B706" s="40"/>
      <c r="C706" s="41"/>
      <c r="D706" s="220" t="s">
        <v>154</v>
      </c>
      <c r="E706" s="41"/>
      <c r="F706" s="221" t="s">
        <v>1042</v>
      </c>
      <c r="G706" s="41"/>
      <c r="H706" s="41"/>
      <c r="I706" s="222"/>
      <c r="J706" s="41"/>
      <c r="K706" s="41"/>
      <c r="L706" s="45"/>
      <c r="M706" s="223"/>
      <c r="N706" s="224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154</v>
      </c>
      <c r="AU706" s="18" t="s">
        <v>79</v>
      </c>
    </row>
    <row r="707" s="14" customFormat="1">
      <c r="A707" s="14"/>
      <c r="B707" s="236"/>
      <c r="C707" s="237"/>
      <c r="D707" s="227" t="s">
        <v>156</v>
      </c>
      <c r="E707" s="238" t="s">
        <v>19</v>
      </c>
      <c r="F707" s="239" t="s">
        <v>1043</v>
      </c>
      <c r="G707" s="237"/>
      <c r="H707" s="240">
        <v>294.55200000000002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156</v>
      </c>
      <c r="AU707" s="246" t="s">
        <v>79</v>
      </c>
      <c r="AV707" s="14" t="s">
        <v>79</v>
      </c>
      <c r="AW707" s="14" t="s">
        <v>31</v>
      </c>
      <c r="AX707" s="14" t="s">
        <v>77</v>
      </c>
      <c r="AY707" s="246" t="s">
        <v>146</v>
      </c>
    </row>
    <row r="708" s="2" customFormat="1" ht="24.15" customHeight="1">
      <c r="A708" s="39"/>
      <c r="B708" s="40"/>
      <c r="C708" s="206" t="s">
        <v>1044</v>
      </c>
      <c r="D708" s="206" t="s">
        <v>148</v>
      </c>
      <c r="E708" s="207" t="s">
        <v>1045</v>
      </c>
      <c r="F708" s="208" t="s">
        <v>1046</v>
      </c>
      <c r="G708" s="209" t="s">
        <v>257</v>
      </c>
      <c r="H708" s="210">
        <v>100.31999999999999</v>
      </c>
      <c r="I708" s="211"/>
      <c r="J708" s="212">
        <f>ROUND(I708*H708,2)</f>
        <v>0</v>
      </c>
      <c r="K708" s="213"/>
      <c r="L708" s="45"/>
      <c r="M708" s="214" t="s">
        <v>19</v>
      </c>
      <c r="N708" s="215" t="s">
        <v>40</v>
      </c>
      <c r="O708" s="85"/>
      <c r="P708" s="216">
        <f>O708*H708</f>
        <v>0</v>
      </c>
      <c r="Q708" s="216">
        <v>0</v>
      </c>
      <c r="R708" s="216">
        <f>Q708*H708</f>
        <v>0</v>
      </c>
      <c r="S708" s="216">
        <v>0</v>
      </c>
      <c r="T708" s="217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8" t="s">
        <v>152</v>
      </c>
      <c r="AT708" s="218" t="s">
        <v>148</v>
      </c>
      <c r="AU708" s="218" t="s">
        <v>79</v>
      </c>
      <c r="AY708" s="18" t="s">
        <v>146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18" t="s">
        <v>77</v>
      </c>
      <c r="BK708" s="219">
        <f>ROUND(I708*H708,2)</f>
        <v>0</v>
      </c>
      <c r="BL708" s="18" t="s">
        <v>152</v>
      </c>
      <c r="BM708" s="218" t="s">
        <v>1047</v>
      </c>
    </row>
    <row r="709" s="2" customFormat="1">
      <c r="A709" s="39"/>
      <c r="B709" s="40"/>
      <c r="C709" s="41"/>
      <c r="D709" s="220" t="s">
        <v>154</v>
      </c>
      <c r="E709" s="41"/>
      <c r="F709" s="221" t="s">
        <v>1048</v>
      </c>
      <c r="G709" s="41"/>
      <c r="H709" s="41"/>
      <c r="I709" s="222"/>
      <c r="J709" s="41"/>
      <c r="K709" s="41"/>
      <c r="L709" s="45"/>
      <c r="M709" s="223"/>
      <c r="N709" s="224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154</v>
      </c>
      <c r="AU709" s="18" t="s">
        <v>79</v>
      </c>
    </row>
    <row r="710" s="12" customFormat="1" ht="22.8" customHeight="1">
      <c r="A710" s="12"/>
      <c r="B710" s="190"/>
      <c r="C710" s="191"/>
      <c r="D710" s="192" t="s">
        <v>68</v>
      </c>
      <c r="E710" s="204" t="s">
        <v>1049</v>
      </c>
      <c r="F710" s="204" t="s">
        <v>1050</v>
      </c>
      <c r="G710" s="191"/>
      <c r="H710" s="191"/>
      <c r="I710" s="194"/>
      <c r="J710" s="205">
        <f>BK710</f>
        <v>0</v>
      </c>
      <c r="K710" s="191"/>
      <c r="L710" s="196"/>
      <c r="M710" s="197"/>
      <c r="N710" s="198"/>
      <c r="O710" s="198"/>
      <c r="P710" s="199">
        <f>SUM(P711:P712)</f>
        <v>0</v>
      </c>
      <c r="Q710" s="198"/>
      <c r="R710" s="199">
        <f>SUM(R711:R712)</f>
        <v>0</v>
      </c>
      <c r="S710" s="198"/>
      <c r="T710" s="200">
        <f>SUM(T711:T712)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1" t="s">
        <v>77</v>
      </c>
      <c r="AT710" s="202" t="s">
        <v>68</v>
      </c>
      <c r="AU710" s="202" t="s">
        <v>77</v>
      </c>
      <c r="AY710" s="201" t="s">
        <v>146</v>
      </c>
      <c r="BK710" s="203">
        <f>SUM(BK711:BK712)</f>
        <v>0</v>
      </c>
    </row>
    <row r="711" s="2" customFormat="1" ht="24.15" customHeight="1">
      <c r="A711" s="39"/>
      <c r="B711" s="40"/>
      <c r="C711" s="206" t="s">
        <v>1051</v>
      </c>
      <c r="D711" s="206" t="s">
        <v>148</v>
      </c>
      <c r="E711" s="207" t="s">
        <v>1052</v>
      </c>
      <c r="F711" s="208" t="s">
        <v>1053</v>
      </c>
      <c r="G711" s="209" t="s">
        <v>257</v>
      </c>
      <c r="H711" s="210">
        <v>944.31200000000001</v>
      </c>
      <c r="I711" s="211"/>
      <c r="J711" s="212">
        <f>ROUND(I711*H711,2)</f>
        <v>0</v>
      </c>
      <c r="K711" s="213"/>
      <c r="L711" s="45"/>
      <c r="M711" s="214" t="s">
        <v>19</v>
      </c>
      <c r="N711" s="215" t="s">
        <v>40</v>
      </c>
      <c r="O711" s="85"/>
      <c r="P711" s="216">
        <f>O711*H711</f>
        <v>0</v>
      </c>
      <c r="Q711" s="216">
        <v>0</v>
      </c>
      <c r="R711" s="216">
        <f>Q711*H711</f>
        <v>0</v>
      </c>
      <c r="S711" s="216">
        <v>0</v>
      </c>
      <c r="T711" s="21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8" t="s">
        <v>152</v>
      </c>
      <c r="AT711" s="218" t="s">
        <v>148</v>
      </c>
      <c r="AU711" s="218" t="s">
        <v>79</v>
      </c>
      <c r="AY711" s="18" t="s">
        <v>146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18" t="s">
        <v>77</v>
      </c>
      <c r="BK711" s="219">
        <f>ROUND(I711*H711,2)</f>
        <v>0</v>
      </c>
      <c r="BL711" s="18" t="s">
        <v>152</v>
      </c>
      <c r="BM711" s="218" t="s">
        <v>1054</v>
      </c>
    </row>
    <row r="712" s="2" customFormat="1">
      <c r="A712" s="39"/>
      <c r="B712" s="40"/>
      <c r="C712" s="41"/>
      <c r="D712" s="220" t="s">
        <v>154</v>
      </c>
      <c r="E712" s="41"/>
      <c r="F712" s="221" t="s">
        <v>1055</v>
      </c>
      <c r="G712" s="41"/>
      <c r="H712" s="41"/>
      <c r="I712" s="222"/>
      <c r="J712" s="41"/>
      <c r="K712" s="41"/>
      <c r="L712" s="45"/>
      <c r="M712" s="223"/>
      <c r="N712" s="224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154</v>
      </c>
      <c r="AU712" s="18" t="s">
        <v>79</v>
      </c>
    </row>
    <row r="713" s="12" customFormat="1" ht="25.92" customHeight="1">
      <c r="A713" s="12"/>
      <c r="B713" s="190"/>
      <c r="C713" s="191"/>
      <c r="D713" s="192" t="s">
        <v>68</v>
      </c>
      <c r="E713" s="193" t="s">
        <v>1056</v>
      </c>
      <c r="F713" s="193" t="s">
        <v>1057</v>
      </c>
      <c r="G713" s="191"/>
      <c r="H713" s="191"/>
      <c r="I713" s="194"/>
      <c r="J713" s="195">
        <f>BK713</f>
        <v>0</v>
      </c>
      <c r="K713" s="191"/>
      <c r="L713" s="196"/>
      <c r="M713" s="197"/>
      <c r="N713" s="198"/>
      <c r="O713" s="198"/>
      <c r="P713" s="199">
        <f>P714</f>
        <v>0</v>
      </c>
      <c r="Q713" s="198"/>
      <c r="R713" s="199">
        <f>R714</f>
        <v>0.0018400000000000001</v>
      </c>
      <c r="S713" s="198"/>
      <c r="T713" s="200">
        <f>T714</f>
        <v>0.0016000000000000001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01" t="s">
        <v>79</v>
      </c>
      <c r="AT713" s="202" t="s">
        <v>68</v>
      </c>
      <c r="AU713" s="202" t="s">
        <v>69</v>
      </c>
      <c r="AY713" s="201" t="s">
        <v>146</v>
      </c>
      <c r="BK713" s="203">
        <f>BK714</f>
        <v>0</v>
      </c>
    </row>
    <row r="714" s="12" customFormat="1" ht="22.8" customHeight="1">
      <c r="A714" s="12"/>
      <c r="B714" s="190"/>
      <c r="C714" s="191"/>
      <c r="D714" s="192" t="s">
        <v>68</v>
      </c>
      <c r="E714" s="204" t="s">
        <v>1058</v>
      </c>
      <c r="F714" s="204" t="s">
        <v>1059</v>
      </c>
      <c r="G714" s="191"/>
      <c r="H714" s="191"/>
      <c r="I714" s="194"/>
      <c r="J714" s="205">
        <f>BK714</f>
        <v>0</v>
      </c>
      <c r="K714" s="191"/>
      <c r="L714" s="196"/>
      <c r="M714" s="197"/>
      <c r="N714" s="198"/>
      <c r="O714" s="198"/>
      <c r="P714" s="199">
        <f>SUM(P715:P723)</f>
        <v>0</v>
      </c>
      <c r="Q714" s="198"/>
      <c r="R714" s="199">
        <f>SUM(R715:R723)</f>
        <v>0.0018400000000000001</v>
      </c>
      <c r="S714" s="198"/>
      <c r="T714" s="200">
        <f>SUM(T715:T723)</f>
        <v>0.0016000000000000001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01" t="s">
        <v>79</v>
      </c>
      <c r="AT714" s="202" t="s">
        <v>68</v>
      </c>
      <c r="AU714" s="202" t="s">
        <v>77</v>
      </c>
      <c r="AY714" s="201" t="s">
        <v>146</v>
      </c>
      <c r="BK714" s="203">
        <f>SUM(BK715:BK723)</f>
        <v>0</v>
      </c>
    </row>
    <row r="715" s="2" customFormat="1" ht="16.5" customHeight="1">
      <c r="A715" s="39"/>
      <c r="B715" s="40"/>
      <c r="C715" s="206" t="s">
        <v>1060</v>
      </c>
      <c r="D715" s="206" t="s">
        <v>148</v>
      </c>
      <c r="E715" s="207" t="s">
        <v>1061</v>
      </c>
      <c r="F715" s="208" t="s">
        <v>1062</v>
      </c>
      <c r="G715" s="209" t="s">
        <v>543</v>
      </c>
      <c r="H715" s="210">
        <v>4</v>
      </c>
      <c r="I715" s="211"/>
      <c r="J715" s="212">
        <f>ROUND(I715*H715,2)</f>
        <v>0</v>
      </c>
      <c r="K715" s="213"/>
      <c r="L715" s="45"/>
      <c r="M715" s="214" t="s">
        <v>19</v>
      </c>
      <c r="N715" s="215" t="s">
        <v>40</v>
      </c>
      <c r="O715" s="85"/>
      <c r="P715" s="216">
        <f>O715*H715</f>
        <v>0</v>
      </c>
      <c r="Q715" s="216">
        <v>0</v>
      </c>
      <c r="R715" s="216">
        <f>Q715*H715</f>
        <v>0</v>
      </c>
      <c r="S715" s="216">
        <v>0</v>
      </c>
      <c r="T715" s="217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18" t="s">
        <v>167</v>
      </c>
      <c r="AT715" s="218" t="s">
        <v>148</v>
      </c>
      <c r="AU715" s="218" t="s">
        <v>79</v>
      </c>
      <c r="AY715" s="18" t="s">
        <v>146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18" t="s">
        <v>77</v>
      </c>
      <c r="BK715" s="219">
        <f>ROUND(I715*H715,2)</f>
        <v>0</v>
      </c>
      <c r="BL715" s="18" t="s">
        <v>167</v>
      </c>
      <c r="BM715" s="218" t="s">
        <v>1063</v>
      </c>
    </row>
    <row r="716" s="2" customFormat="1">
      <c r="A716" s="39"/>
      <c r="B716" s="40"/>
      <c r="C716" s="41"/>
      <c r="D716" s="220" t="s">
        <v>154</v>
      </c>
      <c r="E716" s="41"/>
      <c r="F716" s="221" t="s">
        <v>1064</v>
      </c>
      <c r="G716" s="41"/>
      <c r="H716" s="41"/>
      <c r="I716" s="222"/>
      <c r="J716" s="41"/>
      <c r="K716" s="41"/>
      <c r="L716" s="45"/>
      <c r="M716" s="223"/>
      <c r="N716" s="224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154</v>
      </c>
      <c r="AU716" s="18" t="s">
        <v>79</v>
      </c>
    </row>
    <row r="717" s="2" customFormat="1" ht="16.5" customHeight="1">
      <c r="A717" s="39"/>
      <c r="B717" s="40"/>
      <c r="C717" s="258" t="s">
        <v>1065</v>
      </c>
      <c r="D717" s="258" t="s">
        <v>273</v>
      </c>
      <c r="E717" s="259" t="s">
        <v>1066</v>
      </c>
      <c r="F717" s="260" t="s">
        <v>1067</v>
      </c>
      <c r="G717" s="261" t="s">
        <v>543</v>
      </c>
      <c r="H717" s="262">
        <v>4</v>
      </c>
      <c r="I717" s="263"/>
      <c r="J717" s="264">
        <f>ROUND(I717*H717,2)</f>
        <v>0</v>
      </c>
      <c r="K717" s="265"/>
      <c r="L717" s="266"/>
      <c r="M717" s="267" t="s">
        <v>19</v>
      </c>
      <c r="N717" s="268" t="s">
        <v>40</v>
      </c>
      <c r="O717" s="85"/>
      <c r="P717" s="216">
        <f>O717*H717</f>
        <v>0</v>
      </c>
      <c r="Q717" s="216">
        <v>0.00046000000000000001</v>
      </c>
      <c r="R717" s="216">
        <f>Q717*H717</f>
        <v>0.0018400000000000001</v>
      </c>
      <c r="S717" s="216">
        <v>0</v>
      </c>
      <c r="T717" s="21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18" t="s">
        <v>380</v>
      </c>
      <c r="AT717" s="218" t="s">
        <v>273</v>
      </c>
      <c r="AU717" s="218" t="s">
        <v>79</v>
      </c>
      <c r="AY717" s="18" t="s">
        <v>146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18" t="s">
        <v>77</v>
      </c>
      <c r="BK717" s="219">
        <f>ROUND(I717*H717,2)</f>
        <v>0</v>
      </c>
      <c r="BL717" s="18" t="s">
        <v>167</v>
      </c>
      <c r="BM717" s="218" t="s">
        <v>1068</v>
      </c>
    </row>
    <row r="718" s="2" customFormat="1" ht="16.5" customHeight="1">
      <c r="A718" s="39"/>
      <c r="B718" s="40"/>
      <c r="C718" s="206" t="s">
        <v>1069</v>
      </c>
      <c r="D718" s="206" t="s">
        <v>148</v>
      </c>
      <c r="E718" s="207" t="s">
        <v>1070</v>
      </c>
      <c r="F718" s="208" t="s">
        <v>1071</v>
      </c>
      <c r="G718" s="209" t="s">
        <v>543</v>
      </c>
      <c r="H718" s="210">
        <v>4</v>
      </c>
      <c r="I718" s="211"/>
      <c r="J718" s="212">
        <f>ROUND(I718*H718,2)</f>
        <v>0</v>
      </c>
      <c r="K718" s="213"/>
      <c r="L718" s="45"/>
      <c r="M718" s="214" t="s">
        <v>19</v>
      </c>
      <c r="N718" s="215" t="s">
        <v>40</v>
      </c>
      <c r="O718" s="85"/>
      <c r="P718" s="216">
        <f>O718*H718</f>
        <v>0</v>
      </c>
      <c r="Q718" s="216">
        <v>0</v>
      </c>
      <c r="R718" s="216">
        <f>Q718*H718</f>
        <v>0</v>
      </c>
      <c r="S718" s="216">
        <v>0.00040000000000000002</v>
      </c>
      <c r="T718" s="217">
        <f>S718*H718</f>
        <v>0.0016000000000000001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18" t="s">
        <v>167</v>
      </c>
      <c r="AT718" s="218" t="s">
        <v>148</v>
      </c>
      <c r="AU718" s="218" t="s">
        <v>79</v>
      </c>
      <c r="AY718" s="18" t="s">
        <v>146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18" t="s">
        <v>77</v>
      </c>
      <c r="BK718" s="219">
        <f>ROUND(I718*H718,2)</f>
        <v>0</v>
      </c>
      <c r="BL718" s="18" t="s">
        <v>167</v>
      </c>
      <c r="BM718" s="218" t="s">
        <v>1072</v>
      </c>
    </row>
    <row r="719" s="2" customFormat="1">
      <c r="A719" s="39"/>
      <c r="B719" s="40"/>
      <c r="C719" s="41"/>
      <c r="D719" s="220" t="s">
        <v>154</v>
      </c>
      <c r="E719" s="41"/>
      <c r="F719" s="221" t="s">
        <v>1073</v>
      </c>
      <c r="G719" s="41"/>
      <c r="H719" s="41"/>
      <c r="I719" s="222"/>
      <c r="J719" s="41"/>
      <c r="K719" s="41"/>
      <c r="L719" s="45"/>
      <c r="M719" s="223"/>
      <c r="N719" s="224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154</v>
      </c>
      <c r="AU719" s="18" t="s">
        <v>79</v>
      </c>
    </row>
    <row r="720" s="13" customFormat="1">
      <c r="A720" s="13"/>
      <c r="B720" s="225"/>
      <c r="C720" s="226"/>
      <c r="D720" s="227" t="s">
        <v>156</v>
      </c>
      <c r="E720" s="228" t="s">
        <v>19</v>
      </c>
      <c r="F720" s="229" t="s">
        <v>1074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156</v>
      </c>
      <c r="AU720" s="235" t="s">
        <v>79</v>
      </c>
      <c r="AV720" s="13" t="s">
        <v>77</v>
      </c>
      <c r="AW720" s="13" t="s">
        <v>31</v>
      </c>
      <c r="AX720" s="13" t="s">
        <v>69</v>
      </c>
      <c r="AY720" s="235" t="s">
        <v>146</v>
      </c>
    </row>
    <row r="721" s="14" customFormat="1">
      <c r="A721" s="14"/>
      <c r="B721" s="236"/>
      <c r="C721" s="237"/>
      <c r="D721" s="227" t="s">
        <v>156</v>
      </c>
      <c r="E721" s="238" t="s">
        <v>19</v>
      </c>
      <c r="F721" s="239" t="s">
        <v>152</v>
      </c>
      <c r="G721" s="237"/>
      <c r="H721" s="240">
        <v>4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156</v>
      </c>
      <c r="AU721" s="246" t="s">
        <v>79</v>
      </c>
      <c r="AV721" s="14" t="s">
        <v>79</v>
      </c>
      <c r="AW721" s="14" t="s">
        <v>31</v>
      </c>
      <c r="AX721" s="14" t="s">
        <v>77</v>
      </c>
      <c r="AY721" s="246" t="s">
        <v>146</v>
      </c>
    </row>
    <row r="722" s="2" customFormat="1" ht="24.15" customHeight="1">
      <c r="A722" s="39"/>
      <c r="B722" s="40"/>
      <c r="C722" s="206" t="s">
        <v>1075</v>
      </c>
      <c r="D722" s="206" t="s">
        <v>148</v>
      </c>
      <c r="E722" s="207" t="s">
        <v>1076</v>
      </c>
      <c r="F722" s="208" t="s">
        <v>1077</v>
      </c>
      <c r="G722" s="209" t="s">
        <v>257</v>
      </c>
      <c r="H722" s="210">
        <v>0.002</v>
      </c>
      <c r="I722" s="211"/>
      <c r="J722" s="212">
        <f>ROUND(I722*H722,2)</f>
        <v>0</v>
      </c>
      <c r="K722" s="213"/>
      <c r="L722" s="45"/>
      <c r="M722" s="214" t="s">
        <v>19</v>
      </c>
      <c r="N722" s="215" t="s">
        <v>40</v>
      </c>
      <c r="O722" s="85"/>
      <c r="P722" s="216">
        <f>O722*H722</f>
        <v>0</v>
      </c>
      <c r="Q722" s="216">
        <v>0</v>
      </c>
      <c r="R722" s="216">
        <f>Q722*H722</f>
        <v>0</v>
      </c>
      <c r="S722" s="216">
        <v>0</v>
      </c>
      <c r="T722" s="217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18" t="s">
        <v>167</v>
      </c>
      <c r="AT722" s="218" t="s">
        <v>148</v>
      </c>
      <c r="AU722" s="218" t="s">
        <v>79</v>
      </c>
      <c r="AY722" s="18" t="s">
        <v>146</v>
      </c>
      <c r="BE722" s="219">
        <f>IF(N722="základní",J722,0)</f>
        <v>0</v>
      </c>
      <c r="BF722" s="219">
        <f>IF(N722="snížená",J722,0)</f>
        <v>0</v>
      </c>
      <c r="BG722" s="219">
        <f>IF(N722="zákl. přenesená",J722,0)</f>
        <v>0</v>
      </c>
      <c r="BH722" s="219">
        <f>IF(N722="sníž. přenesená",J722,0)</f>
        <v>0</v>
      </c>
      <c r="BI722" s="219">
        <f>IF(N722="nulová",J722,0)</f>
        <v>0</v>
      </c>
      <c r="BJ722" s="18" t="s">
        <v>77</v>
      </c>
      <c r="BK722" s="219">
        <f>ROUND(I722*H722,2)</f>
        <v>0</v>
      </c>
      <c r="BL722" s="18" t="s">
        <v>167</v>
      </c>
      <c r="BM722" s="218" t="s">
        <v>1078</v>
      </c>
    </row>
    <row r="723" s="2" customFormat="1">
      <c r="A723" s="39"/>
      <c r="B723" s="40"/>
      <c r="C723" s="41"/>
      <c r="D723" s="220" t="s">
        <v>154</v>
      </c>
      <c r="E723" s="41"/>
      <c r="F723" s="221" t="s">
        <v>1079</v>
      </c>
      <c r="G723" s="41"/>
      <c r="H723" s="41"/>
      <c r="I723" s="222"/>
      <c r="J723" s="41"/>
      <c r="K723" s="41"/>
      <c r="L723" s="45"/>
      <c r="M723" s="269"/>
      <c r="N723" s="270"/>
      <c r="O723" s="271"/>
      <c r="P723" s="271"/>
      <c r="Q723" s="271"/>
      <c r="R723" s="271"/>
      <c r="S723" s="271"/>
      <c r="T723" s="272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154</v>
      </c>
      <c r="AU723" s="18" t="s">
        <v>79</v>
      </c>
    </row>
    <row r="724" s="2" customFormat="1" ht="6.96" customHeight="1">
      <c r="A724" s="39"/>
      <c r="B724" s="60"/>
      <c r="C724" s="61"/>
      <c r="D724" s="61"/>
      <c r="E724" s="61"/>
      <c r="F724" s="61"/>
      <c r="G724" s="61"/>
      <c r="H724" s="61"/>
      <c r="I724" s="61"/>
      <c r="J724" s="61"/>
      <c r="K724" s="61"/>
      <c r="L724" s="45"/>
      <c r="M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</sheetData>
  <sheetProtection sheet="1" autoFilter="0" formatColumns="0" formatRows="0" objects="1" scenarios="1" spinCount="100000" saltValue="eGjwAosTNdxnBxMBfQdk8K96n074dePhKdfenXfLDSuBagOuZfIBvoEO1hLvDitQkLaFVJ1/tVj+jdo8NXjT+Q==" hashValue="wiwREmD0MOqmBtPH56HR7njIh/5ZOYWtnN16IKSXDuix9shyhruBeYwlACaPkUouDtOsbIs48Bn0K1vj7BxyPQ==" algorithmName="SHA-512" password="CC35"/>
  <autoFilter ref="C89:K72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113106121"/>
    <hyperlink ref="F101" r:id="rId2" display="https://podminky.urs.cz/item/CS_URS_2022_02/113106123"/>
    <hyperlink ref="F105" r:id="rId3" display="https://podminky.urs.cz/item/CS_URS_2022_02/113107162"/>
    <hyperlink ref="F109" r:id="rId4" display="https://podminky.urs.cz/item/CS_URS_2022_02/113107172"/>
    <hyperlink ref="F113" r:id="rId5" display="https://podminky.urs.cz/item/CS_URS_2022_02/113107182"/>
    <hyperlink ref="F117" r:id="rId6" display="https://podminky.urs.cz/item/CS_URS_2022_02/113202111"/>
    <hyperlink ref="F126" r:id="rId7" display="https://podminky.urs.cz/item/CS_URS_2022_02/122251102"/>
    <hyperlink ref="F130" r:id="rId8" display="https://podminky.urs.cz/item/CS_URS_2022_02/129911121"/>
    <hyperlink ref="F134" r:id="rId9" display="https://podminky.urs.cz/item/CS_URS_2022_02/131251100"/>
    <hyperlink ref="F141" r:id="rId10" display="https://podminky.urs.cz/item/CS_URS_2022_02/132212121"/>
    <hyperlink ref="F145" r:id="rId11" display="https://podminky.urs.cz/item/CS_URS_2022_02/132251101"/>
    <hyperlink ref="F152" r:id="rId12" display="https://podminky.urs.cz/item/CS_URS_2022_02/151101101"/>
    <hyperlink ref="F156" r:id="rId13" display="https://podminky.urs.cz/item/CS_URS_2022_02/151101111"/>
    <hyperlink ref="F158" r:id="rId14" display="https://podminky.urs.cz/item/CS_URS_2022_02/162751117"/>
    <hyperlink ref="F161" r:id="rId15" display="https://podminky.urs.cz/item/CS_URS_2022_02/171201231"/>
    <hyperlink ref="F164" r:id="rId16" display="https://podminky.urs.cz/item/CS_URS_2022_02/171251201"/>
    <hyperlink ref="F166" r:id="rId17" display="https://podminky.urs.cz/item/CS_URS_2022_02/174111101"/>
    <hyperlink ref="F172" r:id="rId18" display="https://podminky.urs.cz/item/CS_URS_2022_02/174151101"/>
    <hyperlink ref="F183" r:id="rId19" display="https://podminky.urs.cz/item/CS_URS_2022_02/175111101"/>
    <hyperlink ref="F189" r:id="rId20" display="https://podminky.urs.cz/item/CS_URS_2022_02/181951112"/>
    <hyperlink ref="F207" r:id="rId21" display="https://podminky.urs.cz/item/CS_URS_2022_02/211531111"/>
    <hyperlink ref="F214" r:id="rId22" display="https://podminky.urs.cz/item/CS_URS_2022_02/211561111"/>
    <hyperlink ref="F218" r:id="rId23" display="https://podminky.urs.cz/item/CS_URS_2022_02/211971121"/>
    <hyperlink ref="F222" r:id="rId24" display="https://podminky.urs.cz/item/CS_URS_2022_02/211971122"/>
    <hyperlink ref="F231" r:id="rId25" display="https://podminky.urs.cz/item/CS_URS_2022_02/212572111"/>
    <hyperlink ref="F235" r:id="rId26" display="https://podminky.urs.cz/item/CS_URS_2022_02/212755214"/>
    <hyperlink ref="F240" r:id="rId27" display="https://podminky.urs.cz/item/CS_URS_2022_02/451573111"/>
    <hyperlink ref="F245" r:id="rId28" display="https://podminky.urs.cz/item/CS_URS_2022_02/564561111"/>
    <hyperlink ref="F259" r:id="rId29" display="https://podminky.urs.cz/item/CS_URS_2022_02/564581111"/>
    <hyperlink ref="F280" r:id="rId30" display="https://podminky.urs.cz/item/CS_URS_2022_02/564750001"/>
    <hyperlink ref="F284" r:id="rId31" display="https://podminky.urs.cz/item/CS_URS_2022_02/564851111"/>
    <hyperlink ref="F288" r:id="rId32" display="https://podminky.urs.cz/item/CS_URS_2022_02/564851112"/>
    <hyperlink ref="F292" r:id="rId33" display="https://podminky.urs.cz/item/CS_URS_2022_02/564851114"/>
    <hyperlink ref="F297" r:id="rId34" display="https://podminky.urs.cz/item/CS_URS_2022_02/564861111"/>
    <hyperlink ref="F304" r:id="rId35" display="https://podminky.urs.cz/item/CS_URS_2022_02/565145121"/>
    <hyperlink ref="F308" r:id="rId36" display="https://podminky.urs.cz/item/CS_URS_2022_02/567122114"/>
    <hyperlink ref="F315" r:id="rId37" display="https://podminky.urs.cz/item/CS_URS_2022_02/573111112"/>
    <hyperlink ref="F319" r:id="rId38" display="https://podminky.urs.cz/item/CS_URS_2022_02/573211111"/>
    <hyperlink ref="F323" r:id="rId39" display="https://podminky.urs.cz/item/CS_URS_2022_02/577134121"/>
    <hyperlink ref="F327" r:id="rId40" display="https://podminky.urs.cz/item/CS_URS_2022_02/581121304"/>
    <hyperlink ref="F331" r:id="rId41" display="https://podminky.urs.cz/item/CS_URS_2022_02/591412111"/>
    <hyperlink ref="F374" r:id="rId42" display="https://podminky.urs.cz/item/CS_URS_2022_02/596211122"/>
    <hyperlink ref="F384" r:id="rId43" display="https://podminky.urs.cz/item/CS_URS_2022_02/8174441R1"/>
    <hyperlink ref="F388" r:id="rId44" display="https://podminky.urs.cz/item/CS_URS_2022_02/871265211"/>
    <hyperlink ref="F392" r:id="rId45" display="https://podminky.urs.cz/item/CS_URS_2022_02/871315221"/>
    <hyperlink ref="F396" r:id="rId46" display="https://podminky.urs.cz/item/CS_URS_2022_02/890111812"/>
    <hyperlink ref="F400" r:id="rId47" display="https://podminky.urs.cz/item/CS_URS_2022_02/890311811"/>
    <hyperlink ref="F404" r:id="rId48" display="https://podminky.urs.cz/item/CS_URS_2022_02/890351811"/>
    <hyperlink ref="F408" r:id="rId49" display="https://podminky.urs.cz/item/CS_URS_2022_02/890411811"/>
    <hyperlink ref="F412" r:id="rId50" display="https://podminky.urs.cz/item/CS_URS_2022_02/894302151"/>
    <hyperlink ref="F416" r:id="rId51" display="https://podminky.urs.cz/item/CS_URS_2022_02/894302193"/>
    <hyperlink ref="F418" r:id="rId52" display="https://podminky.urs.cz/item/CS_URS_2022_02/894502401"/>
    <hyperlink ref="F422" r:id="rId53" display="https://podminky.urs.cz/item/CS_URS_2022_02/894608112"/>
    <hyperlink ref="F432" r:id="rId54" display="https://podminky.urs.cz/item/CS_URS_2022_02/899102211"/>
    <hyperlink ref="F441" r:id="rId55" display="https://podminky.urs.cz/item/CS_URS_2022_02/899103112"/>
    <hyperlink ref="F450" r:id="rId56" display="https://podminky.urs.cz/item/CS_URS_2023_01/899104112"/>
    <hyperlink ref="F461" r:id="rId57" display="https://podminky.urs.cz/item/CS_URS_2022_02/899103211"/>
    <hyperlink ref="F465" r:id="rId58" display="https://podminky.urs.cz/item/CS_URS_2022_02/899202211"/>
    <hyperlink ref="F469" r:id="rId59" display="https://podminky.urs.cz/item/CS_URS_2022_02/899331111"/>
    <hyperlink ref="F477" r:id="rId60" display="https://podminky.urs.cz/item/CS_URS_2022_02/916111123"/>
    <hyperlink ref="F486" r:id="rId61" display="https://podminky.urs.cz/item/CS_URS_2022_02/916131213"/>
    <hyperlink ref="F504" r:id="rId62" display="https://podminky.urs.cz/item/CS_URS_2022_02/916231213"/>
    <hyperlink ref="F511" r:id="rId63" display="https://podminky.urs.cz/item/CS_URS_2022_02/916241213"/>
    <hyperlink ref="F526" r:id="rId64" display="https://podminky.urs.cz/item/CS_URS_2022_02/916991121"/>
    <hyperlink ref="F533" r:id="rId65" display="https://podminky.urs.cz/item/CS_URS_2022_02/919121112"/>
    <hyperlink ref="F538" r:id="rId66" display="https://podminky.urs.cz/item/CS_URS_2022_02/919716111"/>
    <hyperlink ref="F542" r:id="rId67" display="https://podminky.urs.cz/item/CS_URS_2022_02/919726123"/>
    <hyperlink ref="F551" r:id="rId68" display="https://podminky.urs.cz/item/CS_URS_2022_02/919735113"/>
    <hyperlink ref="F555" r:id="rId69" display="https://podminky.urs.cz/item/CS_URS_2022_02/935113111"/>
    <hyperlink ref="F561" r:id="rId70" display="https://podminky.urs.cz/item/CS_URS_2022_02/935113112"/>
    <hyperlink ref="F566" r:id="rId71" display="https://podminky.urs.cz/item/CS_URS_2022_02/935923218"/>
    <hyperlink ref="F569" r:id="rId72" display="https://podminky.urs.cz/item/CS_URS_2022_02/936001001"/>
    <hyperlink ref="F576" r:id="rId73" display="https://podminky.urs.cz/item/CS_URS_2022_02/936009123"/>
    <hyperlink ref="F581" r:id="rId74" display="https://podminky.urs.cz/item/CS_URS_2022_02/9660011R1"/>
    <hyperlink ref="F591" r:id="rId75" display="https://podminky.urs.cz/item/CS_URS_2022_02/966001211"/>
    <hyperlink ref="F595" r:id="rId76" display="https://podminky.urs.cz/item/CS_URS_2022_02/966001311"/>
    <hyperlink ref="F599" r:id="rId77" display="https://podminky.urs.cz/item/CS_URS_2022_02/966008221"/>
    <hyperlink ref="F603" r:id="rId78" display="https://podminky.urs.cz/item/CS_URS_2022_02/966062111"/>
    <hyperlink ref="F607" r:id="rId79" display="https://podminky.urs.cz/item/CS_URS_2022_02/966071721"/>
    <hyperlink ref="F611" r:id="rId80" display="https://podminky.urs.cz/item/CS_URS_2022_02/966071821"/>
    <hyperlink ref="F615" r:id="rId81" display="https://podminky.urs.cz/item/CS_URS_2022_02/966073810"/>
    <hyperlink ref="F619" r:id="rId82" display="https://podminky.urs.cz/item/CS_URS_2022_02/979024443"/>
    <hyperlink ref="F623" r:id="rId83" display="https://podminky.urs.cz/item/CS_URS_2022_02/979054451"/>
    <hyperlink ref="F627" r:id="rId84" display="https://podminky.urs.cz/item/CS_URS_2022_02/985131111"/>
    <hyperlink ref="F634" r:id="rId85" display="https://podminky.urs.cz/item/CS_URS_2022_02/985131211"/>
    <hyperlink ref="F638" r:id="rId86" display="https://podminky.urs.cz/item/CS_URS_2022_02/985131311"/>
    <hyperlink ref="F642" r:id="rId87" display="https://podminky.urs.cz/item/CS_URS_2022_02/985131311.1"/>
    <hyperlink ref="F644" r:id="rId88" display="https://podminky.urs.cz/item/CS_URS_2022_02/985139111"/>
    <hyperlink ref="F651" r:id="rId89" display="https://podminky.urs.cz/item/CS_URS_2022_02/985139112"/>
    <hyperlink ref="F658" r:id="rId90" display="https://podminky.urs.cz/item/CS_URS_2022_02/985311112"/>
    <hyperlink ref="F662" r:id="rId91" display="https://podminky.urs.cz/item/CS_URS_2022_02/985311911"/>
    <hyperlink ref="F664" r:id="rId92" display="https://podminky.urs.cz/item/CS_URS_2022_02/985311912"/>
    <hyperlink ref="F666" r:id="rId93" display="https://podminky.urs.cz/item/CS_URS_2022_02/985312113"/>
    <hyperlink ref="F670" r:id="rId94" display="https://podminky.urs.cz/item/CS_URS_2022_02/985312191"/>
    <hyperlink ref="F672" r:id="rId95" display="https://podminky.urs.cz/item/CS_URS_2022_02/985312192"/>
    <hyperlink ref="F674" r:id="rId96" display="https://podminky.urs.cz/item/CS_URS_2022_02/985321211"/>
    <hyperlink ref="F678" r:id="rId97" display="https://podminky.urs.cz/item/CS_URS_2022_02/985321911"/>
    <hyperlink ref="F682" r:id="rId98" display="https://podminky.urs.cz/item/CS_URS_2022_02/985321912"/>
    <hyperlink ref="F686" r:id="rId99" display="https://podminky.urs.cz/item/CS_URS_2022_02/985323212"/>
    <hyperlink ref="F693" r:id="rId100" display="https://podminky.urs.cz/item/CS_URS_2022_02/985323911"/>
    <hyperlink ref="F695" r:id="rId101" display="https://podminky.urs.cz/item/CS_URS_2022_02/985323912"/>
    <hyperlink ref="F698" r:id="rId102" display="https://podminky.urs.cz/item/CS_URS_2022_02/997013871"/>
    <hyperlink ref="F701" r:id="rId103" display="https://podminky.urs.cz/item/CS_URS_2022_02/997221561"/>
    <hyperlink ref="F703" r:id="rId104" display="https://podminky.urs.cz/item/CS_URS_2022_02/997221569"/>
    <hyperlink ref="F706" r:id="rId105" display="https://podminky.urs.cz/item/CS_URS_2022_02/997221861"/>
    <hyperlink ref="F709" r:id="rId106" display="https://podminky.urs.cz/item/CS_URS_2022_02/997221875"/>
    <hyperlink ref="F712" r:id="rId107" display="https://podminky.urs.cz/item/CS_URS_2022_02/998223011"/>
    <hyperlink ref="F716" r:id="rId108" display="https://podminky.urs.cz/item/CS_URS_2022_02/767810113"/>
    <hyperlink ref="F719" r:id="rId109" display="https://podminky.urs.cz/item/CS_URS_2022_02/767810811"/>
    <hyperlink ref="F723" r:id="rId110" display="https://podminky.urs.cz/item/CS_URS_2022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1080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ROUND((SUM(BE89:BE177)),  2)</f>
        <v>0</v>
      </c>
      <c r="G33" s="39"/>
      <c r="H33" s="39"/>
      <c r="I33" s="149">
        <v>0.20999999999999999</v>
      </c>
      <c r="J33" s="148">
        <f>ROUND(((SUM(BE89:BE177))*I33),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ROUND((SUM(BF89:BF177)),  2)</f>
        <v>0</v>
      </c>
      <c r="G34" s="39"/>
      <c r="H34" s="39"/>
      <c r="I34" s="149">
        <v>0.14999999999999999</v>
      </c>
      <c r="J34" s="148">
        <f>ROUND(((SUM(BF89:BF177))*I34),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ROUND((SUM(BG89:BG177)),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ROUND((SUM(BH89:BH177)),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ROUND((SUM(BI89:BI177)),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101.1 - Strop na studni ve vnitrobloku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122</v>
      </c>
      <c r="E62" s="175"/>
      <c r="F62" s="175"/>
      <c r="G62" s="175"/>
      <c r="H62" s="175"/>
      <c r="I62" s="175"/>
      <c r="J62" s="176">
        <f>J110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125</v>
      </c>
      <c r="E63" s="175"/>
      <c r="F63" s="175"/>
      <c r="G63" s="175"/>
      <c r="H63" s="175"/>
      <c r="I63" s="175"/>
      <c r="J63" s="176">
        <f>J130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127</v>
      </c>
      <c r="E64" s="175"/>
      <c r="F64" s="175"/>
      <c r="G64" s="175"/>
      <c r="H64" s="175"/>
      <c r="I64" s="175"/>
      <c r="J64" s="176">
        <f>J139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128</v>
      </c>
      <c r="E65" s="175"/>
      <c r="F65" s="175"/>
      <c r="G65" s="175"/>
      <c r="H65" s="175"/>
      <c r="I65" s="175"/>
      <c r="J65" s="176">
        <f>J147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129</v>
      </c>
      <c r="E66" s="169"/>
      <c r="F66" s="169"/>
      <c r="G66" s="169"/>
      <c r="H66" s="169"/>
      <c r="I66" s="169"/>
      <c r="J66" s="170">
        <f>J150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1081</v>
      </c>
      <c r="E67" s="175"/>
      <c r="F67" s="175"/>
      <c r="G67" s="175"/>
      <c r="H67" s="175"/>
      <c r="I67" s="175"/>
      <c r="J67" s="176">
        <f>J151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1082</v>
      </c>
      <c r="E68" s="169"/>
      <c r="F68" s="169"/>
      <c r="G68" s="169"/>
      <c r="H68" s="169"/>
      <c r="I68" s="169"/>
      <c r="J68" s="170">
        <f>J171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1083</v>
      </c>
      <c r="E69" s="175"/>
      <c r="F69" s="175"/>
      <c r="G69" s="175"/>
      <c r="H69" s="175"/>
      <c r="I69" s="175"/>
      <c r="J69" s="176">
        <f>J172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Revitalizace vnitrobloku Bayerova - Botanická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114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101.1 - Strop na studni ve vnitrobloku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8. 8. 2022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30</v>
      </c>
      <c r="J85" s="37" t="str">
        <f>E21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IF(E18="","",E18)</f>
        <v>Vyplň údaj</v>
      </c>
      <c r="G86" s="41"/>
      <c r="H86" s="41"/>
      <c r="I86" s="33" t="s">
        <v>32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132</v>
      </c>
      <c r="D88" s="181" t="s">
        <v>54</v>
      </c>
      <c r="E88" s="181" t="s">
        <v>50</v>
      </c>
      <c r="F88" s="181" t="s">
        <v>51</v>
      </c>
      <c r="G88" s="181" t="s">
        <v>133</v>
      </c>
      <c r="H88" s="181" t="s">
        <v>134</v>
      </c>
      <c r="I88" s="181" t="s">
        <v>135</v>
      </c>
      <c r="J88" s="182" t="s">
        <v>118</v>
      </c>
      <c r="K88" s="183" t="s">
        <v>136</v>
      </c>
      <c r="L88" s="184"/>
      <c r="M88" s="93" t="s">
        <v>19</v>
      </c>
      <c r="N88" s="94" t="s">
        <v>39</v>
      </c>
      <c r="O88" s="94" t="s">
        <v>137</v>
      </c>
      <c r="P88" s="94" t="s">
        <v>138</v>
      </c>
      <c r="Q88" s="94" t="s">
        <v>139</v>
      </c>
      <c r="R88" s="94" t="s">
        <v>140</v>
      </c>
      <c r="S88" s="94" t="s">
        <v>141</v>
      </c>
      <c r="T88" s="95" t="s">
        <v>142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143</v>
      </c>
      <c r="D89" s="41"/>
      <c r="E89" s="41"/>
      <c r="F89" s="41"/>
      <c r="G89" s="41"/>
      <c r="H89" s="41"/>
      <c r="I89" s="41"/>
      <c r="J89" s="185">
        <f>BK89</f>
        <v>0</v>
      </c>
      <c r="K89" s="41"/>
      <c r="L89" s="45"/>
      <c r="M89" s="96"/>
      <c r="N89" s="186"/>
      <c r="O89" s="97"/>
      <c r="P89" s="187">
        <f>P90+P150+P171</f>
        <v>0</v>
      </c>
      <c r="Q89" s="97"/>
      <c r="R89" s="187">
        <f>R90+R150+R171</f>
        <v>27.962807089999998</v>
      </c>
      <c r="S89" s="97"/>
      <c r="T89" s="188">
        <f>T90+T150+T171</f>
        <v>0.59999999999999998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68</v>
      </c>
      <c r="AU89" s="18" t="s">
        <v>119</v>
      </c>
      <c r="BK89" s="189">
        <f>BK90+BK150+BK171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144</v>
      </c>
      <c r="F90" s="193" t="s">
        <v>145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P91+P110+P130+P139+P147</f>
        <v>0</v>
      </c>
      <c r="Q90" s="198"/>
      <c r="R90" s="199">
        <f>R91+R110+R130+R139+R147</f>
        <v>27.80915589</v>
      </c>
      <c r="S90" s="198"/>
      <c r="T90" s="200">
        <f>T91+T110+T130+T139+T147</f>
        <v>0.59999999999999998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146</v>
      </c>
      <c r="BK90" s="203">
        <f>BK91+BK110+BK130+BK139+BK147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147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SUM(P92:P109)</f>
        <v>0</v>
      </c>
      <c r="Q91" s="198"/>
      <c r="R91" s="199">
        <f>SUM(R92:R109)</f>
        <v>0</v>
      </c>
      <c r="S91" s="198"/>
      <c r="T91" s="200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146</v>
      </c>
      <c r="BK91" s="203">
        <f>SUM(BK92:BK109)</f>
        <v>0</v>
      </c>
    </row>
    <row r="92" s="2" customFormat="1" ht="24.15" customHeight="1">
      <c r="A92" s="39"/>
      <c r="B92" s="40"/>
      <c r="C92" s="206" t="s">
        <v>77</v>
      </c>
      <c r="D92" s="206" t="s">
        <v>148</v>
      </c>
      <c r="E92" s="207" t="s">
        <v>1084</v>
      </c>
      <c r="F92" s="208" t="s">
        <v>1085</v>
      </c>
      <c r="G92" s="209" t="s">
        <v>202</v>
      </c>
      <c r="H92" s="210">
        <v>28.166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152</v>
      </c>
      <c r="AT92" s="218" t="s">
        <v>148</v>
      </c>
      <c r="AU92" s="218" t="s">
        <v>79</v>
      </c>
      <c r="AY92" s="18" t="s">
        <v>146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152</v>
      </c>
      <c r="BM92" s="218" t="s">
        <v>1086</v>
      </c>
    </row>
    <row r="93" s="2" customFormat="1">
      <c r="A93" s="39"/>
      <c r="B93" s="40"/>
      <c r="C93" s="41"/>
      <c r="D93" s="220" t="s">
        <v>154</v>
      </c>
      <c r="E93" s="41"/>
      <c r="F93" s="221" t="s">
        <v>1087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154</v>
      </c>
      <c r="AU93" s="18" t="s">
        <v>79</v>
      </c>
    </row>
    <row r="94" s="13" customFormat="1">
      <c r="A94" s="13"/>
      <c r="B94" s="225"/>
      <c r="C94" s="226"/>
      <c r="D94" s="227" t="s">
        <v>156</v>
      </c>
      <c r="E94" s="228" t="s">
        <v>19</v>
      </c>
      <c r="F94" s="229" t="s">
        <v>1088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156</v>
      </c>
      <c r="AU94" s="235" t="s">
        <v>79</v>
      </c>
      <c r="AV94" s="13" t="s">
        <v>77</v>
      </c>
      <c r="AW94" s="13" t="s">
        <v>31</v>
      </c>
      <c r="AX94" s="13" t="s">
        <v>69</v>
      </c>
      <c r="AY94" s="235" t="s">
        <v>146</v>
      </c>
    </row>
    <row r="95" s="14" customFormat="1">
      <c r="A95" s="14"/>
      <c r="B95" s="236"/>
      <c r="C95" s="237"/>
      <c r="D95" s="227" t="s">
        <v>156</v>
      </c>
      <c r="E95" s="238" t="s">
        <v>19</v>
      </c>
      <c r="F95" s="239" t="s">
        <v>1089</v>
      </c>
      <c r="G95" s="237"/>
      <c r="H95" s="240">
        <v>28.166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156</v>
      </c>
      <c r="AU95" s="246" t="s">
        <v>79</v>
      </c>
      <c r="AV95" s="14" t="s">
        <v>79</v>
      </c>
      <c r="AW95" s="14" t="s">
        <v>31</v>
      </c>
      <c r="AX95" s="14" t="s">
        <v>77</v>
      </c>
      <c r="AY95" s="246" t="s">
        <v>146</v>
      </c>
    </row>
    <row r="96" s="2" customFormat="1" ht="37.8" customHeight="1">
      <c r="A96" s="39"/>
      <c r="B96" s="40"/>
      <c r="C96" s="206" t="s">
        <v>79</v>
      </c>
      <c r="D96" s="206" t="s">
        <v>148</v>
      </c>
      <c r="E96" s="207" t="s">
        <v>250</v>
      </c>
      <c r="F96" s="208" t="s">
        <v>251</v>
      </c>
      <c r="G96" s="209" t="s">
        <v>202</v>
      </c>
      <c r="H96" s="210">
        <v>7.5359999999999996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40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152</v>
      </c>
      <c r="AT96" s="218" t="s">
        <v>148</v>
      </c>
      <c r="AU96" s="218" t="s">
        <v>79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1090</v>
      </c>
    </row>
    <row r="97" s="2" customFormat="1">
      <c r="A97" s="39"/>
      <c r="B97" s="40"/>
      <c r="C97" s="41"/>
      <c r="D97" s="220" t="s">
        <v>154</v>
      </c>
      <c r="E97" s="41"/>
      <c r="F97" s="221" t="s">
        <v>1091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154</v>
      </c>
      <c r="AU97" s="18" t="s">
        <v>79</v>
      </c>
    </row>
    <row r="98" s="14" customFormat="1">
      <c r="A98" s="14"/>
      <c r="B98" s="236"/>
      <c r="C98" s="237"/>
      <c r="D98" s="227" t="s">
        <v>156</v>
      </c>
      <c r="E98" s="238" t="s">
        <v>19</v>
      </c>
      <c r="F98" s="239" t="s">
        <v>1092</v>
      </c>
      <c r="G98" s="237"/>
      <c r="H98" s="240">
        <v>7.5359999999999996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156</v>
      </c>
      <c r="AU98" s="246" t="s">
        <v>79</v>
      </c>
      <c r="AV98" s="14" t="s">
        <v>79</v>
      </c>
      <c r="AW98" s="14" t="s">
        <v>31</v>
      </c>
      <c r="AX98" s="14" t="s">
        <v>77</v>
      </c>
      <c r="AY98" s="246" t="s">
        <v>146</v>
      </c>
    </row>
    <row r="99" s="2" customFormat="1" ht="24.15" customHeight="1">
      <c r="A99" s="39"/>
      <c r="B99" s="40"/>
      <c r="C99" s="206" t="s">
        <v>168</v>
      </c>
      <c r="D99" s="206" t="s">
        <v>148</v>
      </c>
      <c r="E99" s="207" t="s">
        <v>255</v>
      </c>
      <c r="F99" s="208" t="s">
        <v>256</v>
      </c>
      <c r="G99" s="209" t="s">
        <v>257</v>
      </c>
      <c r="H99" s="210">
        <v>13.565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40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152</v>
      </c>
      <c r="AT99" s="218" t="s">
        <v>148</v>
      </c>
      <c r="AU99" s="218" t="s">
        <v>79</v>
      </c>
      <c r="AY99" s="18" t="s">
        <v>146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152</v>
      </c>
      <c r="BM99" s="218" t="s">
        <v>1093</v>
      </c>
    </row>
    <row r="100" s="2" customFormat="1">
      <c r="A100" s="39"/>
      <c r="B100" s="40"/>
      <c r="C100" s="41"/>
      <c r="D100" s="220" t="s">
        <v>154</v>
      </c>
      <c r="E100" s="41"/>
      <c r="F100" s="221" t="s">
        <v>1094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154</v>
      </c>
      <c r="AU100" s="18" t="s">
        <v>79</v>
      </c>
    </row>
    <row r="101" s="14" customFormat="1">
      <c r="A101" s="14"/>
      <c r="B101" s="236"/>
      <c r="C101" s="237"/>
      <c r="D101" s="227" t="s">
        <v>156</v>
      </c>
      <c r="E101" s="238" t="s">
        <v>19</v>
      </c>
      <c r="F101" s="239" t="s">
        <v>1095</v>
      </c>
      <c r="G101" s="237"/>
      <c r="H101" s="240">
        <v>13.565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156</v>
      </c>
      <c r="AU101" s="246" t="s">
        <v>79</v>
      </c>
      <c r="AV101" s="14" t="s">
        <v>79</v>
      </c>
      <c r="AW101" s="14" t="s">
        <v>31</v>
      </c>
      <c r="AX101" s="14" t="s">
        <v>77</v>
      </c>
      <c r="AY101" s="246" t="s">
        <v>146</v>
      </c>
    </row>
    <row r="102" s="2" customFormat="1" ht="24.15" customHeight="1">
      <c r="A102" s="39"/>
      <c r="B102" s="40"/>
      <c r="C102" s="206" t="s">
        <v>152</v>
      </c>
      <c r="D102" s="206" t="s">
        <v>148</v>
      </c>
      <c r="E102" s="207" t="s">
        <v>261</v>
      </c>
      <c r="F102" s="208" t="s">
        <v>262</v>
      </c>
      <c r="G102" s="209" t="s">
        <v>202</v>
      </c>
      <c r="H102" s="210">
        <v>7.5359999999999996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152</v>
      </c>
      <c r="AT102" s="218" t="s">
        <v>148</v>
      </c>
      <c r="AU102" s="218" t="s">
        <v>79</v>
      </c>
      <c r="AY102" s="18" t="s">
        <v>146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152</v>
      </c>
      <c r="BM102" s="218" t="s">
        <v>1096</v>
      </c>
    </row>
    <row r="103" s="2" customFormat="1">
      <c r="A103" s="39"/>
      <c r="B103" s="40"/>
      <c r="C103" s="41"/>
      <c r="D103" s="220" t="s">
        <v>154</v>
      </c>
      <c r="E103" s="41"/>
      <c r="F103" s="221" t="s">
        <v>1097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154</v>
      </c>
      <c r="AU103" s="18" t="s">
        <v>79</v>
      </c>
    </row>
    <row r="104" s="2" customFormat="1" ht="24.15" customHeight="1">
      <c r="A104" s="39"/>
      <c r="B104" s="40"/>
      <c r="C104" s="206" t="s">
        <v>181</v>
      </c>
      <c r="D104" s="206" t="s">
        <v>148</v>
      </c>
      <c r="E104" s="207" t="s">
        <v>266</v>
      </c>
      <c r="F104" s="208" t="s">
        <v>267</v>
      </c>
      <c r="G104" s="209" t="s">
        <v>202</v>
      </c>
      <c r="H104" s="210">
        <v>20.629999999999999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152</v>
      </c>
      <c r="AT104" s="218" t="s">
        <v>148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1098</v>
      </c>
    </row>
    <row r="105" s="2" customFormat="1">
      <c r="A105" s="39"/>
      <c r="B105" s="40"/>
      <c r="C105" s="41"/>
      <c r="D105" s="220" t="s">
        <v>154</v>
      </c>
      <c r="E105" s="41"/>
      <c r="F105" s="221" t="s">
        <v>1099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79</v>
      </c>
    </row>
    <row r="106" s="14" customFormat="1">
      <c r="A106" s="14"/>
      <c r="B106" s="236"/>
      <c r="C106" s="237"/>
      <c r="D106" s="227" t="s">
        <v>156</v>
      </c>
      <c r="E106" s="238" t="s">
        <v>19</v>
      </c>
      <c r="F106" s="239" t="s">
        <v>1089</v>
      </c>
      <c r="G106" s="237"/>
      <c r="H106" s="240">
        <v>28.166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79</v>
      </c>
      <c r="AV106" s="14" t="s">
        <v>79</v>
      </c>
      <c r="AW106" s="14" t="s">
        <v>31</v>
      </c>
      <c r="AX106" s="14" t="s">
        <v>69</v>
      </c>
      <c r="AY106" s="246" t="s">
        <v>146</v>
      </c>
    </row>
    <row r="107" s="14" customFormat="1">
      <c r="A107" s="14"/>
      <c r="B107" s="236"/>
      <c r="C107" s="237"/>
      <c r="D107" s="227" t="s">
        <v>156</v>
      </c>
      <c r="E107" s="238" t="s">
        <v>19</v>
      </c>
      <c r="F107" s="239" t="s">
        <v>1100</v>
      </c>
      <c r="G107" s="237"/>
      <c r="H107" s="240">
        <v>-1.601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156</v>
      </c>
      <c r="AU107" s="246" t="s">
        <v>79</v>
      </c>
      <c r="AV107" s="14" t="s">
        <v>79</v>
      </c>
      <c r="AW107" s="14" t="s">
        <v>31</v>
      </c>
      <c r="AX107" s="14" t="s">
        <v>69</v>
      </c>
      <c r="AY107" s="246" t="s">
        <v>146</v>
      </c>
    </row>
    <row r="108" s="14" customFormat="1">
      <c r="A108" s="14"/>
      <c r="B108" s="236"/>
      <c r="C108" s="237"/>
      <c r="D108" s="227" t="s">
        <v>156</v>
      </c>
      <c r="E108" s="238" t="s">
        <v>19</v>
      </c>
      <c r="F108" s="239" t="s">
        <v>1101</v>
      </c>
      <c r="G108" s="237"/>
      <c r="H108" s="240">
        <v>-5.9349999999999996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156</v>
      </c>
      <c r="AU108" s="246" t="s">
        <v>79</v>
      </c>
      <c r="AV108" s="14" t="s">
        <v>79</v>
      </c>
      <c r="AW108" s="14" t="s">
        <v>31</v>
      </c>
      <c r="AX108" s="14" t="s">
        <v>69</v>
      </c>
      <c r="AY108" s="246" t="s">
        <v>146</v>
      </c>
    </row>
    <row r="109" s="15" customFormat="1">
      <c r="A109" s="15"/>
      <c r="B109" s="247"/>
      <c r="C109" s="248"/>
      <c r="D109" s="227" t="s">
        <v>156</v>
      </c>
      <c r="E109" s="249" t="s">
        <v>19</v>
      </c>
      <c r="F109" s="250" t="s">
        <v>161</v>
      </c>
      <c r="G109" s="248"/>
      <c r="H109" s="251">
        <v>20.630000000000003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156</v>
      </c>
      <c r="AU109" s="257" t="s">
        <v>79</v>
      </c>
      <c r="AV109" s="15" t="s">
        <v>152</v>
      </c>
      <c r="AW109" s="15" t="s">
        <v>31</v>
      </c>
      <c r="AX109" s="15" t="s">
        <v>77</v>
      </c>
      <c r="AY109" s="257" t="s">
        <v>146</v>
      </c>
    </row>
    <row r="110" s="12" customFormat="1" ht="22.8" customHeight="1">
      <c r="A110" s="12"/>
      <c r="B110" s="190"/>
      <c r="C110" s="191"/>
      <c r="D110" s="192" t="s">
        <v>68</v>
      </c>
      <c r="E110" s="204" t="s">
        <v>79</v>
      </c>
      <c r="F110" s="204" t="s">
        <v>327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SUM(P111:P129)</f>
        <v>0</v>
      </c>
      <c r="Q110" s="198"/>
      <c r="R110" s="199">
        <f>SUM(R111:R129)</f>
        <v>27.56581589</v>
      </c>
      <c r="S110" s="198"/>
      <c r="T110" s="200">
        <f>SUM(T111:T129)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77</v>
      </c>
      <c r="AT110" s="202" t="s">
        <v>68</v>
      </c>
      <c r="AU110" s="202" t="s">
        <v>77</v>
      </c>
      <c r="AY110" s="201" t="s">
        <v>146</v>
      </c>
      <c r="BK110" s="203">
        <f>SUM(BK111:BK129)</f>
        <v>0</v>
      </c>
    </row>
    <row r="111" s="2" customFormat="1" ht="16.5" customHeight="1">
      <c r="A111" s="39"/>
      <c r="B111" s="40"/>
      <c r="C111" s="206" t="s">
        <v>187</v>
      </c>
      <c r="D111" s="206" t="s">
        <v>148</v>
      </c>
      <c r="E111" s="207" t="s">
        <v>1102</v>
      </c>
      <c r="F111" s="208" t="s">
        <v>1103</v>
      </c>
      <c r="G111" s="209" t="s">
        <v>202</v>
      </c>
      <c r="H111" s="210">
        <v>1.601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40</v>
      </c>
      <c r="O111" s="85"/>
      <c r="P111" s="216">
        <f>O111*H111</f>
        <v>0</v>
      </c>
      <c r="Q111" s="216">
        <v>2.1600000000000001</v>
      </c>
      <c r="R111" s="216">
        <f>Q111*H111</f>
        <v>3.4581600000000003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152</v>
      </c>
      <c r="AT111" s="218" t="s">
        <v>148</v>
      </c>
      <c r="AU111" s="218" t="s">
        <v>79</v>
      </c>
      <c r="AY111" s="18" t="s">
        <v>146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77</v>
      </c>
      <c r="BK111" s="219">
        <f>ROUND(I111*H111,2)</f>
        <v>0</v>
      </c>
      <c r="BL111" s="18" t="s">
        <v>152</v>
      </c>
      <c r="BM111" s="218" t="s">
        <v>1104</v>
      </c>
    </row>
    <row r="112" s="2" customFormat="1">
      <c r="A112" s="39"/>
      <c r="B112" s="40"/>
      <c r="C112" s="41"/>
      <c r="D112" s="220" t="s">
        <v>154</v>
      </c>
      <c r="E112" s="41"/>
      <c r="F112" s="221" t="s">
        <v>1105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154</v>
      </c>
      <c r="AU112" s="18" t="s">
        <v>79</v>
      </c>
    </row>
    <row r="113" s="14" customFormat="1">
      <c r="A113" s="14"/>
      <c r="B113" s="236"/>
      <c r="C113" s="237"/>
      <c r="D113" s="227" t="s">
        <v>156</v>
      </c>
      <c r="E113" s="238" t="s">
        <v>19</v>
      </c>
      <c r="F113" s="239" t="s">
        <v>1106</v>
      </c>
      <c r="G113" s="237"/>
      <c r="H113" s="240">
        <v>1.601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156</v>
      </c>
      <c r="AU113" s="246" t="s">
        <v>79</v>
      </c>
      <c r="AV113" s="14" t="s">
        <v>79</v>
      </c>
      <c r="AW113" s="14" t="s">
        <v>31</v>
      </c>
      <c r="AX113" s="14" t="s">
        <v>77</v>
      </c>
      <c r="AY113" s="246" t="s">
        <v>146</v>
      </c>
    </row>
    <row r="114" s="2" customFormat="1" ht="21.75" customHeight="1">
      <c r="A114" s="39"/>
      <c r="B114" s="40"/>
      <c r="C114" s="206" t="s">
        <v>199</v>
      </c>
      <c r="D114" s="206" t="s">
        <v>148</v>
      </c>
      <c r="E114" s="207" t="s">
        <v>1107</v>
      </c>
      <c r="F114" s="208" t="s">
        <v>1108</v>
      </c>
      <c r="G114" s="209" t="s">
        <v>202</v>
      </c>
      <c r="H114" s="210">
        <v>9.234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40</v>
      </c>
      <c r="O114" s="85"/>
      <c r="P114" s="216">
        <f>O114*H114</f>
        <v>0</v>
      </c>
      <c r="Q114" s="216">
        <v>2.5018699999999998</v>
      </c>
      <c r="R114" s="216">
        <f>Q114*H114</f>
        <v>23.102267579999999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152</v>
      </c>
      <c r="AT114" s="218" t="s">
        <v>148</v>
      </c>
      <c r="AU114" s="218" t="s">
        <v>79</v>
      </c>
      <c r="AY114" s="18" t="s">
        <v>146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152</v>
      </c>
      <c r="BM114" s="218" t="s">
        <v>1109</v>
      </c>
    </row>
    <row r="115" s="2" customFormat="1">
      <c r="A115" s="39"/>
      <c r="B115" s="40"/>
      <c r="C115" s="41"/>
      <c r="D115" s="220" t="s">
        <v>154</v>
      </c>
      <c r="E115" s="41"/>
      <c r="F115" s="221" t="s">
        <v>1110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154</v>
      </c>
      <c r="AU115" s="18" t="s">
        <v>79</v>
      </c>
    </row>
    <row r="116" s="13" customFormat="1">
      <c r="A116" s="13"/>
      <c r="B116" s="225"/>
      <c r="C116" s="226"/>
      <c r="D116" s="227" t="s">
        <v>156</v>
      </c>
      <c r="E116" s="228" t="s">
        <v>19</v>
      </c>
      <c r="F116" s="229" t="s">
        <v>1111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79</v>
      </c>
      <c r="AV116" s="13" t="s">
        <v>77</v>
      </c>
      <c r="AW116" s="13" t="s">
        <v>31</v>
      </c>
      <c r="AX116" s="13" t="s">
        <v>69</v>
      </c>
      <c r="AY116" s="235" t="s">
        <v>146</v>
      </c>
    </row>
    <row r="117" s="13" customFormat="1">
      <c r="A117" s="13"/>
      <c r="B117" s="225"/>
      <c r="C117" s="226"/>
      <c r="D117" s="227" t="s">
        <v>156</v>
      </c>
      <c r="E117" s="228" t="s">
        <v>19</v>
      </c>
      <c r="F117" s="229" t="s">
        <v>1112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156</v>
      </c>
      <c r="AU117" s="235" t="s">
        <v>79</v>
      </c>
      <c r="AV117" s="13" t="s">
        <v>77</v>
      </c>
      <c r="AW117" s="13" t="s">
        <v>31</v>
      </c>
      <c r="AX117" s="13" t="s">
        <v>69</v>
      </c>
      <c r="AY117" s="235" t="s">
        <v>146</v>
      </c>
    </row>
    <row r="118" s="14" customFormat="1">
      <c r="A118" s="14"/>
      <c r="B118" s="236"/>
      <c r="C118" s="237"/>
      <c r="D118" s="227" t="s">
        <v>156</v>
      </c>
      <c r="E118" s="238" t="s">
        <v>19</v>
      </c>
      <c r="F118" s="239" t="s">
        <v>1113</v>
      </c>
      <c r="G118" s="237"/>
      <c r="H118" s="240">
        <v>4.7119999999999997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156</v>
      </c>
      <c r="AU118" s="246" t="s">
        <v>79</v>
      </c>
      <c r="AV118" s="14" t="s">
        <v>79</v>
      </c>
      <c r="AW118" s="14" t="s">
        <v>31</v>
      </c>
      <c r="AX118" s="14" t="s">
        <v>69</v>
      </c>
      <c r="AY118" s="246" t="s">
        <v>146</v>
      </c>
    </row>
    <row r="119" s="14" customFormat="1">
      <c r="A119" s="14"/>
      <c r="B119" s="236"/>
      <c r="C119" s="237"/>
      <c r="D119" s="227" t="s">
        <v>156</v>
      </c>
      <c r="E119" s="238" t="s">
        <v>19</v>
      </c>
      <c r="F119" s="239" t="s">
        <v>1114</v>
      </c>
      <c r="G119" s="237"/>
      <c r="H119" s="240">
        <v>4.5220000000000002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156</v>
      </c>
      <c r="AU119" s="246" t="s">
        <v>79</v>
      </c>
      <c r="AV119" s="14" t="s">
        <v>79</v>
      </c>
      <c r="AW119" s="14" t="s">
        <v>31</v>
      </c>
      <c r="AX119" s="14" t="s">
        <v>69</v>
      </c>
      <c r="AY119" s="246" t="s">
        <v>146</v>
      </c>
    </row>
    <row r="120" s="15" customFormat="1">
      <c r="A120" s="15"/>
      <c r="B120" s="247"/>
      <c r="C120" s="248"/>
      <c r="D120" s="227" t="s">
        <v>156</v>
      </c>
      <c r="E120" s="249" t="s">
        <v>19</v>
      </c>
      <c r="F120" s="250" t="s">
        <v>161</v>
      </c>
      <c r="G120" s="248"/>
      <c r="H120" s="251">
        <v>9.234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156</v>
      </c>
      <c r="AU120" s="257" t="s">
        <v>79</v>
      </c>
      <c r="AV120" s="15" t="s">
        <v>152</v>
      </c>
      <c r="AW120" s="15" t="s">
        <v>31</v>
      </c>
      <c r="AX120" s="15" t="s">
        <v>77</v>
      </c>
      <c r="AY120" s="257" t="s">
        <v>146</v>
      </c>
    </row>
    <row r="121" s="2" customFormat="1" ht="16.5" customHeight="1">
      <c r="A121" s="39"/>
      <c r="B121" s="40"/>
      <c r="C121" s="206" t="s">
        <v>207</v>
      </c>
      <c r="D121" s="206" t="s">
        <v>148</v>
      </c>
      <c r="E121" s="207" t="s">
        <v>1115</v>
      </c>
      <c r="F121" s="208" t="s">
        <v>1116</v>
      </c>
      <c r="G121" s="209" t="s">
        <v>257</v>
      </c>
      <c r="H121" s="210">
        <v>0.73799999999999999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40</v>
      </c>
      <c r="O121" s="85"/>
      <c r="P121" s="216">
        <f>O121*H121</f>
        <v>0</v>
      </c>
      <c r="Q121" s="216">
        <v>1.0606199999999999</v>
      </c>
      <c r="R121" s="216">
        <f>Q121*H121</f>
        <v>0.78273755999999994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152</v>
      </c>
      <c r="AT121" s="218" t="s">
        <v>148</v>
      </c>
      <c r="AU121" s="218" t="s">
        <v>79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152</v>
      </c>
      <c r="BM121" s="218" t="s">
        <v>1117</v>
      </c>
    </row>
    <row r="122" s="2" customFormat="1">
      <c r="A122" s="39"/>
      <c r="B122" s="40"/>
      <c r="C122" s="41"/>
      <c r="D122" s="220" t="s">
        <v>154</v>
      </c>
      <c r="E122" s="41"/>
      <c r="F122" s="221" t="s">
        <v>1118</v>
      </c>
      <c r="G122" s="41"/>
      <c r="H122" s="41"/>
      <c r="I122" s="222"/>
      <c r="J122" s="41"/>
      <c r="K122" s="41"/>
      <c r="L122" s="45"/>
      <c r="M122" s="223"/>
      <c r="N122" s="22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154</v>
      </c>
      <c r="AU122" s="18" t="s">
        <v>79</v>
      </c>
    </row>
    <row r="123" s="2" customFormat="1" ht="16.5" customHeight="1">
      <c r="A123" s="39"/>
      <c r="B123" s="40"/>
      <c r="C123" s="206" t="s">
        <v>214</v>
      </c>
      <c r="D123" s="206" t="s">
        <v>148</v>
      </c>
      <c r="E123" s="207" t="s">
        <v>1119</v>
      </c>
      <c r="F123" s="208" t="s">
        <v>1120</v>
      </c>
      <c r="G123" s="209" t="s">
        <v>257</v>
      </c>
      <c r="H123" s="210">
        <v>0.13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40</v>
      </c>
      <c r="O123" s="85"/>
      <c r="P123" s="216">
        <f>O123*H123</f>
        <v>0</v>
      </c>
      <c r="Q123" s="216">
        <v>1.06277</v>
      </c>
      <c r="R123" s="216">
        <f>Q123*H123</f>
        <v>0.13816010000000001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152</v>
      </c>
      <c r="AT123" s="218" t="s">
        <v>148</v>
      </c>
      <c r="AU123" s="218" t="s">
        <v>79</v>
      </c>
      <c r="AY123" s="18" t="s">
        <v>146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77</v>
      </c>
      <c r="BK123" s="219">
        <f>ROUND(I123*H123,2)</f>
        <v>0</v>
      </c>
      <c r="BL123" s="18" t="s">
        <v>152</v>
      </c>
      <c r="BM123" s="218" t="s">
        <v>1121</v>
      </c>
    </row>
    <row r="124" s="2" customFormat="1">
      <c r="A124" s="39"/>
      <c r="B124" s="40"/>
      <c r="C124" s="41"/>
      <c r="D124" s="220" t="s">
        <v>154</v>
      </c>
      <c r="E124" s="41"/>
      <c r="F124" s="221" t="s">
        <v>1122</v>
      </c>
      <c r="G124" s="41"/>
      <c r="H124" s="41"/>
      <c r="I124" s="222"/>
      <c r="J124" s="41"/>
      <c r="K124" s="41"/>
      <c r="L124" s="45"/>
      <c r="M124" s="223"/>
      <c r="N124" s="224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154</v>
      </c>
      <c r="AU124" s="18" t="s">
        <v>79</v>
      </c>
    </row>
    <row r="125" s="2" customFormat="1" ht="16.5" customHeight="1">
      <c r="A125" s="39"/>
      <c r="B125" s="40"/>
      <c r="C125" s="206" t="s">
        <v>222</v>
      </c>
      <c r="D125" s="206" t="s">
        <v>148</v>
      </c>
      <c r="E125" s="207" t="s">
        <v>1123</v>
      </c>
      <c r="F125" s="208" t="s">
        <v>1124</v>
      </c>
      <c r="G125" s="209" t="s">
        <v>151</v>
      </c>
      <c r="H125" s="210">
        <v>16.155000000000001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40</v>
      </c>
      <c r="O125" s="85"/>
      <c r="P125" s="216">
        <f>O125*H125</f>
        <v>0</v>
      </c>
      <c r="Q125" s="216">
        <v>0.0052300000000000003</v>
      </c>
      <c r="R125" s="216">
        <f>Q125*H125</f>
        <v>0.084490650000000014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152</v>
      </c>
      <c r="AT125" s="218" t="s">
        <v>148</v>
      </c>
      <c r="AU125" s="218" t="s">
        <v>79</v>
      </c>
      <c r="AY125" s="18" t="s">
        <v>146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77</v>
      </c>
      <c r="BK125" s="219">
        <f>ROUND(I125*H125,2)</f>
        <v>0</v>
      </c>
      <c r="BL125" s="18" t="s">
        <v>152</v>
      </c>
      <c r="BM125" s="218" t="s">
        <v>1125</v>
      </c>
    </row>
    <row r="126" s="2" customFormat="1">
      <c r="A126" s="39"/>
      <c r="B126" s="40"/>
      <c r="C126" s="41"/>
      <c r="D126" s="220" t="s">
        <v>154</v>
      </c>
      <c r="E126" s="41"/>
      <c r="F126" s="221" t="s">
        <v>1126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154</v>
      </c>
      <c r="AU126" s="18" t="s">
        <v>79</v>
      </c>
    </row>
    <row r="127" s="14" customFormat="1">
      <c r="A127" s="14"/>
      <c r="B127" s="236"/>
      <c r="C127" s="237"/>
      <c r="D127" s="227" t="s">
        <v>156</v>
      </c>
      <c r="E127" s="238" t="s">
        <v>19</v>
      </c>
      <c r="F127" s="239" t="s">
        <v>1127</v>
      </c>
      <c r="G127" s="237"/>
      <c r="H127" s="240">
        <v>16.155000000000001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156</v>
      </c>
      <c r="AU127" s="246" t="s">
        <v>79</v>
      </c>
      <c r="AV127" s="14" t="s">
        <v>79</v>
      </c>
      <c r="AW127" s="14" t="s">
        <v>31</v>
      </c>
      <c r="AX127" s="14" t="s">
        <v>77</v>
      </c>
      <c r="AY127" s="246" t="s">
        <v>146</v>
      </c>
    </row>
    <row r="128" s="2" customFormat="1" ht="16.5" customHeight="1">
      <c r="A128" s="39"/>
      <c r="B128" s="40"/>
      <c r="C128" s="206" t="s">
        <v>229</v>
      </c>
      <c r="D128" s="206" t="s">
        <v>148</v>
      </c>
      <c r="E128" s="207" t="s">
        <v>1128</v>
      </c>
      <c r="F128" s="208" t="s">
        <v>1129</v>
      </c>
      <c r="G128" s="209" t="s">
        <v>151</v>
      </c>
      <c r="H128" s="210">
        <v>16.155000000000001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40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152</v>
      </c>
      <c r="AT128" s="218" t="s">
        <v>148</v>
      </c>
      <c r="AU128" s="218" t="s">
        <v>79</v>
      </c>
      <c r="AY128" s="18" t="s">
        <v>146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152</v>
      </c>
      <c r="BM128" s="218" t="s">
        <v>1130</v>
      </c>
    </row>
    <row r="129" s="2" customFormat="1">
      <c r="A129" s="39"/>
      <c r="B129" s="40"/>
      <c r="C129" s="41"/>
      <c r="D129" s="220" t="s">
        <v>154</v>
      </c>
      <c r="E129" s="41"/>
      <c r="F129" s="221" t="s">
        <v>1131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154</v>
      </c>
      <c r="AU129" s="18" t="s">
        <v>79</v>
      </c>
    </row>
    <row r="130" s="12" customFormat="1" ht="22.8" customHeight="1">
      <c r="A130" s="12"/>
      <c r="B130" s="190"/>
      <c r="C130" s="191"/>
      <c r="D130" s="192" t="s">
        <v>68</v>
      </c>
      <c r="E130" s="204" t="s">
        <v>207</v>
      </c>
      <c r="F130" s="204" t="s">
        <v>539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SUM(P131:P138)</f>
        <v>0</v>
      </c>
      <c r="Q130" s="198"/>
      <c r="R130" s="199">
        <f>SUM(R131:R138)</f>
        <v>0.24334</v>
      </c>
      <c r="S130" s="198"/>
      <c r="T130" s="200">
        <f>SUM(T131:T138)</f>
        <v>0.59999999999999998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77</v>
      </c>
      <c r="AT130" s="202" t="s">
        <v>68</v>
      </c>
      <c r="AU130" s="202" t="s">
        <v>77</v>
      </c>
      <c r="AY130" s="201" t="s">
        <v>146</v>
      </c>
      <c r="BK130" s="203">
        <f>SUM(BK131:BK138)</f>
        <v>0</v>
      </c>
    </row>
    <row r="131" s="2" customFormat="1" ht="16.5" customHeight="1">
      <c r="A131" s="39"/>
      <c r="B131" s="40"/>
      <c r="C131" s="206" t="s">
        <v>238</v>
      </c>
      <c r="D131" s="206" t="s">
        <v>148</v>
      </c>
      <c r="E131" s="207" t="s">
        <v>634</v>
      </c>
      <c r="F131" s="208" t="s">
        <v>635</v>
      </c>
      <c r="G131" s="209" t="s">
        <v>543</v>
      </c>
      <c r="H131" s="210">
        <v>1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40</v>
      </c>
      <c r="O131" s="85"/>
      <c r="P131" s="216">
        <f>O131*H131</f>
        <v>0</v>
      </c>
      <c r="Q131" s="216">
        <v>0.21734000000000001</v>
      </c>
      <c r="R131" s="216">
        <f>Q131*H131</f>
        <v>0.21734000000000001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152</v>
      </c>
      <c r="AT131" s="218" t="s">
        <v>148</v>
      </c>
      <c r="AU131" s="218" t="s">
        <v>79</v>
      </c>
      <c r="AY131" s="18" t="s">
        <v>146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77</v>
      </c>
      <c r="BK131" s="219">
        <f>ROUND(I131*H131,2)</f>
        <v>0</v>
      </c>
      <c r="BL131" s="18" t="s">
        <v>152</v>
      </c>
      <c r="BM131" s="218" t="s">
        <v>1132</v>
      </c>
    </row>
    <row r="132" s="2" customFormat="1">
      <c r="A132" s="39"/>
      <c r="B132" s="40"/>
      <c r="C132" s="41"/>
      <c r="D132" s="220" t="s">
        <v>154</v>
      </c>
      <c r="E132" s="41"/>
      <c r="F132" s="221" t="s">
        <v>637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79</v>
      </c>
    </row>
    <row r="133" s="2" customFormat="1" ht="21.75" customHeight="1">
      <c r="A133" s="39"/>
      <c r="B133" s="40"/>
      <c r="C133" s="258" t="s">
        <v>244</v>
      </c>
      <c r="D133" s="258" t="s">
        <v>273</v>
      </c>
      <c r="E133" s="259" t="s">
        <v>1133</v>
      </c>
      <c r="F133" s="260" t="s">
        <v>1134</v>
      </c>
      <c r="G133" s="261" t="s">
        <v>543</v>
      </c>
      <c r="H133" s="262">
        <v>1</v>
      </c>
      <c r="I133" s="263"/>
      <c r="J133" s="264">
        <f>ROUND(I133*H133,2)</f>
        <v>0</v>
      </c>
      <c r="K133" s="265"/>
      <c r="L133" s="266"/>
      <c r="M133" s="267" t="s">
        <v>19</v>
      </c>
      <c r="N133" s="268" t="s">
        <v>40</v>
      </c>
      <c r="O133" s="85"/>
      <c r="P133" s="216">
        <f>O133*H133</f>
        <v>0</v>
      </c>
      <c r="Q133" s="216">
        <v>0.025999999999999999</v>
      </c>
      <c r="R133" s="216">
        <f>Q133*H133</f>
        <v>0.025999999999999999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207</v>
      </c>
      <c r="AT133" s="218" t="s">
        <v>273</v>
      </c>
      <c r="AU133" s="218" t="s">
        <v>79</v>
      </c>
      <c r="AY133" s="18" t="s">
        <v>146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77</v>
      </c>
      <c r="BK133" s="219">
        <f>ROUND(I133*H133,2)</f>
        <v>0</v>
      </c>
      <c r="BL133" s="18" t="s">
        <v>152</v>
      </c>
      <c r="BM133" s="218" t="s">
        <v>1135</v>
      </c>
    </row>
    <row r="134" s="14" customFormat="1">
      <c r="A134" s="14"/>
      <c r="B134" s="236"/>
      <c r="C134" s="237"/>
      <c r="D134" s="227" t="s">
        <v>156</v>
      </c>
      <c r="E134" s="238" t="s">
        <v>19</v>
      </c>
      <c r="F134" s="239" t="s">
        <v>77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156</v>
      </c>
      <c r="AU134" s="246" t="s">
        <v>79</v>
      </c>
      <c r="AV134" s="14" t="s">
        <v>79</v>
      </c>
      <c r="AW134" s="14" t="s">
        <v>31</v>
      </c>
      <c r="AX134" s="14" t="s">
        <v>77</v>
      </c>
      <c r="AY134" s="246" t="s">
        <v>146</v>
      </c>
    </row>
    <row r="135" s="2" customFormat="1" ht="16.5" customHeight="1">
      <c r="A135" s="39"/>
      <c r="B135" s="40"/>
      <c r="C135" s="206" t="s">
        <v>249</v>
      </c>
      <c r="D135" s="206" t="s">
        <v>148</v>
      </c>
      <c r="E135" s="207" t="s">
        <v>655</v>
      </c>
      <c r="F135" s="208" t="s">
        <v>656</v>
      </c>
      <c r="G135" s="209" t="s">
        <v>543</v>
      </c>
      <c r="H135" s="210">
        <v>4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0.14999999999999999</v>
      </c>
      <c r="T135" s="217">
        <f>S135*H135</f>
        <v>0.59999999999999998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152</v>
      </c>
      <c r="AT135" s="218" t="s">
        <v>148</v>
      </c>
      <c r="AU135" s="218" t="s">
        <v>79</v>
      </c>
      <c r="AY135" s="18" t="s">
        <v>146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152</v>
      </c>
      <c r="BM135" s="218" t="s">
        <v>1136</v>
      </c>
    </row>
    <row r="136" s="2" customFormat="1">
      <c r="A136" s="39"/>
      <c r="B136" s="40"/>
      <c r="C136" s="41"/>
      <c r="D136" s="220" t="s">
        <v>154</v>
      </c>
      <c r="E136" s="41"/>
      <c r="F136" s="221" t="s">
        <v>658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154</v>
      </c>
      <c r="AU136" s="18" t="s">
        <v>79</v>
      </c>
    </row>
    <row r="137" s="13" customFormat="1">
      <c r="A137" s="13"/>
      <c r="B137" s="225"/>
      <c r="C137" s="226"/>
      <c r="D137" s="227" t="s">
        <v>156</v>
      </c>
      <c r="E137" s="228" t="s">
        <v>19</v>
      </c>
      <c r="F137" s="229" t="s">
        <v>659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156</v>
      </c>
      <c r="AU137" s="235" t="s">
        <v>79</v>
      </c>
      <c r="AV137" s="13" t="s">
        <v>77</v>
      </c>
      <c r="AW137" s="13" t="s">
        <v>31</v>
      </c>
      <c r="AX137" s="13" t="s">
        <v>69</v>
      </c>
      <c r="AY137" s="235" t="s">
        <v>146</v>
      </c>
    </row>
    <row r="138" s="14" customFormat="1">
      <c r="A138" s="14"/>
      <c r="B138" s="236"/>
      <c r="C138" s="237"/>
      <c r="D138" s="227" t="s">
        <v>156</v>
      </c>
      <c r="E138" s="238" t="s">
        <v>19</v>
      </c>
      <c r="F138" s="239" t="s">
        <v>152</v>
      </c>
      <c r="G138" s="237"/>
      <c r="H138" s="240">
        <v>4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156</v>
      </c>
      <c r="AU138" s="246" t="s">
        <v>79</v>
      </c>
      <c r="AV138" s="14" t="s">
        <v>79</v>
      </c>
      <c r="AW138" s="14" t="s">
        <v>31</v>
      </c>
      <c r="AX138" s="14" t="s">
        <v>77</v>
      </c>
      <c r="AY138" s="246" t="s">
        <v>146</v>
      </c>
    </row>
    <row r="139" s="12" customFormat="1" ht="22.8" customHeight="1">
      <c r="A139" s="12"/>
      <c r="B139" s="190"/>
      <c r="C139" s="191"/>
      <c r="D139" s="192" t="s">
        <v>68</v>
      </c>
      <c r="E139" s="204" t="s">
        <v>1019</v>
      </c>
      <c r="F139" s="204" t="s">
        <v>1020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SUM(P140:P146)</f>
        <v>0</v>
      </c>
      <c r="Q139" s="198"/>
      <c r="R139" s="199">
        <f>SUM(R140:R146)</f>
        <v>0</v>
      </c>
      <c r="S139" s="198"/>
      <c r="T139" s="20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77</v>
      </c>
      <c r="AT139" s="202" t="s">
        <v>68</v>
      </c>
      <c r="AU139" s="202" t="s">
        <v>77</v>
      </c>
      <c r="AY139" s="201" t="s">
        <v>146</v>
      </c>
      <c r="BK139" s="203">
        <f>SUM(BK140:BK146)</f>
        <v>0</v>
      </c>
    </row>
    <row r="140" s="2" customFormat="1" ht="24.15" customHeight="1">
      <c r="A140" s="39"/>
      <c r="B140" s="40"/>
      <c r="C140" s="206" t="s">
        <v>8</v>
      </c>
      <c r="D140" s="206" t="s">
        <v>148</v>
      </c>
      <c r="E140" s="207" t="s">
        <v>1022</v>
      </c>
      <c r="F140" s="208" t="s">
        <v>1023</v>
      </c>
      <c r="G140" s="209" t="s">
        <v>257</v>
      </c>
      <c r="H140" s="210">
        <v>0.59999999999999998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152</v>
      </c>
      <c r="AT140" s="218" t="s">
        <v>148</v>
      </c>
      <c r="AU140" s="218" t="s">
        <v>79</v>
      </c>
      <c r="AY140" s="18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152</v>
      </c>
      <c r="BM140" s="218" t="s">
        <v>1137</v>
      </c>
    </row>
    <row r="141" s="2" customFormat="1">
      <c r="A141" s="39"/>
      <c r="B141" s="40"/>
      <c r="C141" s="41"/>
      <c r="D141" s="220" t="s">
        <v>154</v>
      </c>
      <c r="E141" s="41"/>
      <c r="F141" s="221" t="s">
        <v>1025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79</v>
      </c>
    </row>
    <row r="142" s="2" customFormat="1" ht="24.15" customHeight="1">
      <c r="A142" s="39"/>
      <c r="B142" s="40"/>
      <c r="C142" s="206" t="s">
        <v>167</v>
      </c>
      <c r="D142" s="206" t="s">
        <v>148</v>
      </c>
      <c r="E142" s="207" t="s">
        <v>1028</v>
      </c>
      <c r="F142" s="208" t="s">
        <v>1029</v>
      </c>
      <c r="G142" s="209" t="s">
        <v>257</v>
      </c>
      <c r="H142" s="210">
        <v>0.59999999999999998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40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152</v>
      </c>
      <c r="AT142" s="218" t="s">
        <v>148</v>
      </c>
      <c r="AU142" s="218" t="s">
        <v>79</v>
      </c>
      <c r="AY142" s="18" t="s">
        <v>146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77</v>
      </c>
      <c r="BK142" s="219">
        <f>ROUND(I142*H142,2)</f>
        <v>0</v>
      </c>
      <c r="BL142" s="18" t="s">
        <v>152</v>
      </c>
      <c r="BM142" s="218" t="s">
        <v>1138</v>
      </c>
    </row>
    <row r="143" s="2" customFormat="1">
      <c r="A143" s="39"/>
      <c r="B143" s="40"/>
      <c r="C143" s="41"/>
      <c r="D143" s="220" t="s">
        <v>154</v>
      </c>
      <c r="E143" s="41"/>
      <c r="F143" s="221" t="s">
        <v>1031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79</v>
      </c>
    </row>
    <row r="144" s="2" customFormat="1" ht="24.15" customHeight="1">
      <c r="A144" s="39"/>
      <c r="B144" s="40"/>
      <c r="C144" s="206" t="s">
        <v>265</v>
      </c>
      <c r="D144" s="206" t="s">
        <v>148</v>
      </c>
      <c r="E144" s="207" t="s">
        <v>1033</v>
      </c>
      <c r="F144" s="208" t="s">
        <v>1034</v>
      </c>
      <c r="G144" s="209" t="s">
        <v>257</v>
      </c>
      <c r="H144" s="210">
        <v>5.4000000000000004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40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152</v>
      </c>
      <c r="AT144" s="218" t="s">
        <v>148</v>
      </c>
      <c r="AU144" s="218" t="s">
        <v>79</v>
      </c>
      <c r="AY144" s="18" t="s">
        <v>146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152</v>
      </c>
      <c r="BM144" s="218" t="s">
        <v>1139</v>
      </c>
    </row>
    <row r="145" s="2" customFormat="1">
      <c r="A145" s="39"/>
      <c r="B145" s="40"/>
      <c r="C145" s="41"/>
      <c r="D145" s="220" t="s">
        <v>154</v>
      </c>
      <c r="E145" s="41"/>
      <c r="F145" s="221" t="s">
        <v>1036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79</v>
      </c>
    </row>
    <row r="146" s="14" customFormat="1">
      <c r="A146" s="14"/>
      <c r="B146" s="236"/>
      <c r="C146" s="237"/>
      <c r="D146" s="227" t="s">
        <v>156</v>
      </c>
      <c r="E146" s="237"/>
      <c r="F146" s="239" t="s">
        <v>1140</v>
      </c>
      <c r="G146" s="237"/>
      <c r="H146" s="240">
        <v>5.4000000000000004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156</v>
      </c>
      <c r="AU146" s="246" t="s">
        <v>79</v>
      </c>
      <c r="AV146" s="14" t="s">
        <v>79</v>
      </c>
      <c r="AW146" s="14" t="s">
        <v>4</v>
      </c>
      <c r="AX146" s="14" t="s">
        <v>77</v>
      </c>
      <c r="AY146" s="246" t="s">
        <v>146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1049</v>
      </c>
      <c r="F147" s="204" t="s">
        <v>1050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SUM(P148:P149)</f>
        <v>0</v>
      </c>
      <c r="Q147" s="198"/>
      <c r="R147" s="199">
        <f>SUM(R148:R149)</f>
        <v>0</v>
      </c>
      <c r="S147" s="198"/>
      <c r="T147" s="20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77</v>
      </c>
      <c r="AT147" s="202" t="s">
        <v>68</v>
      </c>
      <c r="AU147" s="202" t="s">
        <v>77</v>
      </c>
      <c r="AY147" s="201" t="s">
        <v>146</v>
      </c>
      <c r="BK147" s="203">
        <f>SUM(BK148:BK149)</f>
        <v>0</v>
      </c>
    </row>
    <row r="148" s="2" customFormat="1" ht="24.15" customHeight="1">
      <c r="A148" s="39"/>
      <c r="B148" s="40"/>
      <c r="C148" s="206" t="s">
        <v>272</v>
      </c>
      <c r="D148" s="206" t="s">
        <v>148</v>
      </c>
      <c r="E148" s="207" t="s">
        <v>1141</v>
      </c>
      <c r="F148" s="208" t="s">
        <v>1142</v>
      </c>
      <c r="G148" s="209" t="s">
        <v>257</v>
      </c>
      <c r="H148" s="210">
        <v>27.809000000000001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40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152</v>
      </c>
      <c r="AT148" s="218" t="s">
        <v>148</v>
      </c>
      <c r="AU148" s="218" t="s">
        <v>79</v>
      </c>
      <c r="AY148" s="18" t="s">
        <v>146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152</v>
      </c>
      <c r="BM148" s="218" t="s">
        <v>1143</v>
      </c>
    </row>
    <row r="149" s="2" customFormat="1">
      <c r="A149" s="39"/>
      <c r="B149" s="40"/>
      <c r="C149" s="41"/>
      <c r="D149" s="220" t="s">
        <v>154</v>
      </c>
      <c r="E149" s="41"/>
      <c r="F149" s="221" t="s">
        <v>1144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154</v>
      </c>
      <c r="AU149" s="18" t="s">
        <v>79</v>
      </c>
    </row>
    <row r="150" s="12" customFormat="1" ht="25.92" customHeight="1">
      <c r="A150" s="12"/>
      <c r="B150" s="190"/>
      <c r="C150" s="191"/>
      <c r="D150" s="192" t="s">
        <v>68</v>
      </c>
      <c r="E150" s="193" t="s">
        <v>1056</v>
      </c>
      <c r="F150" s="193" t="s">
        <v>1057</v>
      </c>
      <c r="G150" s="191"/>
      <c r="H150" s="191"/>
      <c r="I150" s="194"/>
      <c r="J150" s="195">
        <f>BK150</f>
        <v>0</v>
      </c>
      <c r="K150" s="191"/>
      <c r="L150" s="196"/>
      <c r="M150" s="197"/>
      <c r="N150" s="198"/>
      <c r="O150" s="198"/>
      <c r="P150" s="199">
        <f>P151</f>
        <v>0</v>
      </c>
      <c r="Q150" s="198"/>
      <c r="R150" s="199">
        <f>R151</f>
        <v>0.15365119999999999</v>
      </c>
      <c r="S150" s="198"/>
      <c r="T150" s="20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79</v>
      </c>
      <c r="AT150" s="202" t="s">
        <v>68</v>
      </c>
      <c r="AU150" s="202" t="s">
        <v>69</v>
      </c>
      <c r="AY150" s="201" t="s">
        <v>146</v>
      </c>
      <c r="BK150" s="203">
        <f>BK151</f>
        <v>0</v>
      </c>
    </row>
    <row r="151" s="12" customFormat="1" ht="22.8" customHeight="1">
      <c r="A151" s="12"/>
      <c r="B151" s="190"/>
      <c r="C151" s="191"/>
      <c r="D151" s="192" t="s">
        <v>68</v>
      </c>
      <c r="E151" s="204" t="s">
        <v>1145</v>
      </c>
      <c r="F151" s="204" t="s">
        <v>1146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SUM(P152:P170)</f>
        <v>0</v>
      </c>
      <c r="Q151" s="198"/>
      <c r="R151" s="199">
        <f>SUM(R152:R170)</f>
        <v>0.15365119999999999</v>
      </c>
      <c r="S151" s="198"/>
      <c r="T151" s="200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79</v>
      </c>
      <c r="AT151" s="202" t="s">
        <v>68</v>
      </c>
      <c r="AU151" s="202" t="s">
        <v>77</v>
      </c>
      <c r="AY151" s="201" t="s">
        <v>146</v>
      </c>
      <c r="BK151" s="203">
        <f>SUM(BK152:BK170)</f>
        <v>0</v>
      </c>
    </row>
    <row r="152" s="2" customFormat="1" ht="21.75" customHeight="1">
      <c r="A152" s="39"/>
      <c r="B152" s="40"/>
      <c r="C152" s="206" t="s">
        <v>278</v>
      </c>
      <c r="D152" s="206" t="s">
        <v>148</v>
      </c>
      <c r="E152" s="207" t="s">
        <v>1147</v>
      </c>
      <c r="F152" s="208" t="s">
        <v>1148</v>
      </c>
      <c r="G152" s="209" t="s">
        <v>151</v>
      </c>
      <c r="H152" s="210">
        <v>11.539999999999999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40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167</v>
      </c>
      <c r="AT152" s="218" t="s">
        <v>148</v>
      </c>
      <c r="AU152" s="218" t="s">
        <v>79</v>
      </c>
      <c r="AY152" s="18" t="s">
        <v>146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167</v>
      </c>
      <c r="BM152" s="218" t="s">
        <v>1149</v>
      </c>
    </row>
    <row r="153" s="2" customFormat="1">
      <c r="A153" s="39"/>
      <c r="B153" s="40"/>
      <c r="C153" s="41"/>
      <c r="D153" s="220" t="s">
        <v>154</v>
      </c>
      <c r="E153" s="41"/>
      <c r="F153" s="221" t="s">
        <v>1150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154</v>
      </c>
      <c r="AU153" s="18" t="s">
        <v>79</v>
      </c>
    </row>
    <row r="154" s="14" customFormat="1">
      <c r="A154" s="14"/>
      <c r="B154" s="236"/>
      <c r="C154" s="237"/>
      <c r="D154" s="227" t="s">
        <v>156</v>
      </c>
      <c r="E154" s="238" t="s">
        <v>19</v>
      </c>
      <c r="F154" s="239" t="s">
        <v>1151</v>
      </c>
      <c r="G154" s="237"/>
      <c r="H154" s="240">
        <v>11.539999999999999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156</v>
      </c>
      <c r="AU154" s="246" t="s">
        <v>79</v>
      </c>
      <c r="AV154" s="14" t="s">
        <v>79</v>
      </c>
      <c r="AW154" s="14" t="s">
        <v>31</v>
      </c>
      <c r="AX154" s="14" t="s">
        <v>77</v>
      </c>
      <c r="AY154" s="246" t="s">
        <v>146</v>
      </c>
    </row>
    <row r="155" s="2" customFormat="1" ht="16.5" customHeight="1">
      <c r="A155" s="39"/>
      <c r="B155" s="40"/>
      <c r="C155" s="258" t="s">
        <v>287</v>
      </c>
      <c r="D155" s="258" t="s">
        <v>273</v>
      </c>
      <c r="E155" s="259" t="s">
        <v>1152</v>
      </c>
      <c r="F155" s="260" t="s">
        <v>1153</v>
      </c>
      <c r="G155" s="261" t="s">
        <v>257</v>
      </c>
      <c r="H155" s="262">
        <v>0.0040000000000000001</v>
      </c>
      <c r="I155" s="263"/>
      <c r="J155" s="264">
        <f>ROUND(I155*H155,2)</f>
        <v>0</v>
      </c>
      <c r="K155" s="265"/>
      <c r="L155" s="266"/>
      <c r="M155" s="267" t="s">
        <v>19</v>
      </c>
      <c r="N155" s="268" t="s">
        <v>40</v>
      </c>
      <c r="O155" s="85"/>
      <c r="P155" s="216">
        <f>O155*H155</f>
        <v>0</v>
      </c>
      <c r="Q155" s="216">
        <v>1</v>
      </c>
      <c r="R155" s="216">
        <f>Q155*H155</f>
        <v>0.0040000000000000001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380</v>
      </c>
      <c r="AT155" s="218" t="s">
        <v>273</v>
      </c>
      <c r="AU155" s="218" t="s">
        <v>79</v>
      </c>
      <c r="AY155" s="18" t="s">
        <v>146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167</v>
      </c>
      <c r="BM155" s="218" t="s">
        <v>1154</v>
      </c>
    </row>
    <row r="156" s="14" customFormat="1">
      <c r="A156" s="14"/>
      <c r="B156" s="236"/>
      <c r="C156" s="237"/>
      <c r="D156" s="227" t="s">
        <v>156</v>
      </c>
      <c r="E156" s="237"/>
      <c r="F156" s="239" t="s">
        <v>1155</v>
      </c>
      <c r="G156" s="237"/>
      <c r="H156" s="240">
        <v>0.0040000000000000001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156</v>
      </c>
      <c r="AU156" s="246" t="s">
        <v>79</v>
      </c>
      <c r="AV156" s="14" t="s">
        <v>79</v>
      </c>
      <c r="AW156" s="14" t="s">
        <v>4</v>
      </c>
      <c r="AX156" s="14" t="s">
        <v>77</v>
      </c>
      <c r="AY156" s="246" t="s">
        <v>146</v>
      </c>
    </row>
    <row r="157" s="2" customFormat="1" ht="21.75" customHeight="1">
      <c r="A157" s="39"/>
      <c r="B157" s="40"/>
      <c r="C157" s="206" t="s">
        <v>7</v>
      </c>
      <c r="D157" s="206" t="s">
        <v>148</v>
      </c>
      <c r="E157" s="207" t="s">
        <v>1156</v>
      </c>
      <c r="F157" s="208" t="s">
        <v>1157</v>
      </c>
      <c r="G157" s="209" t="s">
        <v>151</v>
      </c>
      <c r="H157" s="210">
        <v>23.079000000000001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40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167</v>
      </c>
      <c r="AT157" s="218" t="s">
        <v>148</v>
      </c>
      <c r="AU157" s="218" t="s">
        <v>79</v>
      </c>
      <c r="AY157" s="18" t="s">
        <v>146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77</v>
      </c>
      <c r="BK157" s="219">
        <f>ROUND(I157*H157,2)</f>
        <v>0</v>
      </c>
      <c r="BL157" s="18" t="s">
        <v>167</v>
      </c>
      <c r="BM157" s="218" t="s">
        <v>1158</v>
      </c>
    </row>
    <row r="158" s="2" customFormat="1">
      <c r="A158" s="39"/>
      <c r="B158" s="40"/>
      <c r="C158" s="41"/>
      <c r="D158" s="220" t="s">
        <v>154</v>
      </c>
      <c r="E158" s="41"/>
      <c r="F158" s="221" t="s">
        <v>1159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154</v>
      </c>
      <c r="AU158" s="18" t="s">
        <v>79</v>
      </c>
    </row>
    <row r="159" s="14" customFormat="1">
      <c r="A159" s="14"/>
      <c r="B159" s="236"/>
      <c r="C159" s="237"/>
      <c r="D159" s="227" t="s">
        <v>156</v>
      </c>
      <c r="E159" s="238" t="s">
        <v>19</v>
      </c>
      <c r="F159" s="239" t="s">
        <v>1160</v>
      </c>
      <c r="G159" s="237"/>
      <c r="H159" s="240">
        <v>23.079000000000001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156</v>
      </c>
      <c r="AU159" s="246" t="s">
        <v>79</v>
      </c>
      <c r="AV159" s="14" t="s">
        <v>79</v>
      </c>
      <c r="AW159" s="14" t="s">
        <v>31</v>
      </c>
      <c r="AX159" s="14" t="s">
        <v>77</v>
      </c>
      <c r="AY159" s="246" t="s">
        <v>146</v>
      </c>
    </row>
    <row r="160" s="2" customFormat="1" ht="16.5" customHeight="1">
      <c r="A160" s="39"/>
      <c r="B160" s="40"/>
      <c r="C160" s="258" t="s">
        <v>296</v>
      </c>
      <c r="D160" s="258" t="s">
        <v>273</v>
      </c>
      <c r="E160" s="259" t="s">
        <v>1161</v>
      </c>
      <c r="F160" s="260" t="s">
        <v>1162</v>
      </c>
      <c r="G160" s="261" t="s">
        <v>257</v>
      </c>
      <c r="H160" s="262">
        <v>0.0089999999999999993</v>
      </c>
      <c r="I160" s="263"/>
      <c r="J160" s="264">
        <f>ROUND(I160*H160,2)</f>
        <v>0</v>
      </c>
      <c r="K160" s="265"/>
      <c r="L160" s="266"/>
      <c r="M160" s="267" t="s">
        <v>19</v>
      </c>
      <c r="N160" s="268" t="s">
        <v>40</v>
      </c>
      <c r="O160" s="85"/>
      <c r="P160" s="216">
        <f>O160*H160</f>
        <v>0</v>
      </c>
      <c r="Q160" s="216">
        <v>1</v>
      </c>
      <c r="R160" s="216">
        <f>Q160*H160</f>
        <v>0.0089999999999999993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380</v>
      </c>
      <c r="AT160" s="218" t="s">
        <v>273</v>
      </c>
      <c r="AU160" s="218" t="s">
        <v>79</v>
      </c>
      <c r="AY160" s="18" t="s">
        <v>146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77</v>
      </c>
      <c r="BK160" s="219">
        <f>ROUND(I160*H160,2)</f>
        <v>0</v>
      </c>
      <c r="BL160" s="18" t="s">
        <v>167</v>
      </c>
      <c r="BM160" s="218" t="s">
        <v>1163</v>
      </c>
    </row>
    <row r="161" s="14" customFormat="1">
      <c r="A161" s="14"/>
      <c r="B161" s="236"/>
      <c r="C161" s="237"/>
      <c r="D161" s="227" t="s">
        <v>156</v>
      </c>
      <c r="E161" s="237"/>
      <c r="F161" s="239" t="s">
        <v>1164</v>
      </c>
      <c r="G161" s="237"/>
      <c r="H161" s="240">
        <v>0.0089999999999999993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156</v>
      </c>
      <c r="AU161" s="246" t="s">
        <v>79</v>
      </c>
      <c r="AV161" s="14" t="s">
        <v>79</v>
      </c>
      <c r="AW161" s="14" t="s">
        <v>4</v>
      </c>
      <c r="AX161" s="14" t="s">
        <v>77</v>
      </c>
      <c r="AY161" s="246" t="s">
        <v>146</v>
      </c>
    </row>
    <row r="162" s="2" customFormat="1" ht="21.75" customHeight="1">
      <c r="A162" s="39"/>
      <c r="B162" s="40"/>
      <c r="C162" s="206" t="s">
        <v>303</v>
      </c>
      <c r="D162" s="206" t="s">
        <v>148</v>
      </c>
      <c r="E162" s="207" t="s">
        <v>1165</v>
      </c>
      <c r="F162" s="208" t="s">
        <v>1166</v>
      </c>
      <c r="G162" s="209" t="s">
        <v>151</v>
      </c>
      <c r="H162" s="210">
        <v>23.463999999999999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40</v>
      </c>
      <c r="O162" s="85"/>
      <c r="P162" s="216">
        <f>O162*H162</f>
        <v>0</v>
      </c>
      <c r="Q162" s="216">
        <v>0.00040000000000000002</v>
      </c>
      <c r="R162" s="216">
        <f>Q162*H162</f>
        <v>0.0093855999999999992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167</v>
      </c>
      <c r="AT162" s="218" t="s">
        <v>148</v>
      </c>
      <c r="AU162" s="218" t="s">
        <v>79</v>
      </c>
      <c r="AY162" s="18" t="s">
        <v>146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77</v>
      </c>
      <c r="BK162" s="219">
        <f>ROUND(I162*H162,2)</f>
        <v>0</v>
      </c>
      <c r="BL162" s="18" t="s">
        <v>167</v>
      </c>
      <c r="BM162" s="218" t="s">
        <v>1167</v>
      </c>
    </row>
    <row r="163" s="2" customFormat="1">
      <c r="A163" s="39"/>
      <c r="B163" s="40"/>
      <c r="C163" s="41"/>
      <c r="D163" s="220" t="s">
        <v>154</v>
      </c>
      <c r="E163" s="41"/>
      <c r="F163" s="221" t="s">
        <v>1168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154</v>
      </c>
      <c r="AU163" s="18" t="s">
        <v>79</v>
      </c>
    </row>
    <row r="164" s="14" customFormat="1">
      <c r="A164" s="14"/>
      <c r="B164" s="236"/>
      <c r="C164" s="237"/>
      <c r="D164" s="227" t="s">
        <v>156</v>
      </c>
      <c r="E164" s="238" t="s">
        <v>19</v>
      </c>
      <c r="F164" s="239" t="s">
        <v>1169</v>
      </c>
      <c r="G164" s="237"/>
      <c r="H164" s="240">
        <v>18.847999999999999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156</v>
      </c>
      <c r="AU164" s="246" t="s">
        <v>79</v>
      </c>
      <c r="AV164" s="14" t="s">
        <v>79</v>
      </c>
      <c r="AW164" s="14" t="s">
        <v>31</v>
      </c>
      <c r="AX164" s="14" t="s">
        <v>69</v>
      </c>
      <c r="AY164" s="246" t="s">
        <v>146</v>
      </c>
    </row>
    <row r="165" s="14" customFormat="1">
      <c r="A165" s="14"/>
      <c r="B165" s="236"/>
      <c r="C165" s="237"/>
      <c r="D165" s="227" t="s">
        <v>156</v>
      </c>
      <c r="E165" s="238" t="s">
        <v>19</v>
      </c>
      <c r="F165" s="239" t="s">
        <v>1170</v>
      </c>
      <c r="G165" s="237"/>
      <c r="H165" s="240">
        <v>4.6159999999999997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156</v>
      </c>
      <c r="AU165" s="246" t="s">
        <v>79</v>
      </c>
      <c r="AV165" s="14" t="s">
        <v>79</v>
      </c>
      <c r="AW165" s="14" t="s">
        <v>31</v>
      </c>
      <c r="AX165" s="14" t="s">
        <v>69</v>
      </c>
      <c r="AY165" s="246" t="s">
        <v>146</v>
      </c>
    </row>
    <row r="166" s="15" customFormat="1">
      <c r="A166" s="15"/>
      <c r="B166" s="247"/>
      <c r="C166" s="248"/>
      <c r="D166" s="227" t="s">
        <v>156</v>
      </c>
      <c r="E166" s="249" t="s">
        <v>19</v>
      </c>
      <c r="F166" s="250" t="s">
        <v>161</v>
      </c>
      <c r="G166" s="248"/>
      <c r="H166" s="251">
        <v>23.463999999999999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156</v>
      </c>
      <c r="AU166" s="257" t="s">
        <v>79</v>
      </c>
      <c r="AV166" s="15" t="s">
        <v>152</v>
      </c>
      <c r="AW166" s="15" t="s">
        <v>31</v>
      </c>
      <c r="AX166" s="15" t="s">
        <v>77</v>
      </c>
      <c r="AY166" s="257" t="s">
        <v>146</v>
      </c>
    </row>
    <row r="167" s="2" customFormat="1" ht="24.15" customHeight="1">
      <c r="A167" s="39"/>
      <c r="B167" s="40"/>
      <c r="C167" s="258" t="s">
        <v>308</v>
      </c>
      <c r="D167" s="258" t="s">
        <v>273</v>
      </c>
      <c r="E167" s="259" t="s">
        <v>1171</v>
      </c>
      <c r="F167" s="260" t="s">
        <v>1172</v>
      </c>
      <c r="G167" s="261" t="s">
        <v>151</v>
      </c>
      <c r="H167" s="262">
        <v>27.347000000000001</v>
      </c>
      <c r="I167" s="263"/>
      <c r="J167" s="264">
        <f>ROUND(I167*H167,2)</f>
        <v>0</v>
      </c>
      <c r="K167" s="265"/>
      <c r="L167" s="266"/>
      <c r="M167" s="267" t="s">
        <v>19</v>
      </c>
      <c r="N167" s="268" t="s">
        <v>40</v>
      </c>
      <c r="O167" s="85"/>
      <c r="P167" s="216">
        <f>O167*H167</f>
        <v>0</v>
      </c>
      <c r="Q167" s="216">
        <v>0.0047999999999999996</v>
      </c>
      <c r="R167" s="216">
        <f>Q167*H167</f>
        <v>0.13126559999999998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380</v>
      </c>
      <c r="AT167" s="218" t="s">
        <v>273</v>
      </c>
      <c r="AU167" s="218" t="s">
        <v>79</v>
      </c>
      <c r="AY167" s="18" t="s">
        <v>146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77</v>
      </c>
      <c r="BK167" s="219">
        <f>ROUND(I167*H167,2)</f>
        <v>0</v>
      </c>
      <c r="BL167" s="18" t="s">
        <v>167</v>
      </c>
      <c r="BM167" s="218" t="s">
        <v>1173</v>
      </c>
    </row>
    <row r="168" s="14" customFormat="1">
      <c r="A168" s="14"/>
      <c r="B168" s="236"/>
      <c r="C168" s="237"/>
      <c r="D168" s="227" t="s">
        <v>156</v>
      </c>
      <c r="E168" s="237"/>
      <c r="F168" s="239" t="s">
        <v>1174</v>
      </c>
      <c r="G168" s="237"/>
      <c r="H168" s="240">
        <v>27.347000000000001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156</v>
      </c>
      <c r="AU168" s="246" t="s">
        <v>79</v>
      </c>
      <c r="AV168" s="14" t="s">
        <v>79</v>
      </c>
      <c r="AW168" s="14" t="s">
        <v>4</v>
      </c>
      <c r="AX168" s="14" t="s">
        <v>77</v>
      </c>
      <c r="AY168" s="246" t="s">
        <v>146</v>
      </c>
    </row>
    <row r="169" s="2" customFormat="1" ht="24.15" customHeight="1">
      <c r="A169" s="39"/>
      <c r="B169" s="40"/>
      <c r="C169" s="206" t="s">
        <v>328</v>
      </c>
      <c r="D169" s="206" t="s">
        <v>148</v>
      </c>
      <c r="E169" s="207" t="s">
        <v>1175</v>
      </c>
      <c r="F169" s="208" t="s">
        <v>1176</v>
      </c>
      <c r="G169" s="209" t="s">
        <v>257</v>
      </c>
      <c r="H169" s="210">
        <v>0.154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40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167</v>
      </c>
      <c r="AT169" s="218" t="s">
        <v>148</v>
      </c>
      <c r="AU169" s="218" t="s">
        <v>79</v>
      </c>
      <c r="AY169" s="18" t="s">
        <v>146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77</v>
      </c>
      <c r="BK169" s="219">
        <f>ROUND(I169*H169,2)</f>
        <v>0</v>
      </c>
      <c r="BL169" s="18" t="s">
        <v>167</v>
      </c>
      <c r="BM169" s="218" t="s">
        <v>1177</v>
      </c>
    </row>
    <row r="170" s="2" customFormat="1">
      <c r="A170" s="39"/>
      <c r="B170" s="40"/>
      <c r="C170" s="41"/>
      <c r="D170" s="220" t="s">
        <v>154</v>
      </c>
      <c r="E170" s="41"/>
      <c r="F170" s="221" t="s">
        <v>1178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154</v>
      </c>
      <c r="AU170" s="18" t="s">
        <v>79</v>
      </c>
    </row>
    <row r="171" s="12" customFormat="1" ht="25.92" customHeight="1">
      <c r="A171" s="12"/>
      <c r="B171" s="190"/>
      <c r="C171" s="191"/>
      <c r="D171" s="192" t="s">
        <v>68</v>
      </c>
      <c r="E171" s="193" t="s">
        <v>110</v>
      </c>
      <c r="F171" s="193" t="s">
        <v>1179</v>
      </c>
      <c r="G171" s="191"/>
      <c r="H171" s="191"/>
      <c r="I171" s="194"/>
      <c r="J171" s="195">
        <f>BK171</f>
        <v>0</v>
      </c>
      <c r="K171" s="191"/>
      <c r="L171" s="196"/>
      <c r="M171" s="197"/>
      <c r="N171" s="198"/>
      <c r="O171" s="198"/>
      <c r="P171" s="199">
        <f>P172</f>
        <v>0</v>
      </c>
      <c r="Q171" s="198"/>
      <c r="R171" s="199">
        <f>R172</f>
        <v>0</v>
      </c>
      <c r="S171" s="198"/>
      <c r="T171" s="20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181</v>
      </c>
      <c r="AT171" s="202" t="s">
        <v>68</v>
      </c>
      <c r="AU171" s="202" t="s">
        <v>69</v>
      </c>
      <c r="AY171" s="201" t="s">
        <v>146</v>
      </c>
      <c r="BK171" s="203">
        <f>BK172</f>
        <v>0</v>
      </c>
    </row>
    <row r="172" s="12" customFormat="1" ht="22.8" customHeight="1">
      <c r="A172" s="12"/>
      <c r="B172" s="190"/>
      <c r="C172" s="191"/>
      <c r="D172" s="192" t="s">
        <v>68</v>
      </c>
      <c r="E172" s="204" t="s">
        <v>1180</v>
      </c>
      <c r="F172" s="204" t="s">
        <v>1181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SUM(P173:P177)</f>
        <v>0</v>
      </c>
      <c r="Q172" s="198"/>
      <c r="R172" s="199">
        <f>SUM(R173:R177)</f>
        <v>0</v>
      </c>
      <c r="S172" s="198"/>
      <c r="T172" s="200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181</v>
      </c>
      <c r="AT172" s="202" t="s">
        <v>68</v>
      </c>
      <c r="AU172" s="202" t="s">
        <v>77</v>
      </c>
      <c r="AY172" s="201" t="s">
        <v>146</v>
      </c>
      <c r="BK172" s="203">
        <f>SUM(BK173:BK177)</f>
        <v>0</v>
      </c>
    </row>
    <row r="173" s="2" customFormat="1" ht="16.5" customHeight="1">
      <c r="A173" s="39"/>
      <c r="B173" s="40"/>
      <c r="C173" s="206" t="s">
        <v>337</v>
      </c>
      <c r="D173" s="206" t="s">
        <v>148</v>
      </c>
      <c r="E173" s="207" t="s">
        <v>1182</v>
      </c>
      <c r="F173" s="208" t="s">
        <v>1183</v>
      </c>
      <c r="G173" s="209" t="s">
        <v>1184</v>
      </c>
      <c r="H173" s="210">
        <v>1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40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1185</v>
      </c>
      <c r="AT173" s="218" t="s">
        <v>148</v>
      </c>
      <c r="AU173" s="218" t="s">
        <v>79</v>
      </c>
      <c r="AY173" s="18" t="s">
        <v>146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77</v>
      </c>
      <c r="BK173" s="219">
        <f>ROUND(I173*H173,2)</f>
        <v>0</v>
      </c>
      <c r="BL173" s="18" t="s">
        <v>1185</v>
      </c>
      <c r="BM173" s="218" t="s">
        <v>1186</v>
      </c>
    </row>
    <row r="174" s="2" customFormat="1">
      <c r="A174" s="39"/>
      <c r="B174" s="40"/>
      <c r="C174" s="41"/>
      <c r="D174" s="220" t="s">
        <v>154</v>
      </c>
      <c r="E174" s="41"/>
      <c r="F174" s="221" t="s">
        <v>1187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154</v>
      </c>
      <c r="AU174" s="18" t="s">
        <v>79</v>
      </c>
    </row>
    <row r="175" s="13" customFormat="1">
      <c r="A175" s="13"/>
      <c r="B175" s="225"/>
      <c r="C175" s="226"/>
      <c r="D175" s="227" t="s">
        <v>156</v>
      </c>
      <c r="E175" s="228" t="s">
        <v>19</v>
      </c>
      <c r="F175" s="229" t="s">
        <v>1188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156</v>
      </c>
      <c r="AU175" s="235" t="s">
        <v>79</v>
      </c>
      <c r="AV175" s="13" t="s">
        <v>77</v>
      </c>
      <c r="AW175" s="13" t="s">
        <v>31</v>
      </c>
      <c r="AX175" s="13" t="s">
        <v>69</v>
      </c>
      <c r="AY175" s="235" t="s">
        <v>146</v>
      </c>
    </row>
    <row r="176" s="13" customFormat="1">
      <c r="A176" s="13"/>
      <c r="B176" s="225"/>
      <c r="C176" s="226"/>
      <c r="D176" s="227" t="s">
        <v>156</v>
      </c>
      <c r="E176" s="228" t="s">
        <v>19</v>
      </c>
      <c r="F176" s="229" t="s">
        <v>1189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156</v>
      </c>
      <c r="AU176" s="235" t="s">
        <v>79</v>
      </c>
      <c r="AV176" s="13" t="s">
        <v>77</v>
      </c>
      <c r="AW176" s="13" t="s">
        <v>31</v>
      </c>
      <c r="AX176" s="13" t="s">
        <v>69</v>
      </c>
      <c r="AY176" s="235" t="s">
        <v>146</v>
      </c>
    </row>
    <row r="177" s="14" customFormat="1">
      <c r="A177" s="14"/>
      <c r="B177" s="236"/>
      <c r="C177" s="237"/>
      <c r="D177" s="227" t="s">
        <v>156</v>
      </c>
      <c r="E177" s="238" t="s">
        <v>19</v>
      </c>
      <c r="F177" s="239" t="s">
        <v>77</v>
      </c>
      <c r="G177" s="237"/>
      <c r="H177" s="240">
        <v>1</v>
      </c>
      <c r="I177" s="241"/>
      <c r="J177" s="237"/>
      <c r="K177" s="237"/>
      <c r="L177" s="242"/>
      <c r="M177" s="273"/>
      <c r="N177" s="274"/>
      <c r="O177" s="274"/>
      <c r="P177" s="274"/>
      <c r="Q177" s="274"/>
      <c r="R177" s="274"/>
      <c r="S177" s="274"/>
      <c r="T177" s="27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156</v>
      </c>
      <c r="AU177" s="246" t="s">
        <v>79</v>
      </c>
      <c r="AV177" s="14" t="s">
        <v>79</v>
      </c>
      <c r="AW177" s="14" t="s">
        <v>31</v>
      </c>
      <c r="AX177" s="14" t="s">
        <v>77</v>
      </c>
      <c r="AY177" s="246" t="s">
        <v>146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dVD91J/bvnpke+8owXptyW39XcG3VXtj49zVQdnCFFp7p05Loj90xOR+BgpnFMfu20Bpyk9xLDunqcvxSqZrfQ==" hashValue="VYO5k9feA8v04Ab2awccqX/xsRfjdTkxRK7XJexkALrr56IYyiIV6FRU4z0a5ej9WhEBLWxLUTs24n0CsCUrTw==" algorithmName="SHA-512" password="CC35"/>
  <autoFilter ref="C88:K17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32212221"/>
    <hyperlink ref="F97" r:id="rId2" display="https://podminky.urs.cz/item/CS_URS_2023_01/162751117"/>
    <hyperlink ref="F100" r:id="rId3" display="https://podminky.urs.cz/item/CS_URS_2023_01/171201231"/>
    <hyperlink ref="F103" r:id="rId4" display="https://podminky.urs.cz/item/CS_URS_2023_01/171251201"/>
    <hyperlink ref="F105" r:id="rId5" display="https://podminky.urs.cz/item/CS_URS_2023_01/174111101"/>
    <hyperlink ref="F112" r:id="rId6" display="https://podminky.urs.cz/item/CS_URS_2023_01/271922211"/>
    <hyperlink ref="F115" r:id="rId7" display="https://podminky.urs.cz/item/CS_URS_2023_01/273321611"/>
    <hyperlink ref="F122" r:id="rId8" display="https://podminky.urs.cz/item/CS_URS_2023_01/273361821"/>
    <hyperlink ref="F124" r:id="rId9" display="https://podminky.urs.cz/item/CS_URS_2023_01/273362021"/>
    <hyperlink ref="F126" r:id="rId10" display="https://podminky.urs.cz/item/CS_URS_2023_01/274352221"/>
    <hyperlink ref="F129" r:id="rId11" display="https://podminky.urs.cz/item/CS_URS_2023_01/274352222"/>
    <hyperlink ref="F132" r:id="rId12" display="https://podminky.urs.cz/item/CS_URS_2023_01/899104112"/>
    <hyperlink ref="F136" r:id="rId13" display="https://podminky.urs.cz/item/CS_URS_2022_02/899103211"/>
    <hyperlink ref="F141" r:id="rId14" display="https://podminky.urs.cz/item/CS_URS_2022_02/997013871"/>
    <hyperlink ref="F143" r:id="rId15" display="https://podminky.urs.cz/item/CS_URS_2022_02/997221561"/>
    <hyperlink ref="F145" r:id="rId16" display="https://podminky.urs.cz/item/CS_URS_2022_02/997221569"/>
    <hyperlink ref="F149" r:id="rId17" display="https://podminky.urs.cz/item/CS_URS_2023_01/998271301"/>
    <hyperlink ref="F153" r:id="rId18" display="https://podminky.urs.cz/item/CS_URS_2023_01/711112001"/>
    <hyperlink ref="F158" r:id="rId19" display="https://podminky.urs.cz/item/CS_URS_2023_01/711112002"/>
    <hyperlink ref="F163" r:id="rId20" display="https://podminky.urs.cz/item/CS_URS_2023_01/711441559"/>
    <hyperlink ref="F170" r:id="rId21" display="https://podminky.urs.cz/item/CS_URS_2023_01/998711101"/>
    <hyperlink ref="F174" r:id="rId22" display="https://podminky.urs.cz/item/CS_URS_2023_01/0115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276" t="s">
        <v>1190</v>
      </c>
      <c r="BA2" s="276" t="s">
        <v>1191</v>
      </c>
      <c r="BB2" s="276" t="s">
        <v>202</v>
      </c>
      <c r="BC2" s="276" t="s">
        <v>1192</v>
      </c>
      <c r="BD2" s="276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  <c r="AZ3" s="276" t="s">
        <v>1193</v>
      </c>
      <c r="BA3" s="276" t="s">
        <v>1194</v>
      </c>
      <c r="BB3" s="276" t="s">
        <v>202</v>
      </c>
      <c r="BC3" s="276" t="s">
        <v>1195</v>
      </c>
      <c r="BD3" s="276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  <c r="AZ4" s="276" t="s">
        <v>1196</v>
      </c>
      <c r="BA4" s="276" t="s">
        <v>1197</v>
      </c>
      <c r="BB4" s="276" t="s">
        <v>202</v>
      </c>
      <c r="BC4" s="276" t="s">
        <v>1198</v>
      </c>
      <c r="BD4" s="276" t="s">
        <v>79</v>
      </c>
    </row>
    <row r="5" s="1" customFormat="1" ht="6.96" customHeight="1">
      <c r="B5" s="21"/>
      <c r="L5" s="21"/>
      <c r="AZ5" s="276" t="s">
        <v>1199</v>
      </c>
      <c r="BA5" s="276" t="s">
        <v>1200</v>
      </c>
      <c r="BB5" s="276" t="s">
        <v>190</v>
      </c>
      <c r="BC5" s="276" t="s">
        <v>1201</v>
      </c>
      <c r="BD5" s="276" t="s">
        <v>79</v>
      </c>
    </row>
    <row r="6" s="1" customFormat="1" ht="12" customHeight="1">
      <c r="B6" s="21"/>
      <c r="D6" s="133" t="s">
        <v>16</v>
      </c>
      <c r="L6" s="21"/>
      <c r="AZ6" s="276" t="s">
        <v>1202</v>
      </c>
      <c r="BA6" s="276" t="s">
        <v>1203</v>
      </c>
      <c r="BB6" s="276" t="s">
        <v>202</v>
      </c>
      <c r="BC6" s="276" t="s">
        <v>1204</v>
      </c>
      <c r="BD6" s="276" t="s">
        <v>79</v>
      </c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  <c r="AZ7" s="276" t="s">
        <v>1205</v>
      </c>
      <c r="BA7" s="276" t="s">
        <v>1206</v>
      </c>
      <c r="BB7" s="276" t="s">
        <v>19</v>
      </c>
      <c r="BC7" s="276" t="s">
        <v>1207</v>
      </c>
      <c r="BD7" s="276" t="s">
        <v>79</v>
      </c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ROUND((SUM(BE84:BE188)),  2)</f>
        <v>0</v>
      </c>
      <c r="G33" s="39"/>
      <c r="H33" s="39"/>
      <c r="I33" s="149">
        <v>0.20999999999999999</v>
      </c>
      <c r="J33" s="148">
        <f>ROUND(((SUM(BE84:BE188))*I33),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ROUND((SUM(BF84:BF188)),  2)</f>
        <v>0</v>
      </c>
      <c r="G34" s="39"/>
      <c r="H34" s="39"/>
      <c r="I34" s="149">
        <v>0.14999999999999999</v>
      </c>
      <c r="J34" s="148">
        <f>ROUND(((SUM(BF84:BF188))*I34),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ROUND((SUM(BG84:BG188)),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ROUND((SUM(BH84:BH188)),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ROUND((SUM(BI84:BI188)),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301.2 - Vodovod do vnitrobloku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123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125</v>
      </c>
      <c r="E63" s="175"/>
      <c r="F63" s="175"/>
      <c r="G63" s="175"/>
      <c r="H63" s="175"/>
      <c r="I63" s="175"/>
      <c r="J63" s="176">
        <f>J134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128</v>
      </c>
      <c r="E64" s="175"/>
      <c r="F64" s="175"/>
      <c r="G64" s="175"/>
      <c r="H64" s="175"/>
      <c r="I64" s="175"/>
      <c r="J64" s="176">
        <f>J186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Revitalizace vnitrobloku Bayerova - Botanická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301.2 - Vodovod do vnitrobloku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8. 8. 2022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32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132</v>
      </c>
      <c r="D83" s="181" t="s">
        <v>54</v>
      </c>
      <c r="E83" s="181" t="s">
        <v>50</v>
      </c>
      <c r="F83" s="181" t="s">
        <v>51</v>
      </c>
      <c r="G83" s="181" t="s">
        <v>133</v>
      </c>
      <c r="H83" s="181" t="s">
        <v>134</v>
      </c>
      <c r="I83" s="181" t="s">
        <v>135</v>
      </c>
      <c r="J83" s="182" t="s">
        <v>118</v>
      </c>
      <c r="K83" s="183" t="s">
        <v>136</v>
      </c>
      <c r="L83" s="184"/>
      <c r="M83" s="93" t="s">
        <v>19</v>
      </c>
      <c r="N83" s="94" t="s">
        <v>39</v>
      </c>
      <c r="O83" s="94" t="s">
        <v>137</v>
      </c>
      <c r="P83" s="94" t="s">
        <v>138</v>
      </c>
      <c r="Q83" s="94" t="s">
        <v>139</v>
      </c>
      <c r="R83" s="94" t="s">
        <v>140</v>
      </c>
      <c r="S83" s="94" t="s">
        <v>141</v>
      </c>
      <c r="T83" s="95" t="s">
        <v>142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143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2.4384460399999996</v>
      </c>
      <c r="S84" s="97"/>
      <c r="T84" s="188">
        <f>T85</f>
        <v>0.058599999999999999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68</v>
      </c>
      <c r="AU84" s="18" t="s">
        <v>119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144</v>
      </c>
      <c r="F85" s="193" t="s">
        <v>145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P86+P120+P134+P186</f>
        <v>0</v>
      </c>
      <c r="Q85" s="198"/>
      <c r="R85" s="199">
        <f>R86+R120+R134+R186</f>
        <v>2.4384460399999996</v>
      </c>
      <c r="S85" s="198"/>
      <c r="T85" s="200">
        <f>T86+T120+T134+T186</f>
        <v>0.058599999999999999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146</v>
      </c>
      <c r="BK85" s="203">
        <f>BK86+BK120+BK134+BK186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147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SUM(P87:P119)</f>
        <v>0</v>
      </c>
      <c r="Q86" s="198"/>
      <c r="R86" s="199">
        <f>SUM(R87:R119)</f>
        <v>0.18900223999999999</v>
      </c>
      <c r="S86" s="198"/>
      <c r="T86" s="200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146</v>
      </c>
      <c r="BK86" s="203">
        <f>SUM(BK87:BK119)</f>
        <v>0</v>
      </c>
    </row>
    <row r="87" s="2" customFormat="1" ht="16.5" customHeight="1">
      <c r="A87" s="39"/>
      <c r="B87" s="40"/>
      <c r="C87" s="206" t="s">
        <v>77</v>
      </c>
      <c r="D87" s="206" t="s">
        <v>148</v>
      </c>
      <c r="E87" s="207" t="s">
        <v>1209</v>
      </c>
      <c r="F87" s="208" t="s">
        <v>1210</v>
      </c>
      <c r="G87" s="209" t="s">
        <v>1211</v>
      </c>
      <c r="H87" s="210">
        <v>110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40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152</v>
      </c>
      <c r="AT87" s="218" t="s">
        <v>148</v>
      </c>
      <c r="AU87" s="218" t="s">
        <v>79</v>
      </c>
      <c r="AY87" s="18" t="s">
        <v>146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77</v>
      </c>
      <c r="BK87" s="219">
        <f>ROUND(I87*H87,2)</f>
        <v>0</v>
      </c>
      <c r="BL87" s="18" t="s">
        <v>152</v>
      </c>
      <c r="BM87" s="218" t="s">
        <v>1212</v>
      </c>
    </row>
    <row r="88" s="2" customFormat="1" ht="24.15" customHeight="1">
      <c r="A88" s="39"/>
      <c r="B88" s="40"/>
      <c r="C88" s="206" t="s">
        <v>79</v>
      </c>
      <c r="D88" s="206" t="s">
        <v>148</v>
      </c>
      <c r="E88" s="207" t="s">
        <v>1213</v>
      </c>
      <c r="F88" s="208" t="s">
        <v>1214</v>
      </c>
      <c r="G88" s="209" t="s">
        <v>202</v>
      </c>
      <c r="H88" s="210">
        <v>53.837000000000003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152</v>
      </c>
      <c r="AT88" s="218" t="s">
        <v>148</v>
      </c>
      <c r="AU88" s="218" t="s">
        <v>79</v>
      </c>
      <c r="AY88" s="18" t="s">
        <v>146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152</v>
      </c>
      <c r="BM88" s="218" t="s">
        <v>1215</v>
      </c>
    </row>
    <row r="89" s="2" customFormat="1">
      <c r="A89" s="39"/>
      <c r="B89" s="40"/>
      <c r="C89" s="41"/>
      <c r="D89" s="220" t="s">
        <v>154</v>
      </c>
      <c r="E89" s="41"/>
      <c r="F89" s="221" t="s">
        <v>1216</v>
      </c>
      <c r="G89" s="41"/>
      <c r="H89" s="41"/>
      <c r="I89" s="222"/>
      <c r="J89" s="41"/>
      <c r="K89" s="41"/>
      <c r="L89" s="45"/>
      <c r="M89" s="223"/>
      <c r="N89" s="22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154</v>
      </c>
      <c r="AU89" s="18" t="s">
        <v>79</v>
      </c>
    </row>
    <row r="90" s="14" customFormat="1">
      <c r="A90" s="14"/>
      <c r="B90" s="236"/>
      <c r="C90" s="237"/>
      <c r="D90" s="227" t="s">
        <v>156</v>
      </c>
      <c r="E90" s="238" t="s">
        <v>1202</v>
      </c>
      <c r="F90" s="239" t="s">
        <v>1217</v>
      </c>
      <c r="G90" s="237"/>
      <c r="H90" s="240">
        <v>53.837000000000003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156</v>
      </c>
      <c r="AU90" s="246" t="s">
        <v>79</v>
      </c>
      <c r="AV90" s="14" t="s">
        <v>79</v>
      </c>
      <c r="AW90" s="14" t="s">
        <v>31</v>
      </c>
      <c r="AX90" s="14" t="s">
        <v>77</v>
      </c>
      <c r="AY90" s="246" t="s">
        <v>146</v>
      </c>
    </row>
    <row r="91" s="2" customFormat="1" ht="16.5" customHeight="1">
      <c r="A91" s="39"/>
      <c r="B91" s="40"/>
      <c r="C91" s="206" t="s">
        <v>168</v>
      </c>
      <c r="D91" s="206" t="s">
        <v>148</v>
      </c>
      <c r="E91" s="207" t="s">
        <v>1218</v>
      </c>
      <c r="F91" s="208" t="s">
        <v>1219</v>
      </c>
      <c r="G91" s="209" t="s">
        <v>151</v>
      </c>
      <c r="H91" s="210">
        <v>94.975999999999999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40</v>
      </c>
      <c r="O91" s="85"/>
      <c r="P91" s="216">
        <f>O91*H91</f>
        <v>0</v>
      </c>
      <c r="Q91" s="216">
        <v>0.00199</v>
      </c>
      <c r="R91" s="216">
        <f>Q91*H91</f>
        <v>0.18900223999999999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152</v>
      </c>
      <c r="AT91" s="218" t="s">
        <v>148</v>
      </c>
      <c r="AU91" s="218" t="s">
        <v>79</v>
      </c>
      <c r="AY91" s="18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152</v>
      </c>
      <c r="BM91" s="218" t="s">
        <v>1220</v>
      </c>
    </row>
    <row r="92" s="2" customFormat="1">
      <c r="A92" s="39"/>
      <c r="B92" s="40"/>
      <c r="C92" s="41"/>
      <c r="D92" s="220" t="s">
        <v>154</v>
      </c>
      <c r="E92" s="41"/>
      <c r="F92" s="221" t="s">
        <v>1221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154</v>
      </c>
      <c r="AU92" s="18" t="s">
        <v>79</v>
      </c>
    </row>
    <row r="93" s="14" customFormat="1">
      <c r="A93" s="14"/>
      <c r="B93" s="236"/>
      <c r="C93" s="237"/>
      <c r="D93" s="227" t="s">
        <v>156</v>
      </c>
      <c r="E93" s="238" t="s">
        <v>1205</v>
      </c>
      <c r="F93" s="239" t="s">
        <v>1222</v>
      </c>
      <c r="G93" s="237"/>
      <c r="H93" s="240">
        <v>94.975999999999999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156</v>
      </c>
      <c r="AU93" s="246" t="s">
        <v>79</v>
      </c>
      <c r="AV93" s="14" t="s">
        <v>79</v>
      </c>
      <c r="AW93" s="14" t="s">
        <v>31</v>
      </c>
      <c r="AX93" s="14" t="s">
        <v>77</v>
      </c>
      <c r="AY93" s="246" t="s">
        <v>146</v>
      </c>
    </row>
    <row r="94" s="2" customFormat="1" ht="24.15" customHeight="1">
      <c r="A94" s="39"/>
      <c r="B94" s="40"/>
      <c r="C94" s="206" t="s">
        <v>152</v>
      </c>
      <c r="D94" s="206" t="s">
        <v>148</v>
      </c>
      <c r="E94" s="207" t="s">
        <v>1223</v>
      </c>
      <c r="F94" s="208" t="s">
        <v>1224</v>
      </c>
      <c r="G94" s="209" t="s">
        <v>151</v>
      </c>
      <c r="H94" s="210">
        <v>94.975999999999999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40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152</v>
      </c>
      <c r="AT94" s="218" t="s">
        <v>148</v>
      </c>
      <c r="AU94" s="218" t="s">
        <v>79</v>
      </c>
      <c r="AY94" s="18" t="s">
        <v>146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152</v>
      </c>
      <c r="BM94" s="218" t="s">
        <v>1225</v>
      </c>
    </row>
    <row r="95" s="2" customFormat="1">
      <c r="A95" s="39"/>
      <c r="B95" s="40"/>
      <c r="C95" s="41"/>
      <c r="D95" s="220" t="s">
        <v>154</v>
      </c>
      <c r="E95" s="41"/>
      <c r="F95" s="221" t="s">
        <v>1226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154</v>
      </c>
      <c r="AU95" s="18" t="s">
        <v>79</v>
      </c>
    </row>
    <row r="96" s="14" customFormat="1">
      <c r="A96" s="14"/>
      <c r="B96" s="236"/>
      <c r="C96" s="237"/>
      <c r="D96" s="227" t="s">
        <v>156</v>
      </c>
      <c r="E96" s="238" t="s">
        <v>19</v>
      </c>
      <c r="F96" s="239" t="s">
        <v>1205</v>
      </c>
      <c r="G96" s="237"/>
      <c r="H96" s="240">
        <v>94.975999999999999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156</v>
      </c>
      <c r="AU96" s="246" t="s">
        <v>79</v>
      </c>
      <c r="AV96" s="14" t="s">
        <v>79</v>
      </c>
      <c r="AW96" s="14" t="s">
        <v>31</v>
      </c>
      <c r="AX96" s="14" t="s">
        <v>77</v>
      </c>
      <c r="AY96" s="246" t="s">
        <v>146</v>
      </c>
    </row>
    <row r="97" s="2" customFormat="1" ht="37.8" customHeight="1">
      <c r="A97" s="39"/>
      <c r="B97" s="40"/>
      <c r="C97" s="206" t="s">
        <v>181</v>
      </c>
      <c r="D97" s="206" t="s">
        <v>148</v>
      </c>
      <c r="E97" s="207" t="s">
        <v>250</v>
      </c>
      <c r="F97" s="208" t="s">
        <v>251</v>
      </c>
      <c r="G97" s="209" t="s">
        <v>202</v>
      </c>
      <c r="H97" s="210">
        <v>53.837000000000003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40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152</v>
      </c>
      <c r="AT97" s="218" t="s">
        <v>148</v>
      </c>
      <c r="AU97" s="218" t="s">
        <v>79</v>
      </c>
      <c r="AY97" s="18" t="s">
        <v>146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77</v>
      </c>
      <c r="BK97" s="219">
        <f>ROUND(I97*H97,2)</f>
        <v>0</v>
      </c>
      <c r="BL97" s="18" t="s">
        <v>152</v>
      </c>
      <c r="BM97" s="218" t="s">
        <v>1227</v>
      </c>
    </row>
    <row r="98" s="2" customFormat="1">
      <c r="A98" s="39"/>
      <c r="B98" s="40"/>
      <c r="C98" s="41"/>
      <c r="D98" s="220" t="s">
        <v>154</v>
      </c>
      <c r="E98" s="41"/>
      <c r="F98" s="221" t="s">
        <v>1228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154</v>
      </c>
      <c r="AU98" s="18" t="s">
        <v>79</v>
      </c>
    </row>
    <row r="99" s="14" customFormat="1">
      <c r="A99" s="14"/>
      <c r="B99" s="236"/>
      <c r="C99" s="237"/>
      <c r="D99" s="227" t="s">
        <v>156</v>
      </c>
      <c r="E99" s="238" t="s">
        <v>19</v>
      </c>
      <c r="F99" s="239" t="s">
        <v>1202</v>
      </c>
      <c r="G99" s="237"/>
      <c r="H99" s="240">
        <v>53.837000000000003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156</v>
      </c>
      <c r="AU99" s="246" t="s">
        <v>79</v>
      </c>
      <c r="AV99" s="14" t="s">
        <v>79</v>
      </c>
      <c r="AW99" s="14" t="s">
        <v>31</v>
      </c>
      <c r="AX99" s="14" t="s">
        <v>77</v>
      </c>
      <c r="AY99" s="246" t="s">
        <v>146</v>
      </c>
    </row>
    <row r="100" s="2" customFormat="1" ht="24.15" customHeight="1">
      <c r="A100" s="39"/>
      <c r="B100" s="40"/>
      <c r="C100" s="206" t="s">
        <v>187</v>
      </c>
      <c r="D100" s="206" t="s">
        <v>148</v>
      </c>
      <c r="E100" s="207" t="s">
        <v>255</v>
      </c>
      <c r="F100" s="208" t="s">
        <v>256</v>
      </c>
      <c r="G100" s="209" t="s">
        <v>257</v>
      </c>
      <c r="H100" s="210">
        <v>86.138999999999996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152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1229</v>
      </c>
    </row>
    <row r="101" s="2" customFormat="1">
      <c r="A101" s="39"/>
      <c r="B101" s="40"/>
      <c r="C101" s="41"/>
      <c r="D101" s="220" t="s">
        <v>154</v>
      </c>
      <c r="E101" s="41"/>
      <c r="F101" s="221" t="s">
        <v>1230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154</v>
      </c>
      <c r="AU101" s="18" t="s">
        <v>79</v>
      </c>
    </row>
    <row r="102" s="14" customFormat="1">
      <c r="A102" s="14"/>
      <c r="B102" s="236"/>
      <c r="C102" s="237"/>
      <c r="D102" s="227" t="s">
        <v>156</v>
      </c>
      <c r="E102" s="238" t="s">
        <v>19</v>
      </c>
      <c r="F102" s="239" t="s">
        <v>1231</v>
      </c>
      <c r="G102" s="237"/>
      <c r="H102" s="240">
        <v>86.138999999999996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156</v>
      </c>
      <c r="AU102" s="246" t="s">
        <v>79</v>
      </c>
      <c r="AV102" s="14" t="s">
        <v>79</v>
      </c>
      <c r="AW102" s="14" t="s">
        <v>31</v>
      </c>
      <c r="AX102" s="14" t="s">
        <v>77</v>
      </c>
      <c r="AY102" s="246" t="s">
        <v>146</v>
      </c>
    </row>
    <row r="103" s="2" customFormat="1" ht="24.15" customHeight="1">
      <c r="A103" s="39"/>
      <c r="B103" s="40"/>
      <c r="C103" s="206" t="s">
        <v>199</v>
      </c>
      <c r="D103" s="206" t="s">
        <v>148</v>
      </c>
      <c r="E103" s="207" t="s">
        <v>261</v>
      </c>
      <c r="F103" s="208" t="s">
        <v>262</v>
      </c>
      <c r="G103" s="209" t="s">
        <v>202</v>
      </c>
      <c r="H103" s="210">
        <v>53.837000000000003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40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152</v>
      </c>
      <c r="AT103" s="218" t="s">
        <v>148</v>
      </c>
      <c r="AU103" s="218" t="s">
        <v>79</v>
      </c>
      <c r="AY103" s="18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152</v>
      </c>
      <c r="BM103" s="218" t="s">
        <v>1232</v>
      </c>
    </row>
    <row r="104" s="2" customFormat="1">
      <c r="A104" s="39"/>
      <c r="B104" s="40"/>
      <c r="C104" s="41"/>
      <c r="D104" s="220" t="s">
        <v>154</v>
      </c>
      <c r="E104" s="41"/>
      <c r="F104" s="221" t="s">
        <v>1233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154</v>
      </c>
      <c r="AU104" s="18" t="s">
        <v>79</v>
      </c>
    </row>
    <row r="105" s="14" customFormat="1">
      <c r="A105" s="14"/>
      <c r="B105" s="236"/>
      <c r="C105" s="237"/>
      <c r="D105" s="227" t="s">
        <v>156</v>
      </c>
      <c r="E105" s="238" t="s">
        <v>19</v>
      </c>
      <c r="F105" s="239" t="s">
        <v>1202</v>
      </c>
      <c r="G105" s="237"/>
      <c r="H105" s="240">
        <v>53.837000000000003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156</v>
      </c>
      <c r="AU105" s="246" t="s">
        <v>79</v>
      </c>
      <c r="AV105" s="14" t="s">
        <v>79</v>
      </c>
      <c r="AW105" s="14" t="s">
        <v>31</v>
      </c>
      <c r="AX105" s="14" t="s">
        <v>77</v>
      </c>
      <c r="AY105" s="246" t="s">
        <v>146</v>
      </c>
    </row>
    <row r="106" s="2" customFormat="1" ht="24.15" customHeight="1">
      <c r="A106" s="39"/>
      <c r="B106" s="40"/>
      <c r="C106" s="206" t="s">
        <v>207</v>
      </c>
      <c r="D106" s="206" t="s">
        <v>148</v>
      </c>
      <c r="E106" s="207" t="s">
        <v>279</v>
      </c>
      <c r="F106" s="208" t="s">
        <v>280</v>
      </c>
      <c r="G106" s="209" t="s">
        <v>202</v>
      </c>
      <c r="H106" s="210">
        <v>36.021000000000001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152</v>
      </c>
      <c r="AT106" s="218" t="s">
        <v>148</v>
      </c>
      <c r="AU106" s="218" t="s">
        <v>79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1234</v>
      </c>
    </row>
    <row r="107" s="2" customFormat="1">
      <c r="A107" s="39"/>
      <c r="B107" s="40"/>
      <c r="C107" s="41"/>
      <c r="D107" s="220" t="s">
        <v>154</v>
      </c>
      <c r="E107" s="41"/>
      <c r="F107" s="221" t="s">
        <v>1235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154</v>
      </c>
      <c r="AU107" s="18" t="s">
        <v>79</v>
      </c>
    </row>
    <row r="108" s="14" customFormat="1">
      <c r="A108" s="14"/>
      <c r="B108" s="236"/>
      <c r="C108" s="237"/>
      <c r="D108" s="227" t="s">
        <v>156</v>
      </c>
      <c r="E108" s="238" t="s">
        <v>19</v>
      </c>
      <c r="F108" s="239" t="s">
        <v>1202</v>
      </c>
      <c r="G108" s="237"/>
      <c r="H108" s="240">
        <v>53.837000000000003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156</v>
      </c>
      <c r="AU108" s="246" t="s">
        <v>79</v>
      </c>
      <c r="AV108" s="14" t="s">
        <v>79</v>
      </c>
      <c r="AW108" s="14" t="s">
        <v>31</v>
      </c>
      <c r="AX108" s="14" t="s">
        <v>69</v>
      </c>
      <c r="AY108" s="246" t="s">
        <v>146</v>
      </c>
    </row>
    <row r="109" s="14" customFormat="1">
      <c r="A109" s="14"/>
      <c r="B109" s="236"/>
      <c r="C109" s="237"/>
      <c r="D109" s="227" t="s">
        <v>156</v>
      </c>
      <c r="E109" s="238" t="s">
        <v>19</v>
      </c>
      <c r="F109" s="239" t="s">
        <v>1236</v>
      </c>
      <c r="G109" s="237"/>
      <c r="H109" s="240">
        <v>-3.4750000000000001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156</v>
      </c>
      <c r="AU109" s="246" t="s">
        <v>79</v>
      </c>
      <c r="AV109" s="14" t="s">
        <v>79</v>
      </c>
      <c r="AW109" s="14" t="s">
        <v>31</v>
      </c>
      <c r="AX109" s="14" t="s">
        <v>69</v>
      </c>
      <c r="AY109" s="246" t="s">
        <v>146</v>
      </c>
    </row>
    <row r="110" s="14" customFormat="1">
      <c r="A110" s="14"/>
      <c r="B110" s="236"/>
      <c r="C110" s="237"/>
      <c r="D110" s="227" t="s">
        <v>156</v>
      </c>
      <c r="E110" s="238" t="s">
        <v>19</v>
      </c>
      <c r="F110" s="239" t="s">
        <v>1237</v>
      </c>
      <c r="G110" s="237"/>
      <c r="H110" s="240">
        <v>-14.340999999999999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156</v>
      </c>
      <c r="AU110" s="246" t="s">
        <v>79</v>
      </c>
      <c r="AV110" s="14" t="s">
        <v>79</v>
      </c>
      <c r="AW110" s="14" t="s">
        <v>31</v>
      </c>
      <c r="AX110" s="14" t="s">
        <v>69</v>
      </c>
      <c r="AY110" s="246" t="s">
        <v>146</v>
      </c>
    </row>
    <row r="111" s="15" customFormat="1">
      <c r="A111" s="15"/>
      <c r="B111" s="247"/>
      <c r="C111" s="248"/>
      <c r="D111" s="227" t="s">
        <v>156</v>
      </c>
      <c r="E111" s="249" t="s">
        <v>1196</v>
      </c>
      <c r="F111" s="250" t="s">
        <v>161</v>
      </c>
      <c r="G111" s="248"/>
      <c r="H111" s="251">
        <v>36.021000000000001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156</v>
      </c>
      <c r="AU111" s="257" t="s">
        <v>79</v>
      </c>
      <c r="AV111" s="15" t="s">
        <v>152</v>
      </c>
      <c r="AW111" s="15" t="s">
        <v>31</v>
      </c>
      <c r="AX111" s="15" t="s">
        <v>77</v>
      </c>
      <c r="AY111" s="257" t="s">
        <v>146</v>
      </c>
    </row>
    <row r="112" s="2" customFormat="1" ht="16.5" customHeight="1">
      <c r="A112" s="39"/>
      <c r="B112" s="40"/>
      <c r="C112" s="258" t="s">
        <v>214</v>
      </c>
      <c r="D112" s="258" t="s">
        <v>273</v>
      </c>
      <c r="E112" s="259" t="s">
        <v>292</v>
      </c>
      <c r="F112" s="260" t="s">
        <v>293</v>
      </c>
      <c r="G112" s="261" t="s">
        <v>257</v>
      </c>
      <c r="H112" s="262">
        <v>64.837999999999994</v>
      </c>
      <c r="I112" s="263"/>
      <c r="J112" s="264">
        <f>ROUND(I112*H112,2)</f>
        <v>0</v>
      </c>
      <c r="K112" s="265"/>
      <c r="L112" s="266"/>
      <c r="M112" s="267" t="s">
        <v>19</v>
      </c>
      <c r="N112" s="268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207</v>
      </c>
      <c r="AT112" s="218" t="s">
        <v>273</v>
      </c>
      <c r="AU112" s="218" t="s">
        <v>79</v>
      </c>
      <c r="AY112" s="18" t="s">
        <v>146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152</v>
      </c>
      <c r="BM112" s="218" t="s">
        <v>1238</v>
      </c>
    </row>
    <row r="113" s="14" customFormat="1">
      <c r="A113" s="14"/>
      <c r="B113" s="236"/>
      <c r="C113" s="237"/>
      <c r="D113" s="227" t="s">
        <v>156</v>
      </c>
      <c r="E113" s="238" t="s">
        <v>19</v>
      </c>
      <c r="F113" s="239" t="s">
        <v>1239</v>
      </c>
      <c r="G113" s="237"/>
      <c r="H113" s="240">
        <v>64.837999999999994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156</v>
      </c>
      <c r="AU113" s="246" t="s">
        <v>79</v>
      </c>
      <c r="AV113" s="14" t="s">
        <v>79</v>
      </c>
      <c r="AW113" s="14" t="s">
        <v>31</v>
      </c>
      <c r="AX113" s="14" t="s">
        <v>77</v>
      </c>
      <c r="AY113" s="246" t="s">
        <v>146</v>
      </c>
    </row>
    <row r="114" s="2" customFormat="1" ht="33" customHeight="1">
      <c r="A114" s="39"/>
      <c r="B114" s="40"/>
      <c r="C114" s="206" t="s">
        <v>222</v>
      </c>
      <c r="D114" s="206" t="s">
        <v>148</v>
      </c>
      <c r="E114" s="207" t="s">
        <v>1240</v>
      </c>
      <c r="F114" s="208" t="s">
        <v>1241</v>
      </c>
      <c r="G114" s="209" t="s">
        <v>202</v>
      </c>
      <c r="H114" s="210">
        <v>14.246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152</v>
      </c>
      <c r="AT114" s="218" t="s">
        <v>148</v>
      </c>
      <c r="AU114" s="218" t="s">
        <v>79</v>
      </c>
      <c r="AY114" s="18" t="s">
        <v>146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152</v>
      </c>
      <c r="BM114" s="218" t="s">
        <v>1242</v>
      </c>
    </row>
    <row r="115" s="14" customFormat="1">
      <c r="A115" s="14"/>
      <c r="B115" s="236"/>
      <c r="C115" s="237"/>
      <c r="D115" s="227" t="s">
        <v>156</v>
      </c>
      <c r="E115" s="238" t="s">
        <v>19</v>
      </c>
      <c r="F115" s="239" t="s">
        <v>1243</v>
      </c>
      <c r="G115" s="237"/>
      <c r="H115" s="240">
        <v>14.246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156</v>
      </c>
      <c r="AU115" s="246" t="s">
        <v>79</v>
      </c>
      <c r="AV115" s="14" t="s">
        <v>79</v>
      </c>
      <c r="AW115" s="14" t="s">
        <v>31</v>
      </c>
      <c r="AX115" s="14" t="s">
        <v>69</v>
      </c>
      <c r="AY115" s="246" t="s">
        <v>146</v>
      </c>
    </row>
    <row r="116" s="15" customFormat="1">
      <c r="A116" s="15"/>
      <c r="B116" s="247"/>
      <c r="C116" s="248"/>
      <c r="D116" s="227" t="s">
        <v>156</v>
      </c>
      <c r="E116" s="249" t="s">
        <v>1193</v>
      </c>
      <c r="F116" s="250" t="s">
        <v>161</v>
      </c>
      <c r="G116" s="248"/>
      <c r="H116" s="251">
        <v>14.246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156</v>
      </c>
      <c r="AU116" s="257" t="s">
        <v>79</v>
      </c>
      <c r="AV116" s="15" t="s">
        <v>152</v>
      </c>
      <c r="AW116" s="15" t="s">
        <v>31</v>
      </c>
      <c r="AX116" s="15" t="s">
        <v>77</v>
      </c>
      <c r="AY116" s="257" t="s">
        <v>146</v>
      </c>
    </row>
    <row r="117" s="2" customFormat="1" ht="16.5" customHeight="1">
      <c r="A117" s="39"/>
      <c r="B117" s="40"/>
      <c r="C117" s="258" t="s">
        <v>229</v>
      </c>
      <c r="D117" s="258" t="s">
        <v>273</v>
      </c>
      <c r="E117" s="259" t="s">
        <v>274</v>
      </c>
      <c r="F117" s="260" t="s">
        <v>275</v>
      </c>
      <c r="G117" s="261" t="s">
        <v>257</v>
      </c>
      <c r="H117" s="262">
        <v>25.643000000000001</v>
      </c>
      <c r="I117" s="263"/>
      <c r="J117" s="264">
        <f>ROUND(I117*H117,2)</f>
        <v>0</v>
      </c>
      <c r="K117" s="265"/>
      <c r="L117" s="266"/>
      <c r="M117" s="267" t="s">
        <v>19</v>
      </c>
      <c r="N117" s="268" t="s">
        <v>40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207</v>
      </c>
      <c r="AT117" s="218" t="s">
        <v>273</v>
      </c>
      <c r="AU117" s="218" t="s">
        <v>79</v>
      </c>
      <c r="AY117" s="18" t="s">
        <v>146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77</v>
      </c>
      <c r="BK117" s="219">
        <f>ROUND(I117*H117,2)</f>
        <v>0</v>
      </c>
      <c r="BL117" s="18" t="s">
        <v>152</v>
      </c>
      <c r="BM117" s="218" t="s">
        <v>1244</v>
      </c>
    </row>
    <row r="118" s="14" customFormat="1">
      <c r="A118" s="14"/>
      <c r="B118" s="236"/>
      <c r="C118" s="237"/>
      <c r="D118" s="227" t="s">
        <v>156</v>
      </c>
      <c r="E118" s="238" t="s">
        <v>19</v>
      </c>
      <c r="F118" s="239" t="s">
        <v>1245</v>
      </c>
      <c r="G118" s="237"/>
      <c r="H118" s="240">
        <v>25.643000000000001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156</v>
      </c>
      <c r="AU118" s="246" t="s">
        <v>79</v>
      </c>
      <c r="AV118" s="14" t="s">
        <v>79</v>
      </c>
      <c r="AW118" s="14" t="s">
        <v>31</v>
      </c>
      <c r="AX118" s="14" t="s">
        <v>69</v>
      </c>
      <c r="AY118" s="246" t="s">
        <v>146</v>
      </c>
    </row>
    <row r="119" s="15" customFormat="1">
      <c r="A119" s="15"/>
      <c r="B119" s="247"/>
      <c r="C119" s="248"/>
      <c r="D119" s="227" t="s">
        <v>156</v>
      </c>
      <c r="E119" s="249" t="s">
        <v>19</v>
      </c>
      <c r="F119" s="250" t="s">
        <v>161</v>
      </c>
      <c r="G119" s="248"/>
      <c r="H119" s="251">
        <v>25.643000000000001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7" t="s">
        <v>156</v>
      </c>
      <c r="AU119" s="257" t="s">
        <v>79</v>
      </c>
      <c r="AV119" s="15" t="s">
        <v>152</v>
      </c>
      <c r="AW119" s="15" t="s">
        <v>31</v>
      </c>
      <c r="AX119" s="15" t="s">
        <v>77</v>
      </c>
      <c r="AY119" s="257" t="s">
        <v>146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152</v>
      </c>
      <c r="F120" s="204" t="s">
        <v>379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SUM(P121:P133)</f>
        <v>0</v>
      </c>
      <c r="Q120" s="198"/>
      <c r="R120" s="199">
        <f>SUM(R121:R133)</f>
        <v>0.0099045000000000001</v>
      </c>
      <c r="S120" s="198"/>
      <c r="T120" s="20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77</v>
      </c>
      <c r="AT120" s="202" t="s">
        <v>68</v>
      </c>
      <c r="AU120" s="202" t="s">
        <v>77</v>
      </c>
      <c r="AY120" s="201" t="s">
        <v>146</v>
      </c>
      <c r="BK120" s="203">
        <f>SUM(BK121:BK133)</f>
        <v>0</v>
      </c>
    </row>
    <row r="121" s="2" customFormat="1" ht="21.75" customHeight="1">
      <c r="A121" s="39"/>
      <c r="B121" s="40"/>
      <c r="C121" s="206" t="s">
        <v>238</v>
      </c>
      <c r="D121" s="206" t="s">
        <v>148</v>
      </c>
      <c r="E121" s="207" t="s">
        <v>1246</v>
      </c>
      <c r="F121" s="208" t="s">
        <v>1247</v>
      </c>
      <c r="G121" s="209" t="s">
        <v>202</v>
      </c>
      <c r="H121" s="210">
        <v>3.4750000000000001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40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152</v>
      </c>
      <c r="AT121" s="218" t="s">
        <v>148</v>
      </c>
      <c r="AU121" s="218" t="s">
        <v>79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152</v>
      </c>
      <c r="BM121" s="218" t="s">
        <v>1248</v>
      </c>
    </row>
    <row r="122" s="14" customFormat="1">
      <c r="A122" s="14"/>
      <c r="B122" s="236"/>
      <c r="C122" s="237"/>
      <c r="D122" s="227" t="s">
        <v>156</v>
      </c>
      <c r="E122" s="238" t="s">
        <v>19</v>
      </c>
      <c r="F122" s="239" t="s">
        <v>1249</v>
      </c>
      <c r="G122" s="237"/>
      <c r="H122" s="240">
        <v>3.4750000000000001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156</v>
      </c>
      <c r="AU122" s="246" t="s">
        <v>79</v>
      </c>
      <c r="AV122" s="14" t="s">
        <v>79</v>
      </c>
      <c r="AW122" s="14" t="s">
        <v>31</v>
      </c>
      <c r="AX122" s="14" t="s">
        <v>69</v>
      </c>
      <c r="AY122" s="246" t="s">
        <v>146</v>
      </c>
    </row>
    <row r="123" s="15" customFormat="1">
      <c r="A123" s="15"/>
      <c r="B123" s="247"/>
      <c r="C123" s="248"/>
      <c r="D123" s="227" t="s">
        <v>156</v>
      </c>
      <c r="E123" s="249" t="s">
        <v>1190</v>
      </c>
      <c r="F123" s="250" t="s">
        <v>161</v>
      </c>
      <c r="G123" s="248"/>
      <c r="H123" s="251">
        <v>3.4750000000000001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156</v>
      </c>
      <c r="AU123" s="257" t="s">
        <v>79</v>
      </c>
      <c r="AV123" s="15" t="s">
        <v>152</v>
      </c>
      <c r="AW123" s="15" t="s">
        <v>31</v>
      </c>
      <c r="AX123" s="15" t="s">
        <v>77</v>
      </c>
      <c r="AY123" s="257" t="s">
        <v>146</v>
      </c>
    </row>
    <row r="124" s="2" customFormat="1" ht="21.75" customHeight="1">
      <c r="A124" s="39"/>
      <c r="B124" s="40"/>
      <c r="C124" s="206" t="s">
        <v>244</v>
      </c>
      <c r="D124" s="206" t="s">
        <v>148</v>
      </c>
      <c r="E124" s="207" t="s">
        <v>1250</v>
      </c>
      <c r="F124" s="208" t="s">
        <v>1251</v>
      </c>
      <c r="G124" s="209" t="s">
        <v>202</v>
      </c>
      <c r="H124" s="210">
        <v>0.14799999999999999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152</v>
      </c>
      <c r="AT124" s="218" t="s">
        <v>148</v>
      </c>
      <c r="AU124" s="218" t="s">
        <v>79</v>
      </c>
      <c r="AY124" s="18" t="s">
        <v>146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152</v>
      </c>
      <c r="BM124" s="218" t="s">
        <v>1252</v>
      </c>
    </row>
    <row r="125" s="2" customFormat="1">
      <c r="A125" s="39"/>
      <c r="B125" s="40"/>
      <c r="C125" s="41"/>
      <c r="D125" s="220" t="s">
        <v>154</v>
      </c>
      <c r="E125" s="41"/>
      <c r="F125" s="221" t="s">
        <v>1253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154</v>
      </c>
      <c r="AU125" s="18" t="s">
        <v>79</v>
      </c>
    </row>
    <row r="126" s="14" customFormat="1">
      <c r="A126" s="14"/>
      <c r="B126" s="236"/>
      <c r="C126" s="237"/>
      <c r="D126" s="227" t="s">
        <v>156</v>
      </c>
      <c r="E126" s="238" t="s">
        <v>19</v>
      </c>
      <c r="F126" s="239" t="s">
        <v>1254</v>
      </c>
      <c r="G126" s="237"/>
      <c r="H126" s="240">
        <v>0.042000000000000003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79</v>
      </c>
      <c r="AV126" s="14" t="s">
        <v>79</v>
      </c>
      <c r="AW126" s="14" t="s">
        <v>31</v>
      </c>
      <c r="AX126" s="14" t="s">
        <v>69</v>
      </c>
      <c r="AY126" s="246" t="s">
        <v>146</v>
      </c>
    </row>
    <row r="127" s="14" customFormat="1">
      <c r="A127" s="14"/>
      <c r="B127" s="236"/>
      <c r="C127" s="237"/>
      <c r="D127" s="227" t="s">
        <v>156</v>
      </c>
      <c r="E127" s="238" t="s">
        <v>19</v>
      </c>
      <c r="F127" s="239" t="s">
        <v>1255</v>
      </c>
      <c r="G127" s="237"/>
      <c r="H127" s="240">
        <v>0.106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156</v>
      </c>
      <c r="AU127" s="246" t="s">
        <v>79</v>
      </c>
      <c r="AV127" s="14" t="s">
        <v>79</v>
      </c>
      <c r="AW127" s="14" t="s">
        <v>31</v>
      </c>
      <c r="AX127" s="14" t="s">
        <v>69</v>
      </c>
      <c r="AY127" s="246" t="s">
        <v>146</v>
      </c>
    </row>
    <row r="128" s="15" customFormat="1">
      <c r="A128" s="15"/>
      <c r="B128" s="247"/>
      <c r="C128" s="248"/>
      <c r="D128" s="227" t="s">
        <v>156</v>
      </c>
      <c r="E128" s="249" t="s">
        <v>19</v>
      </c>
      <c r="F128" s="250" t="s">
        <v>161</v>
      </c>
      <c r="G128" s="248"/>
      <c r="H128" s="251">
        <v>0.14799999999999999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156</v>
      </c>
      <c r="AU128" s="257" t="s">
        <v>79</v>
      </c>
      <c r="AV128" s="15" t="s">
        <v>152</v>
      </c>
      <c r="AW128" s="15" t="s">
        <v>31</v>
      </c>
      <c r="AX128" s="15" t="s">
        <v>77</v>
      </c>
      <c r="AY128" s="257" t="s">
        <v>146</v>
      </c>
    </row>
    <row r="129" s="2" customFormat="1" ht="16.5" customHeight="1">
      <c r="A129" s="39"/>
      <c r="B129" s="40"/>
      <c r="C129" s="206" t="s">
        <v>249</v>
      </c>
      <c r="D129" s="206" t="s">
        <v>148</v>
      </c>
      <c r="E129" s="207" t="s">
        <v>1256</v>
      </c>
      <c r="F129" s="208" t="s">
        <v>1257</v>
      </c>
      <c r="G129" s="209" t="s">
        <v>151</v>
      </c>
      <c r="H129" s="210">
        <v>1.55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40</v>
      </c>
      <c r="O129" s="85"/>
      <c r="P129" s="216">
        <f>O129*H129</f>
        <v>0</v>
      </c>
      <c r="Q129" s="216">
        <v>0.0063899999999999998</v>
      </c>
      <c r="R129" s="216">
        <f>Q129*H129</f>
        <v>0.0099045000000000001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152</v>
      </c>
      <c r="AT129" s="218" t="s">
        <v>148</v>
      </c>
      <c r="AU129" s="218" t="s">
        <v>79</v>
      </c>
      <c r="AY129" s="18" t="s">
        <v>146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77</v>
      </c>
      <c r="BK129" s="219">
        <f>ROUND(I129*H129,2)</f>
        <v>0</v>
      </c>
      <c r="BL129" s="18" t="s">
        <v>152</v>
      </c>
      <c r="BM129" s="218" t="s">
        <v>1258</v>
      </c>
    </row>
    <row r="130" s="2" customFormat="1">
      <c r="A130" s="39"/>
      <c r="B130" s="40"/>
      <c r="C130" s="41"/>
      <c r="D130" s="220" t="s">
        <v>154</v>
      </c>
      <c r="E130" s="41"/>
      <c r="F130" s="221" t="s">
        <v>1259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79</v>
      </c>
    </row>
    <row r="131" s="14" customFormat="1">
      <c r="A131" s="14"/>
      <c r="B131" s="236"/>
      <c r="C131" s="237"/>
      <c r="D131" s="227" t="s">
        <v>156</v>
      </c>
      <c r="E131" s="238" t="s">
        <v>19</v>
      </c>
      <c r="F131" s="239" t="s">
        <v>1260</v>
      </c>
      <c r="G131" s="237"/>
      <c r="H131" s="240">
        <v>0.62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79</v>
      </c>
      <c r="AV131" s="14" t="s">
        <v>79</v>
      </c>
      <c r="AW131" s="14" t="s">
        <v>31</v>
      </c>
      <c r="AX131" s="14" t="s">
        <v>69</v>
      </c>
      <c r="AY131" s="246" t="s">
        <v>146</v>
      </c>
    </row>
    <row r="132" s="14" customFormat="1">
      <c r="A132" s="14"/>
      <c r="B132" s="236"/>
      <c r="C132" s="237"/>
      <c r="D132" s="227" t="s">
        <v>156</v>
      </c>
      <c r="E132" s="238" t="s">
        <v>19</v>
      </c>
      <c r="F132" s="239" t="s">
        <v>1261</v>
      </c>
      <c r="G132" s="237"/>
      <c r="H132" s="240">
        <v>0.93000000000000005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156</v>
      </c>
      <c r="AU132" s="246" t="s">
        <v>79</v>
      </c>
      <c r="AV132" s="14" t="s">
        <v>79</v>
      </c>
      <c r="AW132" s="14" t="s">
        <v>31</v>
      </c>
      <c r="AX132" s="14" t="s">
        <v>69</v>
      </c>
      <c r="AY132" s="246" t="s">
        <v>146</v>
      </c>
    </row>
    <row r="133" s="15" customFormat="1">
      <c r="A133" s="15"/>
      <c r="B133" s="247"/>
      <c r="C133" s="248"/>
      <c r="D133" s="227" t="s">
        <v>156</v>
      </c>
      <c r="E133" s="249" t="s">
        <v>19</v>
      </c>
      <c r="F133" s="250" t="s">
        <v>161</v>
      </c>
      <c r="G133" s="248"/>
      <c r="H133" s="251">
        <v>1.55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156</v>
      </c>
      <c r="AU133" s="257" t="s">
        <v>79</v>
      </c>
      <c r="AV133" s="15" t="s">
        <v>152</v>
      </c>
      <c r="AW133" s="15" t="s">
        <v>31</v>
      </c>
      <c r="AX133" s="15" t="s">
        <v>77</v>
      </c>
      <c r="AY133" s="257" t="s">
        <v>146</v>
      </c>
    </row>
    <row r="134" s="12" customFormat="1" ht="22.8" customHeight="1">
      <c r="A134" s="12"/>
      <c r="B134" s="190"/>
      <c r="C134" s="191"/>
      <c r="D134" s="192" t="s">
        <v>68</v>
      </c>
      <c r="E134" s="204" t="s">
        <v>207</v>
      </c>
      <c r="F134" s="204" t="s">
        <v>539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SUM(P135:P185)</f>
        <v>0</v>
      </c>
      <c r="Q134" s="198"/>
      <c r="R134" s="199">
        <f>SUM(R135:R185)</f>
        <v>2.2395392999999997</v>
      </c>
      <c r="S134" s="198"/>
      <c r="T134" s="200">
        <f>SUM(T135:T185)</f>
        <v>0.058599999999999999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77</v>
      </c>
      <c r="AT134" s="202" t="s">
        <v>68</v>
      </c>
      <c r="AU134" s="202" t="s">
        <v>77</v>
      </c>
      <c r="AY134" s="201" t="s">
        <v>146</v>
      </c>
      <c r="BK134" s="203">
        <f>SUM(BK135:BK185)</f>
        <v>0</v>
      </c>
    </row>
    <row r="135" s="2" customFormat="1" ht="16.5" customHeight="1">
      <c r="A135" s="39"/>
      <c r="B135" s="40"/>
      <c r="C135" s="206" t="s">
        <v>8</v>
      </c>
      <c r="D135" s="206" t="s">
        <v>148</v>
      </c>
      <c r="E135" s="207" t="s">
        <v>1262</v>
      </c>
      <c r="F135" s="208" t="s">
        <v>1263</v>
      </c>
      <c r="G135" s="209" t="s">
        <v>543</v>
      </c>
      <c r="H135" s="210">
        <v>2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152</v>
      </c>
      <c r="AT135" s="218" t="s">
        <v>148</v>
      </c>
      <c r="AU135" s="218" t="s">
        <v>79</v>
      </c>
      <c r="AY135" s="18" t="s">
        <v>146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152</v>
      </c>
      <c r="BM135" s="218" t="s">
        <v>1264</v>
      </c>
    </row>
    <row r="136" s="2" customFormat="1">
      <c r="A136" s="39"/>
      <c r="B136" s="40"/>
      <c r="C136" s="41"/>
      <c r="D136" s="220" t="s">
        <v>154</v>
      </c>
      <c r="E136" s="41"/>
      <c r="F136" s="221" t="s">
        <v>1265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154</v>
      </c>
      <c r="AU136" s="18" t="s">
        <v>79</v>
      </c>
    </row>
    <row r="137" s="2" customFormat="1" ht="21.75" customHeight="1">
      <c r="A137" s="39"/>
      <c r="B137" s="40"/>
      <c r="C137" s="206" t="s">
        <v>167</v>
      </c>
      <c r="D137" s="206" t="s">
        <v>148</v>
      </c>
      <c r="E137" s="207" t="s">
        <v>1266</v>
      </c>
      <c r="F137" s="208" t="s">
        <v>1267</v>
      </c>
      <c r="G137" s="209" t="s">
        <v>190</v>
      </c>
      <c r="H137" s="210">
        <v>29.68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40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152</v>
      </c>
      <c r="AT137" s="218" t="s">
        <v>148</v>
      </c>
      <c r="AU137" s="218" t="s">
        <v>79</v>
      </c>
      <c r="AY137" s="18" t="s">
        <v>146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77</v>
      </c>
      <c r="BK137" s="219">
        <f>ROUND(I137*H137,2)</f>
        <v>0</v>
      </c>
      <c r="BL137" s="18" t="s">
        <v>152</v>
      </c>
      <c r="BM137" s="218" t="s">
        <v>1268</v>
      </c>
    </row>
    <row r="138" s="14" customFormat="1">
      <c r="A138" s="14"/>
      <c r="B138" s="236"/>
      <c r="C138" s="237"/>
      <c r="D138" s="227" t="s">
        <v>156</v>
      </c>
      <c r="E138" s="238" t="s">
        <v>1199</v>
      </c>
      <c r="F138" s="239" t="s">
        <v>1269</v>
      </c>
      <c r="G138" s="237"/>
      <c r="H138" s="240">
        <v>29.68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156</v>
      </c>
      <c r="AU138" s="246" t="s">
        <v>79</v>
      </c>
      <c r="AV138" s="14" t="s">
        <v>79</v>
      </c>
      <c r="AW138" s="14" t="s">
        <v>31</v>
      </c>
      <c r="AX138" s="14" t="s">
        <v>77</v>
      </c>
      <c r="AY138" s="246" t="s">
        <v>146</v>
      </c>
    </row>
    <row r="139" s="2" customFormat="1" ht="16.5" customHeight="1">
      <c r="A139" s="39"/>
      <c r="B139" s="40"/>
      <c r="C139" s="258" t="s">
        <v>265</v>
      </c>
      <c r="D139" s="258" t="s">
        <v>273</v>
      </c>
      <c r="E139" s="259" t="s">
        <v>1270</v>
      </c>
      <c r="F139" s="260" t="s">
        <v>1271</v>
      </c>
      <c r="G139" s="261" t="s">
        <v>190</v>
      </c>
      <c r="H139" s="262">
        <v>29.977</v>
      </c>
      <c r="I139" s="263"/>
      <c r="J139" s="264">
        <f>ROUND(I139*H139,2)</f>
        <v>0</v>
      </c>
      <c r="K139" s="265"/>
      <c r="L139" s="266"/>
      <c r="M139" s="267" t="s">
        <v>19</v>
      </c>
      <c r="N139" s="268" t="s">
        <v>40</v>
      </c>
      <c r="O139" s="85"/>
      <c r="P139" s="216">
        <f>O139*H139</f>
        <v>0</v>
      </c>
      <c r="Q139" s="216">
        <v>0.0177</v>
      </c>
      <c r="R139" s="216">
        <f>Q139*H139</f>
        <v>0.53059290000000003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207</v>
      </c>
      <c r="AT139" s="218" t="s">
        <v>273</v>
      </c>
      <c r="AU139" s="218" t="s">
        <v>79</v>
      </c>
      <c r="AY139" s="18" t="s">
        <v>146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77</v>
      </c>
      <c r="BK139" s="219">
        <f>ROUND(I139*H139,2)</f>
        <v>0</v>
      </c>
      <c r="BL139" s="18" t="s">
        <v>152</v>
      </c>
      <c r="BM139" s="218" t="s">
        <v>1272</v>
      </c>
    </row>
    <row r="140" s="14" customFormat="1">
      <c r="A140" s="14"/>
      <c r="B140" s="236"/>
      <c r="C140" s="237"/>
      <c r="D140" s="227" t="s">
        <v>156</v>
      </c>
      <c r="E140" s="238" t="s">
        <v>19</v>
      </c>
      <c r="F140" s="239" t="s">
        <v>1199</v>
      </c>
      <c r="G140" s="237"/>
      <c r="H140" s="240">
        <v>29.68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156</v>
      </c>
      <c r="AU140" s="246" t="s">
        <v>79</v>
      </c>
      <c r="AV140" s="14" t="s">
        <v>79</v>
      </c>
      <c r="AW140" s="14" t="s">
        <v>31</v>
      </c>
      <c r="AX140" s="14" t="s">
        <v>77</v>
      </c>
      <c r="AY140" s="246" t="s">
        <v>146</v>
      </c>
    </row>
    <row r="141" s="14" customFormat="1">
      <c r="A141" s="14"/>
      <c r="B141" s="236"/>
      <c r="C141" s="237"/>
      <c r="D141" s="227" t="s">
        <v>156</v>
      </c>
      <c r="E141" s="237"/>
      <c r="F141" s="239" t="s">
        <v>1273</v>
      </c>
      <c r="G141" s="237"/>
      <c r="H141" s="240">
        <v>29.977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156</v>
      </c>
      <c r="AU141" s="246" t="s">
        <v>79</v>
      </c>
      <c r="AV141" s="14" t="s">
        <v>79</v>
      </c>
      <c r="AW141" s="14" t="s">
        <v>4</v>
      </c>
      <c r="AX141" s="14" t="s">
        <v>77</v>
      </c>
      <c r="AY141" s="246" t="s">
        <v>146</v>
      </c>
    </row>
    <row r="142" s="2" customFormat="1" ht="24.15" customHeight="1">
      <c r="A142" s="39"/>
      <c r="B142" s="40"/>
      <c r="C142" s="206" t="s">
        <v>272</v>
      </c>
      <c r="D142" s="206" t="s">
        <v>148</v>
      </c>
      <c r="E142" s="207" t="s">
        <v>1274</v>
      </c>
      <c r="F142" s="208" t="s">
        <v>1275</v>
      </c>
      <c r="G142" s="209" t="s">
        <v>543</v>
      </c>
      <c r="H142" s="210">
        <v>3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40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0.0080000000000000002</v>
      </c>
      <c r="T142" s="217">
        <f>S142*H142</f>
        <v>0.024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152</v>
      </c>
      <c r="AT142" s="218" t="s">
        <v>148</v>
      </c>
      <c r="AU142" s="218" t="s">
        <v>79</v>
      </c>
      <c r="AY142" s="18" t="s">
        <v>146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77</v>
      </c>
      <c r="BK142" s="219">
        <f>ROUND(I142*H142,2)</f>
        <v>0</v>
      </c>
      <c r="BL142" s="18" t="s">
        <v>152</v>
      </c>
      <c r="BM142" s="218" t="s">
        <v>1276</v>
      </c>
    </row>
    <row r="143" s="2" customFormat="1">
      <c r="A143" s="39"/>
      <c r="B143" s="40"/>
      <c r="C143" s="41"/>
      <c r="D143" s="220" t="s">
        <v>154</v>
      </c>
      <c r="E143" s="41"/>
      <c r="F143" s="221" t="s">
        <v>1277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79</v>
      </c>
    </row>
    <row r="144" s="2" customFormat="1" ht="16.5" customHeight="1">
      <c r="A144" s="39"/>
      <c r="B144" s="40"/>
      <c r="C144" s="258" t="s">
        <v>278</v>
      </c>
      <c r="D144" s="258" t="s">
        <v>273</v>
      </c>
      <c r="E144" s="259" t="s">
        <v>1278</v>
      </c>
      <c r="F144" s="260" t="s">
        <v>1279</v>
      </c>
      <c r="G144" s="261" t="s">
        <v>543</v>
      </c>
      <c r="H144" s="262">
        <v>1</v>
      </c>
      <c r="I144" s="263"/>
      <c r="J144" s="264">
        <f>ROUND(I144*H144,2)</f>
        <v>0</v>
      </c>
      <c r="K144" s="265"/>
      <c r="L144" s="266"/>
      <c r="M144" s="267" t="s">
        <v>19</v>
      </c>
      <c r="N144" s="268" t="s">
        <v>40</v>
      </c>
      <c r="O144" s="85"/>
      <c r="P144" s="216">
        <f>O144*H144</f>
        <v>0</v>
      </c>
      <c r="Q144" s="216">
        <v>0.0068999999999999999</v>
      </c>
      <c r="R144" s="216">
        <f>Q144*H144</f>
        <v>0.0068999999999999999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207</v>
      </c>
      <c r="AT144" s="218" t="s">
        <v>273</v>
      </c>
      <c r="AU144" s="218" t="s">
        <v>79</v>
      </c>
      <c r="AY144" s="18" t="s">
        <v>146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152</v>
      </c>
      <c r="BM144" s="218" t="s">
        <v>1280</v>
      </c>
    </row>
    <row r="145" s="2" customFormat="1" ht="16.5" customHeight="1">
      <c r="A145" s="39"/>
      <c r="B145" s="40"/>
      <c r="C145" s="258" t="s">
        <v>287</v>
      </c>
      <c r="D145" s="258" t="s">
        <v>273</v>
      </c>
      <c r="E145" s="259" t="s">
        <v>1281</v>
      </c>
      <c r="F145" s="260" t="s">
        <v>1282</v>
      </c>
      <c r="G145" s="261" t="s">
        <v>543</v>
      </c>
      <c r="H145" s="262">
        <v>2</v>
      </c>
      <c r="I145" s="263"/>
      <c r="J145" s="264">
        <f>ROUND(I145*H145,2)</f>
        <v>0</v>
      </c>
      <c r="K145" s="265"/>
      <c r="L145" s="266"/>
      <c r="M145" s="267" t="s">
        <v>19</v>
      </c>
      <c r="N145" s="268" t="s">
        <v>40</v>
      </c>
      <c r="O145" s="85"/>
      <c r="P145" s="216">
        <f>O145*H145</f>
        <v>0</v>
      </c>
      <c r="Q145" s="216">
        <v>0.0067999999999999996</v>
      </c>
      <c r="R145" s="216">
        <f>Q145*H145</f>
        <v>0.013599999999999999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207</v>
      </c>
      <c r="AT145" s="218" t="s">
        <v>273</v>
      </c>
      <c r="AU145" s="218" t="s">
        <v>79</v>
      </c>
      <c r="AY145" s="18" t="s">
        <v>146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77</v>
      </c>
      <c r="BK145" s="219">
        <f>ROUND(I145*H145,2)</f>
        <v>0</v>
      </c>
      <c r="BL145" s="18" t="s">
        <v>152</v>
      </c>
      <c r="BM145" s="218" t="s">
        <v>1283</v>
      </c>
    </row>
    <row r="146" s="2" customFormat="1" ht="24.15" customHeight="1">
      <c r="A146" s="39"/>
      <c r="B146" s="40"/>
      <c r="C146" s="206" t="s">
        <v>7</v>
      </c>
      <c r="D146" s="206" t="s">
        <v>148</v>
      </c>
      <c r="E146" s="207" t="s">
        <v>1284</v>
      </c>
      <c r="F146" s="208" t="s">
        <v>1285</v>
      </c>
      <c r="G146" s="209" t="s">
        <v>543</v>
      </c>
      <c r="H146" s="210">
        <v>3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40</v>
      </c>
      <c r="O146" s="85"/>
      <c r="P146" s="216">
        <f>O146*H146</f>
        <v>0</v>
      </c>
      <c r="Q146" s="216">
        <v>0.00167</v>
      </c>
      <c r="R146" s="216">
        <f>Q146*H146</f>
        <v>0.0050100000000000006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152</v>
      </c>
      <c r="AT146" s="218" t="s">
        <v>148</v>
      </c>
      <c r="AU146" s="218" t="s">
        <v>79</v>
      </c>
      <c r="AY146" s="18" t="s">
        <v>146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77</v>
      </c>
      <c r="BK146" s="219">
        <f>ROUND(I146*H146,2)</f>
        <v>0</v>
      </c>
      <c r="BL146" s="18" t="s">
        <v>152</v>
      </c>
      <c r="BM146" s="218" t="s">
        <v>1286</v>
      </c>
    </row>
    <row r="147" s="2" customFormat="1">
      <c r="A147" s="39"/>
      <c r="B147" s="40"/>
      <c r="C147" s="41"/>
      <c r="D147" s="220" t="s">
        <v>154</v>
      </c>
      <c r="E147" s="41"/>
      <c r="F147" s="221" t="s">
        <v>1287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79</v>
      </c>
    </row>
    <row r="148" s="14" customFormat="1">
      <c r="A148" s="14"/>
      <c r="B148" s="236"/>
      <c r="C148" s="237"/>
      <c r="D148" s="227" t="s">
        <v>156</v>
      </c>
      <c r="E148" s="238" t="s">
        <v>19</v>
      </c>
      <c r="F148" s="239" t="s">
        <v>1288</v>
      </c>
      <c r="G148" s="237"/>
      <c r="H148" s="240">
        <v>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156</v>
      </c>
      <c r="AU148" s="246" t="s">
        <v>79</v>
      </c>
      <c r="AV148" s="14" t="s">
        <v>79</v>
      </c>
      <c r="AW148" s="14" t="s">
        <v>31</v>
      </c>
      <c r="AX148" s="14" t="s">
        <v>69</v>
      </c>
      <c r="AY148" s="246" t="s">
        <v>146</v>
      </c>
    </row>
    <row r="149" s="14" customFormat="1">
      <c r="A149" s="14"/>
      <c r="B149" s="236"/>
      <c r="C149" s="237"/>
      <c r="D149" s="227" t="s">
        <v>156</v>
      </c>
      <c r="E149" s="238" t="s">
        <v>19</v>
      </c>
      <c r="F149" s="239" t="s">
        <v>1289</v>
      </c>
      <c r="G149" s="237"/>
      <c r="H149" s="240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156</v>
      </c>
      <c r="AU149" s="246" t="s">
        <v>79</v>
      </c>
      <c r="AV149" s="14" t="s">
        <v>79</v>
      </c>
      <c r="AW149" s="14" t="s">
        <v>31</v>
      </c>
      <c r="AX149" s="14" t="s">
        <v>69</v>
      </c>
      <c r="AY149" s="246" t="s">
        <v>146</v>
      </c>
    </row>
    <row r="150" s="14" customFormat="1">
      <c r="A150" s="14"/>
      <c r="B150" s="236"/>
      <c r="C150" s="237"/>
      <c r="D150" s="227" t="s">
        <v>156</v>
      </c>
      <c r="E150" s="238" t="s">
        <v>19</v>
      </c>
      <c r="F150" s="239" t="s">
        <v>1290</v>
      </c>
      <c r="G150" s="237"/>
      <c r="H150" s="240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156</v>
      </c>
      <c r="AU150" s="246" t="s">
        <v>79</v>
      </c>
      <c r="AV150" s="14" t="s">
        <v>79</v>
      </c>
      <c r="AW150" s="14" t="s">
        <v>31</v>
      </c>
      <c r="AX150" s="14" t="s">
        <v>69</v>
      </c>
      <c r="AY150" s="246" t="s">
        <v>146</v>
      </c>
    </row>
    <row r="151" s="15" customFormat="1">
      <c r="A151" s="15"/>
      <c r="B151" s="247"/>
      <c r="C151" s="248"/>
      <c r="D151" s="227" t="s">
        <v>156</v>
      </c>
      <c r="E151" s="249" t="s">
        <v>19</v>
      </c>
      <c r="F151" s="250" t="s">
        <v>161</v>
      </c>
      <c r="G151" s="248"/>
      <c r="H151" s="251">
        <v>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156</v>
      </c>
      <c r="AU151" s="257" t="s">
        <v>79</v>
      </c>
      <c r="AV151" s="15" t="s">
        <v>152</v>
      </c>
      <c r="AW151" s="15" t="s">
        <v>31</v>
      </c>
      <c r="AX151" s="15" t="s">
        <v>77</v>
      </c>
      <c r="AY151" s="257" t="s">
        <v>146</v>
      </c>
    </row>
    <row r="152" s="2" customFormat="1" ht="16.5" customHeight="1">
      <c r="A152" s="39"/>
      <c r="B152" s="40"/>
      <c r="C152" s="258" t="s">
        <v>296</v>
      </c>
      <c r="D152" s="258" t="s">
        <v>273</v>
      </c>
      <c r="E152" s="259" t="s">
        <v>1291</v>
      </c>
      <c r="F152" s="260" t="s">
        <v>1292</v>
      </c>
      <c r="G152" s="261" t="s">
        <v>543</v>
      </c>
      <c r="H152" s="262">
        <v>1.01</v>
      </c>
      <c r="I152" s="263"/>
      <c r="J152" s="264">
        <f>ROUND(I152*H152,2)</f>
        <v>0</v>
      </c>
      <c r="K152" s="265"/>
      <c r="L152" s="266"/>
      <c r="M152" s="267" t="s">
        <v>19</v>
      </c>
      <c r="N152" s="268" t="s">
        <v>40</v>
      </c>
      <c r="O152" s="85"/>
      <c r="P152" s="216">
        <f>O152*H152</f>
        <v>0</v>
      </c>
      <c r="Q152" s="216">
        <v>0.012200000000000001</v>
      </c>
      <c r="R152" s="216">
        <f>Q152*H152</f>
        <v>0.012322000000000001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207</v>
      </c>
      <c r="AT152" s="218" t="s">
        <v>273</v>
      </c>
      <c r="AU152" s="218" t="s">
        <v>79</v>
      </c>
      <c r="AY152" s="18" t="s">
        <v>146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152</v>
      </c>
      <c r="BM152" s="218" t="s">
        <v>1293</v>
      </c>
    </row>
    <row r="153" s="14" customFormat="1">
      <c r="A153" s="14"/>
      <c r="B153" s="236"/>
      <c r="C153" s="237"/>
      <c r="D153" s="227" t="s">
        <v>156</v>
      </c>
      <c r="E153" s="237"/>
      <c r="F153" s="239" t="s">
        <v>1294</v>
      </c>
      <c r="G153" s="237"/>
      <c r="H153" s="240">
        <v>1.01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156</v>
      </c>
      <c r="AU153" s="246" t="s">
        <v>79</v>
      </c>
      <c r="AV153" s="14" t="s">
        <v>79</v>
      </c>
      <c r="AW153" s="14" t="s">
        <v>4</v>
      </c>
      <c r="AX153" s="14" t="s">
        <v>77</v>
      </c>
      <c r="AY153" s="246" t="s">
        <v>146</v>
      </c>
    </row>
    <row r="154" s="2" customFormat="1" ht="16.5" customHeight="1">
      <c r="A154" s="39"/>
      <c r="B154" s="40"/>
      <c r="C154" s="258" t="s">
        <v>303</v>
      </c>
      <c r="D154" s="258" t="s">
        <v>273</v>
      </c>
      <c r="E154" s="259" t="s">
        <v>1295</v>
      </c>
      <c r="F154" s="260" t="s">
        <v>1296</v>
      </c>
      <c r="G154" s="261" t="s">
        <v>543</v>
      </c>
      <c r="H154" s="262">
        <v>1.01</v>
      </c>
      <c r="I154" s="263"/>
      <c r="J154" s="264">
        <f>ROUND(I154*H154,2)</f>
        <v>0</v>
      </c>
      <c r="K154" s="265"/>
      <c r="L154" s="266"/>
      <c r="M154" s="267" t="s">
        <v>19</v>
      </c>
      <c r="N154" s="268" t="s">
        <v>40</v>
      </c>
      <c r="O154" s="85"/>
      <c r="P154" s="216">
        <f>O154*H154</f>
        <v>0</v>
      </c>
      <c r="Q154" s="216">
        <v>0.0095999999999999992</v>
      </c>
      <c r="R154" s="216">
        <f>Q154*H154</f>
        <v>0.0096959999999999998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207</v>
      </c>
      <c r="AT154" s="218" t="s">
        <v>273</v>
      </c>
      <c r="AU154" s="218" t="s">
        <v>79</v>
      </c>
      <c r="AY154" s="18" t="s">
        <v>146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77</v>
      </c>
      <c r="BK154" s="219">
        <f>ROUND(I154*H154,2)</f>
        <v>0</v>
      </c>
      <c r="BL154" s="18" t="s">
        <v>152</v>
      </c>
      <c r="BM154" s="218" t="s">
        <v>1297</v>
      </c>
    </row>
    <row r="155" s="14" customFormat="1">
      <c r="A155" s="14"/>
      <c r="B155" s="236"/>
      <c r="C155" s="237"/>
      <c r="D155" s="227" t="s">
        <v>156</v>
      </c>
      <c r="E155" s="237"/>
      <c r="F155" s="239" t="s">
        <v>1294</v>
      </c>
      <c r="G155" s="237"/>
      <c r="H155" s="240">
        <v>1.01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156</v>
      </c>
      <c r="AU155" s="246" t="s">
        <v>79</v>
      </c>
      <c r="AV155" s="14" t="s">
        <v>79</v>
      </c>
      <c r="AW155" s="14" t="s">
        <v>4</v>
      </c>
      <c r="AX155" s="14" t="s">
        <v>77</v>
      </c>
      <c r="AY155" s="246" t="s">
        <v>146</v>
      </c>
    </row>
    <row r="156" s="2" customFormat="1" ht="16.5" customHeight="1">
      <c r="A156" s="39"/>
      <c r="B156" s="40"/>
      <c r="C156" s="258" t="s">
        <v>308</v>
      </c>
      <c r="D156" s="258" t="s">
        <v>273</v>
      </c>
      <c r="E156" s="259" t="s">
        <v>1298</v>
      </c>
      <c r="F156" s="260" t="s">
        <v>1299</v>
      </c>
      <c r="G156" s="261" t="s">
        <v>543</v>
      </c>
      <c r="H156" s="262">
        <v>1</v>
      </c>
      <c r="I156" s="263"/>
      <c r="J156" s="264">
        <f>ROUND(I156*H156,2)</f>
        <v>0</v>
      </c>
      <c r="K156" s="265"/>
      <c r="L156" s="266"/>
      <c r="M156" s="267" t="s">
        <v>19</v>
      </c>
      <c r="N156" s="268" t="s">
        <v>40</v>
      </c>
      <c r="O156" s="85"/>
      <c r="P156" s="216">
        <f>O156*H156</f>
        <v>0</v>
      </c>
      <c r="Q156" s="216">
        <v>0.012</v>
      </c>
      <c r="R156" s="216">
        <f>Q156*H156</f>
        <v>0.012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207</v>
      </c>
      <c r="AT156" s="218" t="s">
        <v>273</v>
      </c>
      <c r="AU156" s="218" t="s">
        <v>79</v>
      </c>
      <c r="AY156" s="18" t="s">
        <v>146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77</v>
      </c>
      <c r="BK156" s="219">
        <f>ROUND(I156*H156,2)</f>
        <v>0</v>
      </c>
      <c r="BL156" s="18" t="s">
        <v>152</v>
      </c>
      <c r="BM156" s="218" t="s">
        <v>1300</v>
      </c>
    </row>
    <row r="157" s="2" customFormat="1" ht="24.15" customHeight="1">
      <c r="A157" s="39"/>
      <c r="B157" s="40"/>
      <c r="C157" s="206" t="s">
        <v>328</v>
      </c>
      <c r="D157" s="206" t="s">
        <v>148</v>
      </c>
      <c r="E157" s="207" t="s">
        <v>1301</v>
      </c>
      <c r="F157" s="208" t="s">
        <v>1302</v>
      </c>
      <c r="G157" s="209" t="s">
        <v>543</v>
      </c>
      <c r="H157" s="210">
        <v>2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40</v>
      </c>
      <c r="O157" s="85"/>
      <c r="P157" s="216">
        <f>O157*H157</f>
        <v>0</v>
      </c>
      <c r="Q157" s="216">
        <v>0.0016199999999999999</v>
      </c>
      <c r="R157" s="216">
        <f>Q157*H157</f>
        <v>0.0032399999999999998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152</v>
      </c>
      <c r="AT157" s="218" t="s">
        <v>148</v>
      </c>
      <c r="AU157" s="218" t="s">
        <v>79</v>
      </c>
      <c r="AY157" s="18" t="s">
        <v>146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77</v>
      </c>
      <c r="BK157" s="219">
        <f>ROUND(I157*H157,2)</f>
        <v>0</v>
      </c>
      <c r="BL157" s="18" t="s">
        <v>152</v>
      </c>
      <c r="BM157" s="218" t="s">
        <v>1303</v>
      </c>
    </row>
    <row r="158" s="2" customFormat="1">
      <c r="A158" s="39"/>
      <c r="B158" s="40"/>
      <c r="C158" s="41"/>
      <c r="D158" s="220" t="s">
        <v>154</v>
      </c>
      <c r="E158" s="41"/>
      <c r="F158" s="221" t="s">
        <v>1304</v>
      </c>
      <c r="G158" s="41"/>
      <c r="H158" s="41"/>
      <c r="I158" s="222"/>
      <c r="J158" s="41"/>
      <c r="K158" s="41"/>
      <c r="L158" s="45"/>
      <c r="M158" s="223"/>
      <c r="N158" s="224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154</v>
      </c>
      <c r="AU158" s="18" t="s">
        <v>79</v>
      </c>
    </row>
    <row r="159" s="2" customFormat="1" ht="16.5" customHeight="1">
      <c r="A159" s="39"/>
      <c r="B159" s="40"/>
      <c r="C159" s="258" t="s">
        <v>1305</v>
      </c>
      <c r="D159" s="258" t="s">
        <v>273</v>
      </c>
      <c r="E159" s="259" t="s">
        <v>1306</v>
      </c>
      <c r="F159" s="260" t="s">
        <v>1307</v>
      </c>
      <c r="G159" s="261" t="s">
        <v>543</v>
      </c>
      <c r="H159" s="262">
        <v>2</v>
      </c>
      <c r="I159" s="263"/>
      <c r="J159" s="264">
        <f>ROUND(I159*H159,2)</f>
        <v>0</v>
      </c>
      <c r="K159" s="265"/>
      <c r="L159" s="266"/>
      <c r="M159" s="267" t="s">
        <v>19</v>
      </c>
      <c r="N159" s="268" t="s">
        <v>40</v>
      </c>
      <c r="O159" s="85"/>
      <c r="P159" s="216">
        <f>O159*H159</f>
        <v>0</v>
      </c>
      <c r="Q159" s="216">
        <v>0.017999999999999999</v>
      </c>
      <c r="R159" s="216">
        <f>Q159*H159</f>
        <v>0.035999999999999997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207</v>
      </c>
      <c r="AT159" s="218" t="s">
        <v>273</v>
      </c>
      <c r="AU159" s="218" t="s">
        <v>79</v>
      </c>
      <c r="AY159" s="18" t="s">
        <v>146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77</v>
      </c>
      <c r="BK159" s="219">
        <f>ROUND(I159*H159,2)</f>
        <v>0</v>
      </c>
      <c r="BL159" s="18" t="s">
        <v>152</v>
      </c>
      <c r="BM159" s="218" t="s">
        <v>1308</v>
      </c>
    </row>
    <row r="160" s="2" customFormat="1" ht="16.5" customHeight="1">
      <c r="A160" s="39"/>
      <c r="B160" s="40"/>
      <c r="C160" s="258" t="s">
        <v>1309</v>
      </c>
      <c r="D160" s="258" t="s">
        <v>273</v>
      </c>
      <c r="E160" s="259" t="s">
        <v>1310</v>
      </c>
      <c r="F160" s="260" t="s">
        <v>1311</v>
      </c>
      <c r="G160" s="261" t="s">
        <v>543</v>
      </c>
      <c r="H160" s="262">
        <v>2</v>
      </c>
      <c r="I160" s="263"/>
      <c r="J160" s="264">
        <f>ROUND(I160*H160,2)</f>
        <v>0</v>
      </c>
      <c r="K160" s="265"/>
      <c r="L160" s="266"/>
      <c r="M160" s="267" t="s">
        <v>19</v>
      </c>
      <c r="N160" s="268" t="s">
        <v>40</v>
      </c>
      <c r="O160" s="85"/>
      <c r="P160" s="216">
        <f>O160*H160</f>
        <v>0</v>
      </c>
      <c r="Q160" s="216">
        <v>0.0035000000000000001</v>
      </c>
      <c r="R160" s="216">
        <f>Q160*H160</f>
        <v>0.0070000000000000001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207</v>
      </c>
      <c r="AT160" s="218" t="s">
        <v>273</v>
      </c>
      <c r="AU160" s="218" t="s">
        <v>79</v>
      </c>
      <c r="AY160" s="18" t="s">
        <v>146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77</v>
      </c>
      <c r="BK160" s="219">
        <f>ROUND(I160*H160,2)</f>
        <v>0</v>
      </c>
      <c r="BL160" s="18" t="s">
        <v>152</v>
      </c>
      <c r="BM160" s="218" t="s">
        <v>1312</v>
      </c>
    </row>
    <row r="161" s="2" customFormat="1" ht="24.15" customHeight="1">
      <c r="A161" s="39"/>
      <c r="B161" s="40"/>
      <c r="C161" s="206" t="s">
        <v>337</v>
      </c>
      <c r="D161" s="206" t="s">
        <v>148</v>
      </c>
      <c r="E161" s="207" t="s">
        <v>1313</v>
      </c>
      <c r="F161" s="208" t="s">
        <v>1314</v>
      </c>
      <c r="G161" s="209" t="s">
        <v>543</v>
      </c>
      <c r="H161" s="210">
        <v>1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40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0.017299999999999999</v>
      </c>
      <c r="T161" s="217">
        <f>S161*H161</f>
        <v>0.017299999999999999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152</v>
      </c>
      <c r="AT161" s="218" t="s">
        <v>148</v>
      </c>
      <c r="AU161" s="218" t="s">
        <v>79</v>
      </c>
      <c r="AY161" s="18" t="s">
        <v>146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77</v>
      </c>
      <c r="BK161" s="219">
        <f>ROUND(I161*H161,2)</f>
        <v>0</v>
      </c>
      <c r="BL161" s="18" t="s">
        <v>152</v>
      </c>
      <c r="BM161" s="218" t="s">
        <v>1315</v>
      </c>
    </row>
    <row r="162" s="2" customFormat="1">
      <c r="A162" s="39"/>
      <c r="B162" s="40"/>
      <c r="C162" s="41"/>
      <c r="D162" s="220" t="s">
        <v>154</v>
      </c>
      <c r="E162" s="41"/>
      <c r="F162" s="221" t="s">
        <v>1316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154</v>
      </c>
      <c r="AU162" s="18" t="s">
        <v>79</v>
      </c>
    </row>
    <row r="163" s="2" customFormat="1" ht="24.15" customHeight="1">
      <c r="A163" s="39"/>
      <c r="B163" s="40"/>
      <c r="C163" s="206" t="s">
        <v>344</v>
      </c>
      <c r="D163" s="206" t="s">
        <v>148</v>
      </c>
      <c r="E163" s="207" t="s">
        <v>1317</v>
      </c>
      <c r="F163" s="208" t="s">
        <v>1314</v>
      </c>
      <c r="G163" s="209" t="s">
        <v>1184</v>
      </c>
      <c r="H163" s="210">
        <v>1</v>
      </c>
      <c r="I163" s="211"/>
      <c r="J163" s="212">
        <f>ROUND(I163*H163,2)</f>
        <v>0</v>
      </c>
      <c r="K163" s="213"/>
      <c r="L163" s="45"/>
      <c r="M163" s="214" t="s">
        <v>19</v>
      </c>
      <c r="N163" s="215" t="s">
        <v>40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0.017299999999999999</v>
      </c>
      <c r="T163" s="217">
        <f>S163*H163</f>
        <v>0.017299999999999999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152</v>
      </c>
      <c r="AT163" s="218" t="s">
        <v>148</v>
      </c>
      <c r="AU163" s="218" t="s">
        <v>79</v>
      </c>
      <c r="AY163" s="18" t="s">
        <v>146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77</v>
      </c>
      <c r="BK163" s="219">
        <f>ROUND(I163*H163,2)</f>
        <v>0</v>
      </c>
      <c r="BL163" s="18" t="s">
        <v>152</v>
      </c>
      <c r="BM163" s="218" t="s">
        <v>1318</v>
      </c>
    </row>
    <row r="164" s="2" customFormat="1" ht="16.5" customHeight="1">
      <c r="A164" s="39"/>
      <c r="B164" s="40"/>
      <c r="C164" s="206" t="s">
        <v>380</v>
      </c>
      <c r="D164" s="206" t="s">
        <v>148</v>
      </c>
      <c r="E164" s="207" t="s">
        <v>1319</v>
      </c>
      <c r="F164" s="208" t="s">
        <v>1320</v>
      </c>
      <c r="G164" s="209" t="s">
        <v>543</v>
      </c>
      <c r="H164" s="210">
        <v>1</v>
      </c>
      <c r="I164" s="211"/>
      <c r="J164" s="212">
        <f>ROUND(I164*H164,2)</f>
        <v>0</v>
      </c>
      <c r="K164" s="213"/>
      <c r="L164" s="45"/>
      <c r="M164" s="214" t="s">
        <v>19</v>
      </c>
      <c r="N164" s="215" t="s">
        <v>40</v>
      </c>
      <c r="O164" s="85"/>
      <c r="P164" s="216">
        <f>O164*H164</f>
        <v>0</v>
      </c>
      <c r="Q164" s="216">
        <v>0.0013600000000000001</v>
      </c>
      <c r="R164" s="216">
        <f>Q164*H164</f>
        <v>0.0013600000000000001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152</v>
      </c>
      <c r="AT164" s="218" t="s">
        <v>148</v>
      </c>
      <c r="AU164" s="218" t="s">
        <v>79</v>
      </c>
      <c r="AY164" s="18" t="s">
        <v>146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77</v>
      </c>
      <c r="BK164" s="219">
        <f>ROUND(I164*H164,2)</f>
        <v>0</v>
      </c>
      <c r="BL164" s="18" t="s">
        <v>152</v>
      </c>
      <c r="BM164" s="218" t="s">
        <v>1321</v>
      </c>
    </row>
    <row r="165" s="2" customFormat="1">
      <c r="A165" s="39"/>
      <c r="B165" s="40"/>
      <c r="C165" s="41"/>
      <c r="D165" s="220" t="s">
        <v>154</v>
      </c>
      <c r="E165" s="41"/>
      <c r="F165" s="221" t="s">
        <v>1322</v>
      </c>
      <c r="G165" s="41"/>
      <c r="H165" s="41"/>
      <c r="I165" s="222"/>
      <c r="J165" s="41"/>
      <c r="K165" s="41"/>
      <c r="L165" s="45"/>
      <c r="M165" s="223"/>
      <c r="N165" s="22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154</v>
      </c>
      <c r="AU165" s="18" t="s">
        <v>79</v>
      </c>
    </row>
    <row r="166" s="14" customFormat="1">
      <c r="A166" s="14"/>
      <c r="B166" s="236"/>
      <c r="C166" s="237"/>
      <c r="D166" s="227" t="s">
        <v>156</v>
      </c>
      <c r="E166" s="238" t="s">
        <v>19</v>
      </c>
      <c r="F166" s="239" t="s">
        <v>77</v>
      </c>
      <c r="G166" s="237"/>
      <c r="H166" s="240">
        <v>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156</v>
      </c>
      <c r="AU166" s="246" t="s">
        <v>79</v>
      </c>
      <c r="AV166" s="14" t="s">
        <v>79</v>
      </c>
      <c r="AW166" s="14" t="s">
        <v>31</v>
      </c>
      <c r="AX166" s="14" t="s">
        <v>77</v>
      </c>
      <c r="AY166" s="246" t="s">
        <v>146</v>
      </c>
    </row>
    <row r="167" s="2" customFormat="1" ht="16.5" customHeight="1">
      <c r="A167" s="39"/>
      <c r="B167" s="40"/>
      <c r="C167" s="258" t="s">
        <v>1323</v>
      </c>
      <c r="D167" s="258" t="s">
        <v>273</v>
      </c>
      <c r="E167" s="259" t="s">
        <v>1324</v>
      </c>
      <c r="F167" s="260" t="s">
        <v>1325</v>
      </c>
      <c r="G167" s="261" t="s">
        <v>543</v>
      </c>
      <c r="H167" s="262">
        <v>1</v>
      </c>
      <c r="I167" s="263"/>
      <c r="J167" s="264">
        <f>ROUND(I167*H167,2)</f>
        <v>0</v>
      </c>
      <c r="K167" s="265"/>
      <c r="L167" s="266"/>
      <c r="M167" s="267" t="s">
        <v>19</v>
      </c>
      <c r="N167" s="268" t="s">
        <v>40</v>
      </c>
      <c r="O167" s="85"/>
      <c r="P167" s="216">
        <f>O167*H167</f>
        <v>0</v>
      </c>
      <c r="Q167" s="216">
        <v>0.048000000000000001</v>
      </c>
      <c r="R167" s="216">
        <f>Q167*H167</f>
        <v>0.048000000000000001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207</v>
      </c>
      <c r="AT167" s="218" t="s">
        <v>273</v>
      </c>
      <c r="AU167" s="218" t="s">
        <v>79</v>
      </c>
      <c r="AY167" s="18" t="s">
        <v>146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77</v>
      </c>
      <c r="BK167" s="219">
        <f>ROUND(I167*H167,2)</f>
        <v>0</v>
      </c>
      <c r="BL167" s="18" t="s">
        <v>152</v>
      </c>
      <c r="BM167" s="218" t="s">
        <v>1326</v>
      </c>
    </row>
    <row r="168" s="2" customFormat="1" ht="16.5" customHeight="1">
      <c r="A168" s="39"/>
      <c r="B168" s="40"/>
      <c r="C168" s="206" t="s">
        <v>351</v>
      </c>
      <c r="D168" s="206" t="s">
        <v>148</v>
      </c>
      <c r="E168" s="207" t="s">
        <v>1327</v>
      </c>
      <c r="F168" s="208" t="s">
        <v>1328</v>
      </c>
      <c r="G168" s="209" t="s">
        <v>190</v>
      </c>
      <c r="H168" s="210">
        <v>29.68</v>
      </c>
      <c r="I168" s="211"/>
      <c r="J168" s="212">
        <f>ROUND(I168*H168,2)</f>
        <v>0</v>
      </c>
      <c r="K168" s="213"/>
      <c r="L168" s="45"/>
      <c r="M168" s="214" t="s">
        <v>19</v>
      </c>
      <c r="N168" s="215" t="s">
        <v>40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152</v>
      </c>
      <c r="AT168" s="218" t="s">
        <v>148</v>
      </c>
      <c r="AU168" s="218" t="s">
        <v>79</v>
      </c>
      <c r="AY168" s="18" t="s">
        <v>146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77</v>
      </c>
      <c r="BK168" s="219">
        <f>ROUND(I168*H168,2)</f>
        <v>0</v>
      </c>
      <c r="BL168" s="18" t="s">
        <v>152</v>
      </c>
      <c r="BM168" s="218" t="s">
        <v>1329</v>
      </c>
    </row>
    <row r="169" s="2" customFormat="1">
      <c r="A169" s="39"/>
      <c r="B169" s="40"/>
      <c r="C169" s="41"/>
      <c r="D169" s="220" t="s">
        <v>154</v>
      </c>
      <c r="E169" s="41"/>
      <c r="F169" s="221" t="s">
        <v>1330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79</v>
      </c>
    </row>
    <row r="170" s="14" customFormat="1">
      <c r="A170" s="14"/>
      <c r="B170" s="236"/>
      <c r="C170" s="237"/>
      <c r="D170" s="227" t="s">
        <v>156</v>
      </c>
      <c r="E170" s="238" t="s">
        <v>19</v>
      </c>
      <c r="F170" s="239" t="s">
        <v>1199</v>
      </c>
      <c r="G170" s="237"/>
      <c r="H170" s="240">
        <v>29.68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156</v>
      </c>
      <c r="AU170" s="246" t="s">
        <v>79</v>
      </c>
      <c r="AV170" s="14" t="s">
        <v>79</v>
      </c>
      <c r="AW170" s="14" t="s">
        <v>31</v>
      </c>
      <c r="AX170" s="14" t="s">
        <v>77</v>
      </c>
      <c r="AY170" s="246" t="s">
        <v>146</v>
      </c>
    </row>
    <row r="171" s="2" customFormat="1" ht="16.5" customHeight="1">
      <c r="A171" s="39"/>
      <c r="B171" s="40"/>
      <c r="C171" s="206" t="s">
        <v>409</v>
      </c>
      <c r="D171" s="206" t="s">
        <v>148</v>
      </c>
      <c r="E171" s="207" t="s">
        <v>1331</v>
      </c>
      <c r="F171" s="208" t="s">
        <v>1332</v>
      </c>
      <c r="G171" s="209" t="s">
        <v>190</v>
      </c>
      <c r="H171" s="210">
        <v>29.68</v>
      </c>
      <c r="I171" s="211"/>
      <c r="J171" s="212">
        <f>ROUND(I171*H171,2)</f>
        <v>0</v>
      </c>
      <c r="K171" s="213"/>
      <c r="L171" s="45"/>
      <c r="M171" s="214" t="s">
        <v>19</v>
      </c>
      <c r="N171" s="215" t="s">
        <v>40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152</v>
      </c>
      <c r="AT171" s="218" t="s">
        <v>148</v>
      </c>
      <c r="AU171" s="218" t="s">
        <v>79</v>
      </c>
      <c r="AY171" s="18" t="s">
        <v>146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77</v>
      </c>
      <c r="BK171" s="219">
        <f>ROUND(I171*H171,2)</f>
        <v>0</v>
      </c>
      <c r="BL171" s="18" t="s">
        <v>152</v>
      </c>
      <c r="BM171" s="218" t="s">
        <v>1333</v>
      </c>
    </row>
    <row r="172" s="2" customFormat="1">
      <c r="A172" s="39"/>
      <c r="B172" s="40"/>
      <c r="C172" s="41"/>
      <c r="D172" s="220" t="s">
        <v>154</v>
      </c>
      <c r="E172" s="41"/>
      <c r="F172" s="221" t="s">
        <v>1334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154</v>
      </c>
      <c r="AU172" s="18" t="s">
        <v>79</v>
      </c>
    </row>
    <row r="173" s="14" customFormat="1">
      <c r="A173" s="14"/>
      <c r="B173" s="236"/>
      <c r="C173" s="237"/>
      <c r="D173" s="227" t="s">
        <v>156</v>
      </c>
      <c r="E173" s="238" t="s">
        <v>19</v>
      </c>
      <c r="F173" s="239" t="s">
        <v>1199</v>
      </c>
      <c r="G173" s="237"/>
      <c r="H173" s="240">
        <v>29.68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156</v>
      </c>
      <c r="AU173" s="246" t="s">
        <v>79</v>
      </c>
      <c r="AV173" s="14" t="s">
        <v>79</v>
      </c>
      <c r="AW173" s="14" t="s">
        <v>31</v>
      </c>
      <c r="AX173" s="14" t="s">
        <v>77</v>
      </c>
      <c r="AY173" s="246" t="s">
        <v>146</v>
      </c>
    </row>
    <row r="174" s="2" customFormat="1" ht="16.5" customHeight="1">
      <c r="A174" s="39"/>
      <c r="B174" s="40"/>
      <c r="C174" s="206" t="s">
        <v>414</v>
      </c>
      <c r="D174" s="206" t="s">
        <v>148</v>
      </c>
      <c r="E174" s="207" t="s">
        <v>1335</v>
      </c>
      <c r="F174" s="208" t="s">
        <v>1336</v>
      </c>
      <c r="G174" s="209" t="s">
        <v>543</v>
      </c>
      <c r="H174" s="210">
        <v>2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40</v>
      </c>
      <c r="O174" s="85"/>
      <c r="P174" s="216">
        <f>O174*H174</f>
        <v>0</v>
      </c>
      <c r="Q174" s="216">
        <v>0.45937</v>
      </c>
      <c r="R174" s="216">
        <f>Q174*H174</f>
        <v>0.91874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152</v>
      </c>
      <c r="AT174" s="218" t="s">
        <v>148</v>
      </c>
      <c r="AU174" s="218" t="s">
        <v>79</v>
      </c>
      <c r="AY174" s="18" t="s">
        <v>146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77</v>
      </c>
      <c r="BK174" s="219">
        <f>ROUND(I174*H174,2)</f>
        <v>0</v>
      </c>
      <c r="BL174" s="18" t="s">
        <v>152</v>
      </c>
      <c r="BM174" s="218" t="s">
        <v>1337</v>
      </c>
    </row>
    <row r="175" s="2" customFormat="1">
      <c r="A175" s="39"/>
      <c r="B175" s="40"/>
      <c r="C175" s="41"/>
      <c r="D175" s="220" t="s">
        <v>154</v>
      </c>
      <c r="E175" s="41"/>
      <c r="F175" s="221" t="s">
        <v>1338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154</v>
      </c>
      <c r="AU175" s="18" t="s">
        <v>79</v>
      </c>
    </row>
    <row r="176" s="14" customFormat="1">
      <c r="A176" s="14"/>
      <c r="B176" s="236"/>
      <c r="C176" s="237"/>
      <c r="D176" s="227" t="s">
        <v>156</v>
      </c>
      <c r="E176" s="238" t="s">
        <v>19</v>
      </c>
      <c r="F176" s="239" t="s">
        <v>79</v>
      </c>
      <c r="G176" s="237"/>
      <c r="H176" s="240">
        <v>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156</v>
      </c>
      <c r="AU176" s="246" t="s">
        <v>79</v>
      </c>
      <c r="AV176" s="14" t="s">
        <v>79</v>
      </c>
      <c r="AW176" s="14" t="s">
        <v>31</v>
      </c>
      <c r="AX176" s="14" t="s">
        <v>77</v>
      </c>
      <c r="AY176" s="246" t="s">
        <v>146</v>
      </c>
    </row>
    <row r="177" s="2" customFormat="1" ht="16.5" customHeight="1">
      <c r="A177" s="39"/>
      <c r="B177" s="40"/>
      <c r="C177" s="206" t="s">
        <v>388</v>
      </c>
      <c r="D177" s="206" t="s">
        <v>148</v>
      </c>
      <c r="E177" s="207" t="s">
        <v>1339</v>
      </c>
      <c r="F177" s="208" t="s">
        <v>1340</v>
      </c>
      <c r="G177" s="209" t="s">
        <v>543</v>
      </c>
      <c r="H177" s="210">
        <v>2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40</v>
      </c>
      <c r="O177" s="85"/>
      <c r="P177" s="216">
        <f>O177*H177</f>
        <v>0</v>
      </c>
      <c r="Q177" s="216">
        <v>0.12303</v>
      </c>
      <c r="R177" s="216">
        <f>Q177*H177</f>
        <v>0.24606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152</v>
      </c>
      <c r="AT177" s="218" t="s">
        <v>148</v>
      </c>
      <c r="AU177" s="218" t="s">
        <v>79</v>
      </c>
      <c r="AY177" s="18" t="s">
        <v>146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77</v>
      </c>
      <c r="BK177" s="219">
        <f>ROUND(I177*H177,2)</f>
        <v>0</v>
      </c>
      <c r="BL177" s="18" t="s">
        <v>152</v>
      </c>
      <c r="BM177" s="218" t="s">
        <v>1341</v>
      </c>
    </row>
    <row r="178" s="2" customFormat="1">
      <c r="A178" s="39"/>
      <c r="B178" s="40"/>
      <c r="C178" s="41"/>
      <c r="D178" s="220" t="s">
        <v>154</v>
      </c>
      <c r="E178" s="41"/>
      <c r="F178" s="221" t="s">
        <v>1342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154</v>
      </c>
      <c r="AU178" s="18" t="s">
        <v>79</v>
      </c>
    </row>
    <row r="179" s="14" customFormat="1">
      <c r="A179" s="14"/>
      <c r="B179" s="236"/>
      <c r="C179" s="237"/>
      <c r="D179" s="227" t="s">
        <v>156</v>
      </c>
      <c r="E179" s="238" t="s">
        <v>19</v>
      </c>
      <c r="F179" s="239" t="s">
        <v>79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156</v>
      </c>
      <c r="AU179" s="246" t="s">
        <v>79</v>
      </c>
      <c r="AV179" s="14" t="s">
        <v>79</v>
      </c>
      <c r="AW179" s="14" t="s">
        <v>31</v>
      </c>
      <c r="AX179" s="14" t="s">
        <v>77</v>
      </c>
      <c r="AY179" s="246" t="s">
        <v>146</v>
      </c>
    </row>
    <row r="180" s="2" customFormat="1" ht="16.5" customHeight="1">
      <c r="A180" s="39"/>
      <c r="B180" s="40"/>
      <c r="C180" s="258" t="s">
        <v>396</v>
      </c>
      <c r="D180" s="258" t="s">
        <v>273</v>
      </c>
      <c r="E180" s="259" t="s">
        <v>1343</v>
      </c>
      <c r="F180" s="260" t="s">
        <v>1344</v>
      </c>
      <c r="G180" s="261" t="s">
        <v>543</v>
      </c>
      <c r="H180" s="262">
        <v>2</v>
      </c>
      <c r="I180" s="263"/>
      <c r="J180" s="264">
        <f>ROUND(I180*H180,2)</f>
        <v>0</v>
      </c>
      <c r="K180" s="265"/>
      <c r="L180" s="266"/>
      <c r="M180" s="267" t="s">
        <v>19</v>
      </c>
      <c r="N180" s="268" t="s">
        <v>40</v>
      </c>
      <c r="O180" s="85"/>
      <c r="P180" s="216">
        <f>O180*H180</f>
        <v>0</v>
      </c>
      <c r="Q180" s="216">
        <v>0.013299999999999999</v>
      </c>
      <c r="R180" s="216">
        <f>Q180*H180</f>
        <v>0.026599999999999999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207</v>
      </c>
      <c r="AT180" s="218" t="s">
        <v>273</v>
      </c>
      <c r="AU180" s="218" t="s">
        <v>79</v>
      </c>
      <c r="AY180" s="18" t="s">
        <v>146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77</v>
      </c>
      <c r="BK180" s="219">
        <f>ROUND(I180*H180,2)</f>
        <v>0</v>
      </c>
      <c r="BL180" s="18" t="s">
        <v>152</v>
      </c>
      <c r="BM180" s="218" t="s">
        <v>1345</v>
      </c>
    </row>
    <row r="181" s="2" customFormat="1" ht="16.5" customHeight="1">
      <c r="A181" s="39"/>
      <c r="B181" s="40"/>
      <c r="C181" s="206" t="s">
        <v>360</v>
      </c>
      <c r="D181" s="206" t="s">
        <v>148</v>
      </c>
      <c r="E181" s="207" t="s">
        <v>1346</v>
      </c>
      <c r="F181" s="208" t="s">
        <v>1347</v>
      </c>
      <c r="G181" s="209" t="s">
        <v>543</v>
      </c>
      <c r="H181" s="210">
        <v>1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40</v>
      </c>
      <c r="O181" s="85"/>
      <c r="P181" s="216">
        <f>O181*H181</f>
        <v>0</v>
      </c>
      <c r="Q181" s="216">
        <v>0.32906000000000002</v>
      </c>
      <c r="R181" s="216">
        <f>Q181*H181</f>
        <v>0.32906000000000002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152</v>
      </c>
      <c r="AT181" s="218" t="s">
        <v>148</v>
      </c>
      <c r="AU181" s="218" t="s">
        <v>79</v>
      </c>
      <c r="AY181" s="18" t="s">
        <v>146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77</v>
      </c>
      <c r="BK181" s="219">
        <f>ROUND(I181*H181,2)</f>
        <v>0</v>
      </c>
      <c r="BL181" s="18" t="s">
        <v>152</v>
      </c>
      <c r="BM181" s="218" t="s">
        <v>1348</v>
      </c>
    </row>
    <row r="182" s="2" customFormat="1">
      <c r="A182" s="39"/>
      <c r="B182" s="40"/>
      <c r="C182" s="41"/>
      <c r="D182" s="220" t="s">
        <v>154</v>
      </c>
      <c r="E182" s="41"/>
      <c r="F182" s="221" t="s">
        <v>1349</v>
      </c>
      <c r="G182" s="41"/>
      <c r="H182" s="41"/>
      <c r="I182" s="222"/>
      <c r="J182" s="41"/>
      <c r="K182" s="41"/>
      <c r="L182" s="45"/>
      <c r="M182" s="223"/>
      <c r="N182" s="22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154</v>
      </c>
      <c r="AU182" s="18" t="s">
        <v>79</v>
      </c>
    </row>
    <row r="183" s="2" customFormat="1" ht="16.5" customHeight="1">
      <c r="A183" s="39"/>
      <c r="B183" s="40"/>
      <c r="C183" s="258" t="s">
        <v>365</v>
      </c>
      <c r="D183" s="258" t="s">
        <v>273</v>
      </c>
      <c r="E183" s="259" t="s">
        <v>1350</v>
      </c>
      <c r="F183" s="260" t="s">
        <v>1351</v>
      </c>
      <c r="G183" s="261" t="s">
        <v>543</v>
      </c>
      <c r="H183" s="262">
        <v>1</v>
      </c>
      <c r="I183" s="263"/>
      <c r="J183" s="264">
        <f>ROUND(I183*H183,2)</f>
        <v>0</v>
      </c>
      <c r="K183" s="265"/>
      <c r="L183" s="266"/>
      <c r="M183" s="267" t="s">
        <v>19</v>
      </c>
      <c r="N183" s="268" t="s">
        <v>40</v>
      </c>
      <c r="O183" s="85"/>
      <c r="P183" s="216">
        <f>O183*H183</f>
        <v>0</v>
      </c>
      <c r="Q183" s="216">
        <v>0.029499999999999998</v>
      </c>
      <c r="R183" s="216">
        <f>Q183*H183</f>
        <v>0.029499999999999998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207</v>
      </c>
      <c r="AT183" s="218" t="s">
        <v>273</v>
      </c>
      <c r="AU183" s="218" t="s">
        <v>79</v>
      </c>
      <c r="AY183" s="18" t="s">
        <v>146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77</v>
      </c>
      <c r="BK183" s="219">
        <f>ROUND(I183*H183,2)</f>
        <v>0</v>
      </c>
      <c r="BL183" s="18" t="s">
        <v>152</v>
      </c>
      <c r="BM183" s="218" t="s">
        <v>1352</v>
      </c>
    </row>
    <row r="184" s="2" customFormat="1" ht="16.5" customHeight="1">
      <c r="A184" s="39"/>
      <c r="B184" s="40"/>
      <c r="C184" s="206" t="s">
        <v>372</v>
      </c>
      <c r="D184" s="206" t="s">
        <v>148</v>
      </c>
      <c r="E184" s="207" t="s">
        <v>1353</v>
      </c>
      <c r="F184" s="208" t="s">
        <v>1354</v>
      </c>
      <c r="G184" s="209" t="s">
        <v>190</v>
      </c>
      <c r="H184" s="210">
        <v>29.68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40</v>
      </c>
      <c r="O184" s="85"/>
      <c r="P184" s="216">
        <f>O184*H184</f>
        <v>0</v>
      </c>
      <c r="Q184" s="216">
        <v>0.00012999999999999999</v>
      </c>
      <c r="R184" s="216">
        <f>Q184*H184</f>
        <v>0.0038583999999999997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152</v>
      </c>
      <c r="AT184" s="218" t="s">
        <v>148</v>
      </c>
      <c r="AU184" s="218" t="s">
        <v>79</v>
      </c>
      <c r="AY184" s="18" t="s">
        <v>146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77</v>
      </c>
      <c r="BK184" s="219">
        <f>ROUND(I184*H184,2)</f>
        <v>0</v>
      </c>
      <c r="BL184" s="18" t="s">
        <v>152</v>
      </c>
      <c r="BM184" s="218" t="s">
        <v>1355</v>
      </c>
    </row>
    <row r="185" s="14" customFormat="1">
      <c r="A185" s="14"/>
      <c r="B185" s="236"/>
      <c r="C185" s="237"/>
      <c r="D185" s="227" t="s">
        <v>156</v>
      </c>
      <c r="E185" s="238" t="s">
        <v>19</v>
      </c>
      <c r="F185" s="239" t="s">
        <v>1199</v>
      </c>
      <c r="G185" s="237"/>
      <c r="H185" s="240">
        <v>29.68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156</v>
      </c>
      <c r="AU185" s="246" t="s">
        <v>79</v>
      </c>
      <c r="AV185" s="14" t="s">
        <v>79</v>
      </c>
      <c r="AW185" s="14" t="s">
        <v>31</v>
      </c>
      <c r="AX185" s="14" t="s">
        <v>77</v>
      </c>
      <c r="AY185" s="246" t="s">
        <v>146</v>
      </c>
    </row>
    <row r="186" s="12" customFormat="1" ht="22.8" customHeight="1">
      <c r="A186" s="12"/>
      <c r="B186" s="190"/>
      <c r="C186" s="191"/>
      <c r="D186" s="192" t="s">
        <v>68</v>
      </c>
      <c r="E186" s="204" t="s">
        <v>1049</v>
      </c>
      <c r="F186" s="204" t="s">
        <v>1050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SUM(P187:P188)</f>
        <v>0</v>
      </c>
      <c r="Q186" s="198"/>
      <c r="R186" s="199">
        <f>SUM(R187:R188)</f>
        <v>0</v>
      </c>
      <c r="S186" s="198"/>
      <c r="T186" s="20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77</v>
      </c>
      <c r="AT186" s="202" t="s">
        <v>68</v>
      </c>
      <c r="AU186" s="202" t="s">
        <v>77</v>
      </c>
      <c r="AY186" s="201" t="s">
        <v>146</v>
      </c>
      <c r="BK186" s="203">
        <f>SUM(BK187:BK188)</f>
        <v>0</v>
      </c>
    </row>
    <row r="187" s="2" customFormat="1" ht="24.15" customHeight="1">
      <c r="A187" s="39"/>
      <c r="B187" s="40"/>
      <c r="C187" s="206" t="s">
        <v>430</v>
      </c>
      <c r="D187" s="206" t="s">
        <v>148</v>
      </c>
      <c r="E187" s="207" t="s">
        <v>1356</v>
      </c>
      <c r="F187" s="208" t="s">
        <v>1357</v>
      </c>
      <c r="G187" s="209" t="s">
        <v>257</v>
      </c>
      <c r="H187" s="210">
        <v>2.4380000000000002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40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152</v>
      </c>
      <c r="AT187" s="218" t="s">
        <v>148</v>
      </c>
      <c r="AU187" s="218" t="s">
        <v>79</v>
      </c>
      <c r="AY187" s="18" t="s">
        <v>146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77</v>
      </c>
      <c r="BK187" s="219">
        <f>ROUND(I187*H187,2)</f>
        <v>0</v>
      </c>
      <c r="BL187" s="18" t="s">
        <v>152</v>
      </c>
      <c r="BM187" s="218" t="s">
        <v>1358</v>
      </c>
    </row>
    <row r="188" s="2" customFormat="1">
      <c r="A188" s="39"/>
      <c r="B188" s="40"/>
      <c r="C188" s="41"/>
      <c r="D188" s="220" t="s">
        <v>154</v>
      </c>
      <c r="E188" s="41"/>
      <c r="F188" s="221" t="s">
        <v>1359</v>
      </c>
      <c r="G188" s="41"/>
      <c r="H188" s="41"/>
      <c r="I188" s="222"/>
      <c r="J188" s="41"/>
      <c r="K188" s="41"/>
      <c r="L188" s="45"/>
      <c r="M188" s="269"/>
      <c r="N188" s="270"/>
      <c r="O188" s="271"/>
      <c r="P188" s="271"/>
      <c r="Q188" s="271"/>
      <c r="R188" s="271"/>
      <c r="S188" s="271"/>
      <c r="T188" s="272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154</v>
      </c>
      <c r="AU188" s="18" t="s">
        <v>79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HAG1tEk7ZBfgQ8HjJGLW1m5RUEOwPGI8RwSfJ8tmzpcCoL5EWI+Ra6LD8HZ1YsdbtV6uJzZrzHoEOWdh3j/VPQ==" hashValue="mmoG3M9kFlWTppWAjKde3WTbKvm1exWVPf3/ywWVt1QsyAbFEBisVfB5hg70Gme3X7P9lTeffPTGIJFO6RiO5Q==" algorithmName="SHA-512" password="CC35"/>
  <autoFilter ref="C83:K18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132254203"/>
    <hyperlink ref="F92" r:id="rId2" display="https://podminky.urs.cz/item/CS_URS_2022_01/151201101"/>
    <hyperlink ref="F95" r:id="rId3" display="https://podminky.urs.cz/item/CS_URS_2022_01/151201111"/>
    <hyperlink ref="F98" r:id="rId4" display="https://podminky.urs.cz/item/CS_URS_2021_02/162751117"/>
    <hyperlink ref="F101" r:id="rId5" display="https://podminky.urs.cz/item/CS_URS_2021_02/171201231"/>
    <hyperlink ref="F104" r:id="rId6" display="https://podminky.urs.cz/item/CS_URS_2021_02/171251201"/>
    <hyperlink ref="F107" r:id="rId7" display="https://podminky.urs.cz/item/CS_URS_2021_02/174151101"/>
    <hyperlink ref="F125" r:id="rId8" display="https://podminky.urs.cz/item/CS_URS_2021_02/452313131"/>
    <hyperlink ref="F130" r:id="rId9" display="https://podminky.urs.cz/item/CS_URS_2021_02/452353101"/>
    <hyperlink ref="F136" r:id="rId10" display="https://podminky.urs.cz/item/CS_URS_2022_01/850245121"/>
    <hyperlink ref="F143" r:id="rId11" display="https://podminky.urs.cz/item/CS_URS_2022_01/857241131"/>
    <hyperlink ref="F147" r:id="rId12" display="https://podminky.urs.cz/item/CS_URS_2021_02/857242122"/>
    <hyperlink ref="F158" r:id="rId13" display="https://podminky.urs.cz/item/CS_URS_2021_02/891241112"/>
    <hyperlink ref="F162" r:id="rId14" display="https://podminky.urs.cz/item/CS_URS_2022_01/891241811"/>
    <hyperlink ref="F165" r:id="rId15" display="https://podminky.urs.cz/item/CS_URS_2021_02/891247112"/>
    <hyperlink ref="F169" r:id="rId16" display="https://podminky.urs.cz/item/CS_URS_2022_01/892241111"/>
    <hyperlink ref="F172" r:id="rId17" display="https://podminky.urs.cz/item/CS_URS_2021_02/892273122"/>
    <hyperlink ref="F175" r:id="rId18" display="https://podminky.urs.cz/item/CS_URS_2021_02/892372111"/>
    <hyperlink ref="F178" r:id="rId19" display="https://podminky.urs.cz/item/CS_URS_2021_02/899401112"/>
    <hyperlink ref="F182" r:id="rId20" display="https://podminky.urs.cz/item/CS_URS_2021_02/899401113"/>
    <hyperlink ref="F188" r:id="rId21" display="https://podminky.urs.cz/item/CS_URS_2021_02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  <c r="AZ2" s="276" t="s">
        <v>1190</v>
      </c>
      <c r="BA2" s="276" t="s">
        <v>1191</v>
      </c>
      <c r="BB2" s="276" t="s">
        <v>202</v>
      </c>
      <c r="BC2" s="276" t="s">
        <v>1360</v>
      </c>
      <c r="BD2" s="276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  <c r="AZ3" s="276" t="s">
        <v>1193</v>
      </c>
      <c r="BA3" s="276" t="s">
        <v>1194</v>
      </c>
      <c r="BB3" s="276" t="s">
        <v>202</v>
      </c>
      <c r="BC3" s="276" t="s">
        <v>1361</v>
      </c>
      <c r="BD3" s="276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  <c r="AZ4" s="276" t="s">
        <v>1196</v>
      </c>
      <c r="BA4" s="276" t="s">
        <v>1197</v>
      </c>
      <c r="BB4" s="276" t="s">
        <v>202</v>
      </c>
      <c r="BC4" s="276" t="s">
        <v>1362</v>
      </c>
      <c r="BD4" s="276" t="s">
        <v>79</v>
      </c>
    </row>
    <row r="5" s="1" customFormat="1" ht="6.96" customHeight="1">
      <c r="B5" s="21"/>
      <c r="L5" s="21"/>
      <c r="AZ5" s="276" t="s">
        <v>1363</v>
      </c>
      <c r="BA5" s="276" t="s">
        <v>1364</v>
      </c>
      <c r="BB5" s="276" t="s">
        <v>190</v>
      </c>
      <c r="BC5" s="276" t="s">
        <v>1365</v>
      </c>
      <c r="BD5" s="276" t="s">
        <v>79</v>
      </c>
    </row>
    <row r="6" s="1" customFormat="1" ht="12" customHeight="1">
      <c r="B6" s="21"/>
      <c r="D6" s="133" t="s">
        <v>16</v>
      </c>
      <c r="L6" s="21"/>
      <c r="AZ6" s="276" t="s">
        <v>1199</v>
      </c>
      <c r="BA6" s="276" t="s">
        <v>1366</v>
      </c>
      <c r="BB6" s="276" t="s">
        <v>202</v>
      </c>
      <c r="BC6" s="276" t="s">
        <v>1367</v>
      </c>
      <c r="BD6" s="276" t="s">
        <v>79</v>
      </c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  <c r="AZ7" s="276" t="s">
        <v>1205</v>
      </c>
      <c r="BA7" s="276" t="s">
        <v>1368</v>
      </c>
      <c r="BB7" s="276" t="s">
        <v>151</v>
      </c>
      <c r="BC7" s="276" t="s">
        <v>1369</v>
      </c>
      <c r="BD7" s="276" t="s">
        <v>79</v>
      </c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ROUND((SUM(BE86:BE189)),  2)</f>
        <v>0</v>
      </c>
      <c r="G33" s="39"/>
      <c r="H33" s="39"/>
      <c r="I33" s="149">
        <v>0.20999999999999999</v>
      </c>
      <c r="J33" s="148">
        <f>ROUND(((SUM(BE86:BE189))*I33),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ROUND((SUM(BF86:BF189)),  2)</f>
        <v>0</v>
      </c>
      <c r="G34" s="39"/>
      <c r="H34" s="39"/>
      <c r="I34" s="149">
        <v>0.14999999999999999</v>
      </c>
      <c r="J34" s="148">
        <f>ROUND(((SUM(BF86:BF189))*I34),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ROUND((SUM(BG86:BG189)),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ROUND((SUM(BH86:BH189)),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ROUND((SUM(BI86:BI189)),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302 - Vodovodní přípojka a rozvod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123</v>
      </c>
      <c r="E62" s="175"/>
      <c r="F62" s="175"/>
      <c r="G62" s="175"/>
      <c r="H62" s="175"/>
      <c r="I62" s="175"/>
      <c r="J62" s="176">
        <f>J132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125</v>
      </c>
      <c r="E63" s="175"/>
      <c r="F63" s="175"/>
      <c r="G63" s="175"/>
      <c r="H63" s="175"/>
      <c r="I63" s="175"/>
      <c r="J63" s="176">
        <f>J142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128</v>
      </c>
      <c r="E64" s="175"/>
      <c r="F64" s="175"/>
      <c r="G64" s="175"/>
      <c r="H64" s="175"/>
      <c r="I64" s="175"/>
      <c r="J64" s="176">
        <f>J174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129</v>
      </c>
      <c r="E65" s="169"/>
      <c r="F65" s="169"/>
      <c r="G65" s="169"/>
      <c r="H65" s="169"/>
      <c r="I65" s="169"/>
      <c r="J65" s="170">
        <f>J177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1371</v>
      </c>
      <c r="E66" s="175"/>
      <c r="F66" s="175"/>
      <c r="G66" s="175"/>
      <c r="H66" s="175"/>
      <c r="I66" s="175"/>
      <c r="J66" s="176">
        <f>J178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Revitalizace vnitrobloku Bayerova - Botanická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114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302 - Vodovodní přípojka a rozvod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8. 8. 2022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30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28</v>
      </c>
      <c r="D83" s="41"/>
      <c r="E83" s="41"/>
      <c r="F83" s="28" t="str">
        <f>IF(E18="","",E18)</f>
        <v>Vyplň údaj</v>
      </c>
      <c r="G83" s="41"/>
      <c r="H83" s="41"/>
      <c r="I83" s="33" t="s">
        <v>32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132</v>
      </c>
      <c r="D85" s="181" t="s">
        <v>54</v>
      </c>
      <c r="E85" s="181" t="s">
        <v>50</v>
      </c>
      <c r="F85" s="181" t="s">
        <v>51</v>
      </c>
      <c r="G85" s="181" t="s">
        <v>133</v>
      </c>
      <c r="H85" s="181" t="s">
        <v>134</v>
      </c>
      <c r="I85" s="181" t="s">
        <v>135</v>
      </c>
      <c r="J85" s="182" t="s">
        <v>118</v>
      </c>
      <c r="K85" s="183" t="s">
        <v>136</v>
      </c>
      <c r="L85" s="184"/>
      <c r="M85" s="93" t="s">
        <v>19</v>
      </c>
      <c r="N85" s="94" t="s">
        <v>39</v>
      </c>
      <c r="O85" s="94" t="s">
        <v>137</v>
      </c>
      <c r="P85" s="94" t="s">
        <v>138</v>
      </c>
      <c r="Q85" s="94" t="s">
        <v>139</v>
      </c>
      <c r="R85" s="94" t="s">
        <v>140</v>
      </c>
      <c r="S85" s="94" t="s">
        <v>141</v>
      </c>
      <c r="T85" s="95" t="s">
        <v>142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143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P87+P177</f>
        <v>0</v>
      </c>
      <c r="Q86" s="97"/>
      <c r="R86" s="187">
        <f>R87+R177</f>
        <v>21.366501239999998</v>
      </c>
      <c r="S86" s="97"/>
      <c r="T86" s="188">
        <f>T87+T177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68</v>
      </c>
      <c r="AU86" s="18" t="s">
        <v>119</v>
      </c>
      <c r="BK86" s="189">
        <f>BK87+BK177</f>
        <v>0</v>
      </c>
    </row>
    <row r="87" s="12" customFormat="1" ht="25.92" customHeight="1">
      <c r="A87" s="12"/>
      <c r="B87" s="190"/>
      <c r="C87" s="191"/>
      <c r="D87" s="192" t="s">
        <v>68</v>
      </c>
      <c r="E87" s="193" t="s">
        <v>144</v>
      </c>
      <c r="F87" s="193" t="s">
        <v>145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P88+P132+P142+P174</f>
        <v>0</v>
      </c>
      <c r="Q87" s="198"/>
      <c r="R87" s="199">
        <f>R88+R132+R142+R174</f>
        <v>21.362641239999999</v>
      </c>
      <c r="S87" s="198"/>
      <c r="T87" s="200">
        <f>T88+T132+T142+T174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69</v>
      </c>
      <c r="AY87" s="201" t="s">
        <v>146</v>
      </c>
      <c r="BK87" s="203">
        <f>BK88+BK132+BK142+BK174</f>
        <v>0</v>
      </c>
    </row>
    <row r="88" s="12" customFormat="1" ht="22.8" customHeight="1">
      <c r="A88" s="12"/>
      <c r="B88" s="190"/>
      <c r="C88" s="191"/>
      <c r="D88" s="192" t="s">
        <v>68</v>
      </c>
      <c r="E88" s="204" t="s">
        <v>77</v>
      </c>
      <c r="F88" s="204" t="s">
        <v>147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SUM(P89:P131)</f>
        <v>0</v>
      </c>
      <c r="Q88" s="198"/>
      <c r="R88" s="199">
        <f>SUM(R89:R131)</f>
        <v>0.46698932000000004</v>
      </c>
      <c r="S88" s="198"/>
      <c r="T88" s="200">
        <f>SUM(T89:T131)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77</v>
      </c>
      <c r="AT88" s="202" t="s">
        <v>68</v>
      </c>
      <c r="AU88" s="202" t="s">
        <v>77</v>
      </c>
      <c r="AY88" s="201" t="s">
        <v>146</v>
      </c>
      <c r="BK88" s="203">
        <f>SUM(BK89:BK131)</f>
        <v>0</v>
      </c>
    </row>
    <row r="89" s="2" customFormat="1" ht="16.5" customHeight="1">
      <c r="A89" s="39"/>
      <c r="B89" s="40"/>
      <c r="C89" s="206" t="s">
        <v>77</v>
      </c>
      <c r="D89" s="206" t="s">
        <v>148</v>
      </c>
      <c r="E89" s="207" t="s">
        <v>1209</v>
      </c>
      <c r="F89" s="208" t="s">
        <v>1210</v>
      </c>
      <c r="G89" s="209" t="s">
        <v>1211</v>
      </c>
      <c r="H89" s="210">
        <v>50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152</v>
      </c>
      <c r="AT89" s="218" t="s">
        <v>148</v>
      </c>
      <c r="AU89" s="218" t="s">
        <v>79</v>
      </c>
      <c r="AY89" s="18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152</v>
      </c>
      <c r="BM89" s="218" t="s">
        <v>1372</v>
      </c>
    </row>
    <row r="90" s="2" customFormat="1" ht="24.15" customHeight="1">
      <c r="A90" s="39"/>
      <c r="B90" s="40"/>
      <c r="C90" s="206" t="s">
        <v>79</v>
      </c>
      <c r="D90" s="206" t="s">
        <v>148</v>
      </c>
      <c r="E90" s="207" t="s">
        <v>1373</v>
      </c>
      <c r="F90" s="208" t="s">
        <v>1374</v>
      </c>
      <c r="G90" s="209" t="s">
        <v>202</v>
      </c>
      <c r="H90" s="210">
        <v>100.224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152</v>
      </c>
      <c r="AT90" s="218" t="s">
        <v>148</v>
      </c>
      <c r="AU90" s="218" t="s">
        <v>79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1375</v>
      </c>
    </row>
    <row r="91" s="2" customFormat="1">
      <c r="A91" s="39"/>
      <c r="B91" s="40"/>
      <c r="C91" s="41"/>
      <c r="D91" s="220" t="s">
        <v>154</v>
      </c>
      <c r="E91" s="41"/>
      <c r="F91" s="221" t="s">
        <v>1376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154</v>
      </c>
      <c r="AU91" s="18" t="s">
        <v>79</v>
      </c>
    </row>
    <row r="92" s="14" customFormat="1">
      <c r="A92" s="14"/>
      <c r="B92" s="236"/>
      <c r="C92" s="237"/>
      <c r="D92" s="227" t="s">
        <v>156</v>
      </c>
      <c r="E92" s="238" t="s">
        <v>19</v>
      </c>
      <c r="F92" s="239" t="s">
        <v>1377</v>
      </c>
      <c r="G92" s="237"/>
      <c r="H92" s="240">
        <v>18.617999999999999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156</v>
      </c>
      <c r="AU92" s="246" t="s">
        <v>79</v>
      </c>
      <c r="AV92" s="14" t="s">
        <v>79</v>
      </c>
      <c r="AW92" s="14" t="s">
        <v>31</v>
      </c>
      <c r="AX92" s="14" t="s">
        <v>69</v>
      </c>
      <c r="AY92" s="246" t="s">
        <v>146</v>
      </c>
    </row>
    <row r="93" s="14" customFormat="1">
      <c r="A93" s="14"/>
      <c r="B93" s="236"/>
      <c r="C93" s="237"/>
      <c r="D93" s="227" t="s">
        <v>156</v>
      </c>
      <c r="E93" s="238" t="s">
        <v>19</v>
      </c>
      <c r="F93" s="239" t="s">
        <v>1378</v>
      </c>
      <c r="G93" s="237"/>
      <c r="H93" s="240">
        <v>81.605999999999995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156</v>
      </c>
      <c r="AU93" s="246" t="s">
        <v>79</v>
      </c>
      <c r="AV93" s="14" t="s">
        <v>79</v>
      </c>
      <c r="AW93" s="14" t="s">
        <v>31</v>
      </c>
      <c r="AX93" s="14" t="s">
        <v>69</v>
      </c>
      <c r="AY93" s="246" t="s">
        <v>146</v>
      </c>
    </row>
    <row r="94" s="15" customFormat="1">
      <c r="A94" s="15"/>
      <c r="B94" s="247"/>
      <c r="C94" s="248"/>
      <c r="D94" s="227" t="s">
        <v>156</v>
      </c>
      <c r="E94" s="249" t="s">
        <v>1199</v>
      </c>
      <c r="F94" s="250" t="s">
        <v>161</v>
      </c>
      <c r="G94" s="248"/>
      <c r="H94" s="251">
        <v>100.224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7" t="s">
        <v>156</v>
      </c>
      <c r="AU94" s="257" t="s">
        <v>79</v>
      </c>
      <c r="AV94" s="15" t="s">
        <v>152</v>
      </c>
      <c r="AW94" s="15" t="s">
        <v>31</v>
      </c>
      <c r="AX94" s="15" t="s">
        <v>77</v>
      </c>
      <c r="AY94" s="257" t="s">
        <v>146</v>
      </c>
    </row>
    <row r="95" s="2" customFormat="1" ht="16.5" customHeight="1">
      <c r="A95" s="39"/>
      <c r="B95" s="40"/>
      <c r="C95" s="206" t="s">
        <v>168</v>
      </c>
      <c r="D95" s="206" t="s">
        <v>148</v>
      </c>
      <c r="E95" s="207" t="s">
        <v>1379</v>
      </c>
      <c r="F95" s="208" t="s">
        <v>1380</v>
      </c>
      <c r="G95" s="209" t="s">
        <v>202</v>
      </c>
      <c r="H95" s="210">
        <v>25.23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40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152</v>
      </c>
      <c r="AT95" s="218" t="s">
        <v>148</v>
      </c>
      <c r="AU95" s="218" t="s">
        <v>79</v>
      </c>
      <c r="AY95" s="18" t="s">
        <v>146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152</v>
      </c>
      <c r="BM95" s="218" t="s">
        <v>1381</v>
      </c>
    </row>
    <row r="96" s="14" customFormat="1">
      <c r="A96" s="14"/>
      <c r="B96" s="236"/>
      <c r="C96" s="237"/>
      <c r="D96" s="227" t="s">
        <v>156</v>
      </c>
      <c r="E96" s="238" t="s">
        <v>19</v>
      </c>
      <c r="F96" s="239" t="s">
        <v>1382</v>
      </c>
      <c r="G96" s="237"/>
      <c r="H96" s="240">
        <v>25.23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156</v>
      </c>
      <c r="AU96" s="246" t="s">
        <v>79</v>
      </c>
      <c r="AV96" s="14" t="s">
        <v>79</v>
      </c>
      <c r="AW96" s="14" t="s">
        <v>31</v>
      </c>
      <c r="AX96" s="14" t="s">
        <v>69</v>
      </c>
      <c r="AY96" s="246" t="s">
        <v>146</v>
      </c>
    </row>
    <row r="97" s="15" customFormat="1">
      <c r="A97" s="15"/>
      <c r="B97" s="247"/>
      <c r="C97" s="248"/>
      <c r="D97" s="227" t="s">
        <v>156</v>
      </c>
      <c r="E97" s="249" t="s">
        <v>1383</v>
      </c>
      <c r="F97" s="250" t="s">
        <v>161</v>
      </c>
      <c r="G97" s="248"/>
      <c r="H97" s="251">
        <v>25.23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156</v>
      </c>
      <c r="AU97" s="257" t="s">
        <v>79</v>
      </c>
      <c r="AV97" s="15" t="s">
        <v>152</v>
      </c>
      <c r="AW97" s="15" t="s">
        <v>31</v>
      </c>
      <c r="AX97" s="15" t="s">
        <v>77</v>
      </c>
      <c r="AY97" s="257" t="s">
        <v>146</v>
      </c>
    </row>
    <row r="98" s="2" customFormat="1" ht="16.5" customHeight="1">
      <c r="A98" s="39"/>
      <c r="B98" s="40"/>
      <c r="C98" s="206" t="s">
        <v>152</v>
      </c>
      <c r="D98" s="206" t="s">
        <v>148</v>
      </c>
      <c r="E98" s="207" t="s">
        <v>1218</v>
      </c>
      <c r="F98" s="208" t="s">
        <v>1219</v>
      </c>
      <c r="G98" s="209" t="s">
        <v>151</v>
      </c>
      <c r="H98" s="210">
        <v>234.66800000000001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40</v>
      </c>
      <c r="O98" s="85"/>
      <c r="P98" s="216">
        <f>O98*H98</f>
        <v>0</v>
      </c>
      <c r="Q98" s="216">
        <v>0.00199</v>
      </c>
      <c r="R98" s="216">
        <f>Q98*H98</f>
        <v>0.46698932000000004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152</v>
      </c>
      <c r="AT98" s="218" t="s">
        <v>148</v>
      </c>
      <c r="AU98" s="218" t="s">
        <v>79</v>
      </c>
      <c r="AY98" s="18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152</v>
      </c>
      <c r="BM98" s="218" t="s">
        <v>1384</v>
      </c>
    </row>
    <row r="99" s="2" customFormat="1">
      <c r="A99" s="39"/>
      <c r="B99" s="40"/>
      <c r="C99" s="41"/>
      <c r="D99" s="220" t="s">
        <v>154</v>
      </c>
      <c r="E99" s="41"/>
      <c r="F99" s="221" t="s">
        <v>1221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154</v>
      </c>
      <c r="AU99" s="18" t="s">
        <v>79</v>
      </c>
    </row>
    <row r="100" s="14" customFormat="1">
      <c r="A100" s="14"/>
      <c r="B100" s="236"/>
      <c r="C100" s="237"/>
      <c r="D100" s="227" t="s">
        <v>156</v>
      </c>
      <c r="E100" s="238" t="s">
        <v>19</v>
      </c>
      <c r="F100" s="239" t="s">
        <v>1385</v>
      </c>
      <c r="G100" s="237"/>
      <c r="H100" s="240">
        <v>37.235999999999997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156</v>
      </c>
      <c r="AU100" s="246" t="s">
        <v>79</v>
      </c>
      <c r="AV100" s="14" t="s">
        <v>79</v>
      </c>
      <c r="AW100" s="14" t="s">
        <v>31</v>
      </c>
      <c r="AX100" s="14" t="s">
        <v>69</v>
      </c>
      <c r="AY100" s="246" t="s">
        <v>146</v>
      </c>
    </row>
    <row r="101" s="14" customFormat="1">
      <c r="A101" s="14"/>
      <c r="B101" s="236"/>
      <c r="C101" s="237"/>
      <c r="D101" s="227" t="s">
        <v>156</v>
      </c>
      <c r="E101" s="238" t="s">
        <v>19</v>
      </c>
      <c r="F101" s="239" t="s">
        <v>1386</v>
      </c>
      <c r="G101" s="237"/>
      <c r="H101" s="240">
        <v>163.21199999999999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156</v>
      </c>
      <c r="AU101" s="246" t="s">
        <v>79</v>
      </c>
      <c r="AV101" s="14" t="s">
        <v>79</v>
      </c>
      <c r="AW101" s="14" t="s">
        <v>31</v>
      </c>
      <c r="AX101" s="14" t="s">
        <v>69</v>
      </c>
      <c r="AY101" s="246" t="s">
        <v>146</v>
      </c>
    </row>
    <row r="102" s="14" customFormat="1">
      <c r="A102" s="14"/>
      <c r="B102" s="236"/>
      <c r="C102" s="237"/>
      <c r="D102" s="227" t="s">
        <v>156</v>
      </c>
      <c r="E102" s="238" t="s">
        <v>19</v>
      </c>
      <c r="F102" s="239" t="s">
        <v>1387</v>
      </c>
      <c r="G102" s="237"/>
      <c r="H102" s="240">
        <v>34.219999999999999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156</v>
      </c>
      <c r="AU102" s="246" t="s">
        <v>79</v>
      </c>
      <c r="AV102" s="14" t="s">
        <v>79</v>
      </c>
      <c r="AW102" s="14" t="s">
        <v>31</v>
      </c>
      <c r="AX102" s="14" t="s">
        <v>69</v>
      </c>
      <c r="AY102" s="246" t="s">
        <v>146</v>
      </c>
    </row>
    <row r="103" s="15" customFormat="1">
      <c r="A103" s="15"/>
      <c r="B103" s="247"/>
      <c r="C103" s="248"/>
      <c r="D103" s="227" t="s">
        <v>156</v>
      </c>
      <c r="E103" s="249" t="s">
        <v>1205</v>
      </c>
      <c r="F103" s="250" t="s">
        <v>161</v>
      </c>
      <c r="G103" s="248"/>
      <c r="H103" s="251">
        <v>234.66800000000001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156</v>
      </c>
      <c r="AU103" s="257" t="s">
        <v>79</v>
      </c>
      <c r="AV103" s="15" t="s">
        <v>152</v>
      </c>
      <c r="AW103" s="15" t="s">
        <v>31</v>
      </c>
      <c r="AX103" s="15" t="s">
        <v>77</v>
      </c>
      <c r="AY103" s="257" t="s">
        <v>146</v>
      </c>
    </row>
    <row r="104" s="2" customFormat="1" ht="24.15" customHeight="1">
      <c r="A104" s="39"/>
      <c r="B104" s="40"/>
      <c r="C104" s="206" t="s">
        <v>181</v>
      </c>
      <c r="D104" s="206" t="s">
        <v>148</v>
      </c>
      <c r="E104" s="207" t="s">
        <v>1223</v>
      </c>
      <c r="F104" s="208" t="s">
        <v>1224</v>
      </c>
      <c r="G104" s="209" t="s">
        <v>151</v>
      </c>
      <c r="H104" s="210">
        <v>234.66800000000001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152</v>
      </c>
      <c r="AT104" s="218" t="s">
        <v>148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1388</v>
      </c>
    </row>
    <row r="105" s="2" customFormat="1">
      <c r="A105" s="39"/>
      <c r="B105" s="40"/>
      <c r="C105" s="41"/>
      <c r="D105" s="220" t="s">
        <v>154</v>
      </c>
      <c r="E105" s="41"/>
      <c r="F105" s="221" t="s">
        <v>1226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79</v>
      </c>
    </row>
    <row r="106" s="14" customFormat="1">
      <c r="A106" s="14"/>
      <c r="B106" s="236"/>
      <c r="C106" s="237"/>
      <c r="D106" s="227" t="s">
        <v>156</v>
      </c>
      <c r="E106" s="238" t="s">
        <v>19</v>
      </c>
      <c r="F106" s="239" t="s">
        <v>1205</v>
      </c>
      <c r="G106" s="237"/>
      <c r="H106" s="240">
        <v>234.66800000000001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79</v>
      </c>
      <c r="AV106" s="14" t="s">
        <v>79</v>
      </c>
      <c r="AW106" s="14" t="s">
        <v>31</v>
      </c>
      <c r="AX106" s="14" t="s">
        <v>77</v>
      </c>
      <c r="AY106" s="246" t="s">
        <v>146</v>
      </c>
    </row>
    <row r="107" s="2" customFormat="1" ht="37.8" customHeight="1">
      <c r="A107" s="39"/>
      <c r="B107" s="40"/>
      <c r="C107" s="206" t="s">
        <v>187</v>
      </c>
      <c r="D107" s="206" t="s">
        <v>148</v>
      </c>
      <c r="E107" s="207" t="s">
        <v>250</v>
      </c>
      <c r="F107" s="208" t="s">
        <v>251</v>
      </c>
      <c r="G107" s="209" t="s">
        <v>202</v>
      </c>
      <c r="H107" s="210">
        <v>100.224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40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152</v>
      </c>
      <c r="AT107" s="218" t="s">
        <v>148</v>
      </c>
      <c r="AU107" s="218" t="s">
        <v>79</v>
      </c>
      <c r="AY107" s="18" t="s">
        <v>146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77</v>
      </c>
      <c r="BK107" s="219">
        <f>ROUND(I107*H107,2)</f>
        <v>0</v>
      </c>
      <c r="BL107" s="18" t="s">
        <v>152</v>
      </c>
      <c r="BM107" s="218" t="s">
        <v>1389</v>
      </c>
    </row>
    <row r="108" s="2" customFormat="1">
      <c r="A108" s="39"/>
      <c r="B108" s="40"/>
      <c r="C108" s="41"/>
      <c r="D108" s="220" t="s">
        <v>154</v>
      </c>
      <c r="E108" s="41"/>
      <c r="F108" s="221" t="s">
        <v>1228</v>
      </c>
      <c r="G108" s="41"/>
      <c r="H108" s="41"/>
      <c r="I108" s="222"/>
      <c r="J108" s="41"/>
      <c r="K108" s="41"/>
      <c r="L108" s="45"/>
      <c r="M108" s="223"/>
      <c r="N108" s="224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154</v>
      </c>
      <c r="AU108" s="18" t="s">
        <v>79</v>
      </c>
    </row>
    <row r="109" s="14" customFormat="1">
      <c r="A109" s="14"/>
      <c r="B109" s="236"/>
      <c r="C109" s="237"/>
      <c r="D109" s="227" t="s">
        <v>156</v>
      </c>
      <c r="E109" s="238" t="s">
        <v>19</v>
      </c>
      <c r="F109" s="239" t="s">
        <v>1199</v>
      </c>
      <c r="G109" s="237"/>
      <c r="H109" s="240">
        <v>100.224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156</v>
      </c>
      <c r="AU109" s="246" t="s">
        <v>79</v>
      </c>
      <c r="AV109" s="14" t="s">
        <v>79</v>
      </c>
      <c r="AW109" s="14" t="s">
        <v>31</v>
      </c>
      <c r="AX109" s="14" t="s">
        <v>77</v>
      </c>
      <c r="AY109" s="246" t="s">
        <v>146</v>
      </c>
    </row>
    <row r="110" s="2" customFormat="1" ht="24.15" customHeight="1">
      <c r="A110" s="39"/>
      <c r="B110" s="40"/>
      <c r="C110" s="206" t="s">
        <v>199</v>
      </c>
      <c r="D110" s="206" t="s">
        <v>148</v>
      </c>
      <c r="E110" s="207" t="s">
        <v>255</v>
      </c>
      <c r="F110" s="208" t="s">
        <v>256</v>
      </c>
      <c r="G110" s="209" t="s">
        <v>257</v>
      </c>
      <c r="H110" s="210">
        <v>100.224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152</v>
      </c>
      <c r="AT110" s="218" t="s">
        <v>148</v>
      </c>
      <c r="AU110" s="218" t="s">
        <v>79</v>
      </c>
      <c r="AY110" s="18" t="s">
        <v>146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152</v>
      </c>
      <c r="BM110" s="218" t="s">
        <v>1390</v>
      </c>
    </row>
    <row r="111" s="2" customFormat="1">
      <c r="A111" s="39"/>
      <c r="B111" s="40"/>
      <c r="C111" s="41"/>
      <c r="D111" s="220" t="s">
        <v>154</v>
      </c>
      <c r="E111" s="41"/>
      <c r="F111" s="221" t="s">
        <v>1230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154</v>
      </c>
      <c r="AU111" s="18" t="s">
        <v>79</v>
      </c>
    </row>
    <row r="112" s="14" customFormat="1">
      <c r="A112" s="14"/>
      <c r="B112" s="236"/>
      <c r="C112" s="237"/>
      <c r="D112" s="227" t="s">
        <v>156</v>
      </c>
      <c r="E112" s="238" t="s">
        <v>19</v>
      </c>
      <c r="F112" s="239" t="s">
        <v>1199</v>
      </c>
      <c r="G112" s="237"/>
      <c r="H112" s="240">
        <v>100.224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156</v>
      </c>
      <c r="AU112" s="246" t="s">
        <v>79</v>
      </c>
      <c r="AV112" s="14" t="s">
        <v>79</v>
      </c>
      <c r="AW112" s="14" t="s">
        <v>31</v>
      </c>
      <c r="AX112" s="14" t="s">
        <v>77</v>
      </c>
      <c r="AY112" s="246" t="s">
        <v>146</v>
      </c>
    </row>
    <row r="113" s="2" customFormat="1" ht="24.15" customHeight="1">
      <c r="A113" s="39"/>
      <c r="B113" s="40"/>
      <c r="C113" s="206" t="s">
        <v>207</v>
      </c>
      <c r="D113" s="206" t="s">
        <v>148</v>
      </c>
      <c r="E113" s="207" t="s">
        <v>261</v>
      </c>
      <c r="F113" s="208" t="s">
        <v>262</v>
      </c>
      <c r="G113" s="209" t="s">
        <v>202</v>
      </c>
      <c r="H113" s="210">
        <v>100.224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40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152</v>
      </c>
      <c r="AT113" s="218" t="s">
        <v>148</v>
      </c>
      <c r="AU113" s="218" t="s">
        <v>79</v>
      </c>
      <c r="AY113" s="18" t="s">
        <v>146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77</v>
      </c>
      <c r="BK113" s="219">
        <f>ROUND(I113*H113,2)</f>
        <v>0</v>
      </c>
      <c r="BL113" s="18" t="s">
        <v>152</v>
      </c>
      <c r="BM113" s="218" t="s">
        <v>1391</v>
      </c>
    </row>
    <row r="114" s="2" customFormat="1">
      <c r="A114" s="39"/>
      <c r="B114" s="40"/>
      <c r="C114" s="41"/>
      <c r="D114" s="220" t="s">
        <v>154</v>
      </c>
      <c r="E114" s="41"/>
      <c r="F114" s="221" t="s">
        <v>1233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154</v>
      </c>
      <c r="AU114" s="18" t="s">
        <v>79</v>
      </c>
    </row>
    <row r="115" s="14" customFormat="1">
      <c r="A115" s="14"/>
      <c r="B115" s="236"/>
      <c r="C115" s="237"/>
      <c r="D115" s="227" t="s">
        <v>156</v>
      </c>
      <c r="E115" s="238" t="s">
        <v>19</v>
      </c>
      <c r="F115" s="239" t="s">
        <v>1199</v>
      </c>
      <c r="G115" s="237"/>
      <c r="H115" s="240">
        <v>100.224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156</v>
      </c>
      <c r="AU115" s="246" t="s">
        <v>79</v>
      </c>
      <c r="AV115" s="14" t="s">
        <v>79</v>
      </c>
      <c r="AW115" s="14" t="s">
        <v>31</v>
      </c>
      <c r="AX115" s="14" t="s">
        <v>77</v>
      </c>
      <c r="AY115" s="246" t="s">
        <v>146</v>
      </c>
    </row>
    <row r="116" s="2" customFormat="1" ht="24.15" customHeight="1">
      <c r="A116" s="39"/>
      <c r="B116" s="40"/>
      <c r="C116" s="206" t="s">
        <v>214</v>
      </c>
      <c r="D116" s="206" t="s">
        <v>148</v>
      </c>
      <c r="E116" s="207" t="s">
        <v>279</v>
      </c>
      <c r="F116" s="208" t="s">
        <v>280</v>
      </c>
      <c r="G116" s="209" t="s">
        <v>202</v>
      </c>
      <c r="H116" s="210">
        <v>60.203000000000003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152</v>
      </c>
      <c r="AT116" s="218" t="s">
        <v>148</v>
      </c>
      <c r="AU116" s="218" t="s">
        <v>79</v>
      </c>
      <c r="AY116" s="18" t="s">
        <v>146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152</v>
      </c>
      <c r="BM116" s="218" t="s">
        <v>1392</v>
      </c>
    </row>
    <row r="117" s="2" customFormat="1">
      <c r="A117" s="39"/>
      <c r="B117" s="40"/>
      <c r="C117" s="41"/>
      <c r="D117" s="220" t="s">
        <v>154</v>
      </c>
      <c r="E117" s="41"/>
      <c r="F117" s="221" t="s">
        <v>1235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154</v>
      </c>
      <c r="AU117" s="18" t="s">
        <v>79</v>
      </c>
    </row>
    <row r="118" s="14" customFormat="1">
      <c r="A118" s="14"/>
      <c r="B118" s="236"/>
      <c r="C118" s="237"/>
      <c r="D118" s="227" t="s">
        <v>156</v>
      </c>
      <c r="E118" s="238" t="s">
        <v>19</v>
      </c>
      <c r="F118" s="239" t="s">
        <v>1199</v>
      </c>
      <c r="G118" s="237"/>
      <c r="H118" s="240">
        <v>100.224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156</v>
      </c>
      <c r="AU118" s="246" t="s">
        <v>79</v>
      </c>
      <c r="AV118" s="14" t="s">
        <v>79</v>
      </c>
      <c r="AW118" s="14" t="s">
        <v>31</v>
      </c>
      <c r="AX118" s="14" t="s">
        <v>69</v>
      </c>
      <c r="AY118" s="246" t="s">
        <v>146</v>
      </c>
    </row>
    <row r="119" s="14" customFormat="1">
      <c r="A119" s="14"/>
      <c r="B119" s="236"/>
      <c r="C119" s="237"/>
      <c r="D119" s="227" t="s">
        <v>156</v>
      </c>
      <c r="E119" s="238" t="s">
        <v>19</v>
      </c>
      <c r="F119" s="239" t="s">
        <v>1236</v>
      </c>
      <c r="G119" s="237"/>
      <c r="H119" s="240">
        <v>-6.3849999999999998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156</v>
      </c>
      <c r="AU119" s="246" t="s">
        <v>79</v>
      </c>
      <c r="AV119" s="14" t="s">
        <v>79</v>
      </c>
      <c r="AW119" s="14" t="s">
        <v>31</v>
      </c>
      <c r="AX119" s="14" t="s">
        <v>69</v>
      </c>
      <c r="AY119" s="246" t="s">
        <v>146</v>
      </c>
    </row>
    <row r="120" s="14" customFormat="1">
      <c r="A120" s="14"/>
      <c r="B120" s="236"/>
      <c r="C120" s="237"/>
      <c r="D120" s="227" t="s">
        <v>156</v>
      </c>
      <c r="E120" s="238" t="s">
        <v>19</v>
      </c>
      <c r="F120" s="239" t="s">
        <v>1393</v>
      </c>
      <c r="G120" s="237"/>
      <c r="H120" s="240">
        <v>-33.636000000000003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156</v>
      </c>
      <c r="AU120" s="246" t="s">
        <v>79</v>
      </c>
      <c r="AV120" s="14" t="s">
        <v>79</v>
      </c>
      <c r="AW120" s="14" t="s">
        <v>31</v>
      </c>
      <c r="AX120" s="14" t="s">
        <v>69</v>
      </c>
      <c r="AY120" s="246" t="s">
        <v>146</v>
      </c>
    </row>
    <row r="121" s="15" customFormat="1">
      <c r="A121" s="15"/>
      <c r="B121" s="247"/>
      <c r="C121" s="248"/>
      <c r="D121" s="227" t="s">
        <v>156</v>
      </c>
      <c r="E121" s="249" t="s">
        <v>1196</v>
      </c>
      <c r="F121" s="250" t="s">
        <v>161</v>
      </c>
      <c r="G121" s="248"/>
      <c r="H121" s="251">
        <v>60.203000000000003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156</v>
      </c>
      <c r="AU121" s="257" t="s">
        <v>79</v>
      </c>
      <c r="AV121" s="15" t="s">
        <v>152</v>
      </c>
      <c r="AW121" s="15" t="s">
        <v>31</v>
      </c>
      <c r="AX121" s="15" t="s">
        <v>77</v>
      </c>
      <c r="AY121" s="257" t="s">
        <v>146</v>
      </c>
    </row>
    <row r="122" s="2" customFormat="1" ht="16.5" customHeight="1">
      <c r="A122" s="39"/>
      <c r="B122" s="40"/>
      <c r="C122" s="258" t="s">
        <v>222</v>
      </c>
      <c r="D122" s="258" t="s">
        <v>273</v>
      </c>
      <c r="E122" s="259" t="s">
        <v>292</v>
      </c>
      <c r="F122" s="260" t="s">
        <v>293</v>
      </c>
      <c r="G122" s="261" t="s">
        <v>257</v>
      </c>
      <c r="H122" s="262">
        <v>108.365</v>
      </c>
      <c r="I122" s="263"/>
      <c r="J122" s="264">
        <f>ROUND(I122*H122,2)</f>
        <v>0</v>
      </c>
      <c r="K122" s="265"/>
      <c r="L122" s="266"/>
      <c r="M122" s="267" t="s">
        <v>19</v>
      </c>
      <c r="N122" s="268" t="s">
        <v>40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207</v>
      </c>
      <c r="AT122" s="218" t="s">
        <v>273</v>
      </c>
      <c r="AU122" s="218" t="s">
        <v>79</v>
      </c>
      <c r="AY122" s="18" t="s">
        <v>146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77</v>
      </c>
      <c r="BK122" s="219">
        <f>ROUND(I122*H122,2)</f>
        <v>0</v>
      </c>
      <c r="BL122" s="18" t="s">
        <v>152</v>
      </c>
      <c r="BM122" s="218" t="s">
        <v>1394</v>
      </c>
    </row>
    <row r="123" s="14" customFormat="1">
      <c r="A123" s="14"/>
      <c r="B123" s="236"/>
      <c r="C123" s="237"/>
      <c r="D123" s="227" t="s">
        <v>156</v>
      </c>
      <c r="E123" s="238" t="s">
        <v>19</v>
      </c>
      <c r="F123" s="239" t="s">
        <v>1239</v>
      </c>
      <c r="G123" s="237"/>
      <c r="H123" s="240">
        <v>108.365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156</v>
      </c>
      <c r="AU123" s="246" t="s">
        <v>79</v>
      </c>
      <c r="AV123" s="14" t="s">
        <v>79</v>
      </c>
      <c r="AW123" s="14" t="s">
        <v>31</v>
      </c>
      <c r="AX123" s="14" t="s">
        <v>77</v>
      </c>
      <c r="AY123" s="246" t="s">
        <v>146</v>
      </c>
    </row>
    <row r="124" s="2" customFormat="1" ht="33" customHeight="1">
      <c r="A124" s="39"/>
      <c r="B124" s="40"/>
      <c r="C124" s="206" t="s">
        <v>229</v>
      </c>
      <c r="D124" s="206" t="s">
        <v>148</v>
      </c>
      <c r="E124" s="207" t="s">
        <v>1240</v>
      </c>
      <c r="F124" s="208" t="s">
        <v>1241</v>
      </c>
      <c r="G124" s="209" t="s">
        <v>202</v>
      </c>
      <c r="H124" s="210">
        <v>33.636000000000003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152</v>
      </c>
      <c r="AT124" s="218" t="s">
        <v>148</v>
      </c>
      <c r="AU124" s="218" t="s">
        <v>79</v>
      </c>
      <c r="AY124" s="18" t="s">
        <v>146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152</v>
      </c>
      <c r="BM124" s="218" t="s">
        <v>1395</v>
      </c>
    </row>
    <row r="125" s="14" customFormat="1">
      <c r="A125" s="14"/>
      <c r="B125" s="236"/>
      <c r="C125" s="237"/>
      <c r="D125" s="227" t="s">
        <v>156</v>
      </c>
      <c r="E125" s="238" t="s">
        <v>19</v>
      </c>
      <c r="F125" s="239" t="s">
        <v>1396</v>
      </c>
      <c r="G125" s="237"/>
      <c r="H125" s="240">
        <v>3.21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156</v>
      </c>
      <c r="AU125" s="246" t="s">
        <v>79</v>
      </c>
      <c r="AV125" s="14" t="s">
        <v>79</v>
      </c>
      <c r="AW125" s="14" t="s">
        <v>31</v>
      </c>
      <c r="AX125" s="14" t="s">
        <v>69</v>
      </c>
      <c r="AY125" s="246" t="s">
        <v>146</v>
      </c>
    </row>
    <row r="126" s="14" customFormat="1">
      <c r="A126" s="14"/>
      <c r="B126" s="236"/>
      <c r="C126" s="237"/>
      <c r="D126" s="227" t="s">
        <v>156</v>
      </c>
      <c r="E126" s="238" t="s">
        <v>19</v>
      </c>
      <c r="F126" s="239" t="s">
        <v>1397</v>
      </c>
      <c r="G126" s="237"/>
      <c r="H126" s="240">
        <v>14.07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79</v>
      </c>
      <c r="AV126" s="14" t="s">
        <v>79</v>
      </c>
      <c r="AW126" s="14" t="s">
        <v>31</v>
      </c>
      <c r="AX126" s="14" t="s">
        <v>69</v>
      </c>
      <c r="AY126" s="246" t="s">
        <v>146</v>
      </c>
    </row>
    <row r="127" s="14" customFormat="1">
      <c r="A127" s="14"/>
      <c r="B127" s="236"/>
      <c r="C127" s="237"/>
      <c r="D127" s="227" t="s">
        <v>156</v>
      </c>
      <c r="E127" s="238" t="s">
        <v>19</v>
      </c>
      <c r="F127" s="239" t="s">
        <v>1382</v>
      </c>
      <c r="G127" s="237"/>
      <c r="H127" s="240">
        <v>25.23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156</v>
      </c>
      <c r="AU127" s="246" t="s">
        <v>79</v>
      </c>
      <c r="AV127" s="14" t="s">
        <v>79</v>
      </c>
      <c r="AW127" s="14" t="s">
        <v>31</v>
      </c>
      <c r="AX127" s="14" t="s">
        <v>69</v>
      </c>
      <c r="AY127" s="246" t="s">
        <v>146</v>
      </c>
    </row>
    <row r="128" s="14" customFormat="1">
      <c r="A128" s="14"/>
      <c r="B128" s="236"/>
      <c r="C128" s="237"/>
      <c r="D128" s="227" t="s">
        <v>156</v>
      </c>
      <c r="E128" s="238" t="s">
        <v>19</v>
      </c>
      <c r="F128" s="239" t="s">
        <v>1398</v>
      </c>
      <c r="G128" s="237"/>
      <c r="H128" s="240">
        <v>-8.8740000000000006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156</v>
      </c>
      <c r="AU128" s="246" t="s">
        <v>79</v>
      </c>
      <c r="AV128" s="14" t="s">
        <v>79</v>
      </c>
      <c r="AW128" s="14" t="s">
        <v>31</v>
      </c>
      <c r="AX128" s="14" t="s">
        <v>69</v>
      </c>
      <c r="AY128" s="246" t="s">
        <v>146</v>
      </c>
    </row>
    <row r="129" s="15" customFormat="1">
      <c r="A129" s="15"/>
      <c r="B129" s="247"/>
      <c r="C129" s="248"/>
      <c r="D129" s="227" t="s">
        <v>156</v>
      </c>
      <c r="E129" s="249" t="s">
        <v>1193</v>
      </c>
      <c r="F129" s="250" t="s">
        <v>161</v>
      </c>
      <c r="G129" s="248"/>
      <c r="H129" s="251">
        <v>33.636000000000003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156</v>
      </c>
      <c r="AU129" s="257" t="s">
        <v>79</v>
      </c>
      <c r="AV129" s="15" t="s">
        <v>152</v>
      </c>
      <c r="AW129" s="15" t="s">
        <v>31</v>
      </c>
      <c r="AX129" s="15" t="s">
        <v>77</v>
      </c>
      <c r="AY129" s="257" t="s">
        <v>146</v>
      </c>
    </row>
    <row r="130" s="2" customFormat="1" ht="16.5" customHeight="1">
      <c r="A130" s="39"/>
      <c r="B130" s="40"/>
      <c r="C130" s="258" t="s">
        <v>238</v>
      </c>
      <c r="D130" s="258" t="s">
        <v>273</v>
      </c>
      <c r="E130" s="259" t="s">
        <v>274</v>
      </c>
      <c r="F130" s="260" t="s">
        <v>275</v>
      </c>
      <c r="G130" s="261" t="s">
        <v>257</v>
      </c>
      <c r="H130" s="262">
        <v>60.545000000000002</v>
      </c>
      <c r="I130" s="263"/>
      <c r="J130" s="264">
        <f>ROUND(I130*H130,2)</f>
        <v>0</v>
      </c>
      <c r="K130" s="265"/>
      <c r="L130" s="266"/>
      <c r="M130" s="267" t="s">
        <v>19</v>
      </c>
      <c r="N130" s="268" t="s">
        <v>40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207</v>
      </c>
      <c r="AT130" s="218" t="s">
        <v>273</v>
      </c>
      <c r="AU130" s="218" t="s">
        <v>79</v>
      </c>
      <c r="AY130" s="18" t="s">
        <v>146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77</v>
      </c>
      <c r="BK130" s="219">
        <f>ROUND(I130*H130,2)</f>
        <v>0</v>
      </c>
      <c r="BL130" s="18" t="s">
        <v>152</v>
      </c>
      <c r="BM130" s="218" t="s">
        <v>1399</v>
      </c>
    </row>
    <row r="131" s="14" customFormat="1">
      <c r="A131" s="14"/>
      <c r="B131" s="236"/>
      <c r="C131" s="237"/>
      <c r="D131" s="227" t="s">
        <v>156</v>
      </c>
      <c r="E131" s="238" t="s">
        <v>19</v>
      </c>
      <c r="F131" s="239" t="s">
        <v>1245</v>
      </c>
      <c r="G131" s="237"/>
      <c r="H131" s="240">
        <v>60.545000000000002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79</v>
      </c>
      <c r="AV131" s="14" t="s">
        <v>79</v>
      </c>
      <c r="AW131" s="14" t="s">
        <v>31</v>
      </c>
      <c r="AX131" s="14" t="s">
        <v>77</v>
      </c>
      <c r="AY131" s="246" t="s">
        <v>146</v>
      </c>
    </row>
    <row r="132" s="12" customFormat="1" ht="22.8" customHeight="1">
      <c r="A132" s="12"/>
      <c r="B132" s="190"/>
      <c r="C132" s="191"/>
      <c r="D132" s="192" t="s">
        <v>68</v>
      </c>
      <c r="E132" s="204" t="s">
        <v>152</v>
      </c>
      <c r="F132" s="204" t="s">
        <v>379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SUM(P133:P141)</f>
        <v>0</v>
      </c>
      <c r="Q132" s="198"/>
      <c r="R132" s="199">
        <f>SUM(R133:R141)</f>
        <v>0</v>
      </c>
      <c r="S132" s="198"/>
      <c r="T132" s="200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77</v>
      </c>
      <c r="AT132" s="202" t="s">
        <v>68</v>
      </c>
      <c r="AU132" s="202" t="s">
        <v>77</v>
      </c>
      <c r="AY132" s="201" t="s">
        <v>146</v>
      </c>
      <c r="BK132" s="203">
        <f>SUM(BK133:BK141)</f>
        <v>0</v>
      </c>
    </row>
    <row r="133" s="2" customFormat="1" ht="21.75" customHeight="1">
      <c r="A133" s="39"/>
      <c r="B133" s="40"/>
      <c r="C133" s="206" t="s">
        <v>244</v>
      </c>
      <c r="D133" s="206" t="s">
        <v>148</v>
      </c>
      <c r="E133" s="207" t="s">
        <v>1246</v>
      </c>
      <c r="F133" s="208" t="s">
        <v>1247</v>
      </c>
      <c r="G133" s="209" t="s">
        <v>202</v>
      </c>
      <c r="H133" s="210">
        <v>6.3849999999999998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40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152</v>
      </c>
      <c r="AT133" s="218" t="s">
        <v>148</v>
      </c>
      <c r="AU133" s="218" t="s">
        <v>79</v>
      </c>
      <c r="AY133" s="18" t="s">
        <v>146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77</v>
      </c>
      <c r="BK133" s="219">
        <f>ROUND(I133*H133,2)</f>
        <v>0</v>
      </c>
      <c r="BL133" s="18" t="s">
        <v>152</v>
      </c>
      <c r="BM133" s="218" t="s">
        <v>1400</v>
      </c>
    </row>
    <row r="134" s="14" customFormat="1">
      <c r="A134" s="14"/>
      <c r="B134" s="236"/>
      <c r="C134" s="237"/>
      <c r="D134" s="227" t="s">
        <v>156</v>
      </c>
      <c r="E134" s="238" t="s">
        <v>19</v>
      </c>
      <c r="F134" s="239" t="s">
        <v>1401</v>
      </c>
      <c r="G134" s="237"/>
      <c r="H134" s="240">
        <v>1.0700000000000001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156</v>
      </c>
      <c r="AU134" s="246" t="s">
        <v>79</v>
      </c>
      <c r="AV134" s="14" t="s">
        <v>79</v>
      </c>
      <c r="AW134" s="14" t="s">
        <v>31</v>
      </c>
      <c r="AX134" s="14" t="s">
        <v>69</v>
      </c>
      <c r="AY134" s="246" t="s">
        <v>146</v>
      </c>
    </row>
    <row r="135" s="14" customFormat="1">
      <c r="A135" s="14"/>
      <c r="B135" s="236"/>
      <c r="C135" s="237"/>
      <c r="D135" s="227" t="s">
        <v>156</v>
      </c>
      <c r="E135" s="238" t="s">
        <v>19</v>
      </c>
      <c r="F135" s="239" t="s">
        <v>1402</v>
      </c>
      <c r="G135" s="237"/>
      <c r="H135" s="240">
        <v>4.6900000000000004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156</v>
      </c>
      <c r="AU135" s="246" t="s">
        <v>79</v>
      </c>
      <c r="AV135" s="14" t="s">
        <v>79</v>
      </c>
      <c r="AW135" s="14" t="s">
        <v>31</v>
      </c>
      <c r="AX135" s="14" t="s">
        <v>69</v>
      </c>
      <c r="AY135" s="246" t="s">
        <v>146</v>
      </c>
    </row>
    <row r="136" s="14" customFormat="1">
      <c r="A136" s="14"/>
      <c r="B136" s="236"/>
      <c r="C136" s="237"/>
      <c r="D136" s="227" t="s">
        <v>156</v>
      </c>
      <c r="E136" s="238" t="s">
        <v>19</v>
      </c>
      <c r="F136" s="239" t="s">
        <v>1403</v>
      </c>
      <c r="G136" s="237"/>
      <c r="H136" s="240">
        <v>0.625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156</v>
      </c>
      <c r="AU136" s="246" t="s">
        <v>79</v>
      </c>
      <c r="AV136" s="14" t="s">
        <v>79</v>
      </c>
      <c r="AW136" s="14" t="s">
        <v>31</v>
      </c>
      <c r="AX136" s="14" t="s">
        <v>69</v>
      </c>
      <c r="AY136" s="246" t="s">
        <v>146</v>
      </c>
    </row>
    <row r="137" s="15" customFormat="1">
      <c r="A137" s="15"/>
      <c r="B137" s="247"/>
      <c r="C137" s="248"/>
      <c r="D137" s="227" t="s">
        <v>156</v>
      </c>
      <c r="E137" s="249" t="s">
        <v>1190</v>
      </c>
      <c r="F137" s="250" t="s">
        <v>161</v>
      </c>
      <c r="G137" s="248"/>
      <c r="H137" s="251">
        <v>6.3849999999999998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156</v>
      </c>
      <c r="AU137" s="257" t="s">
        <v>79</v>
      </c>
      <c r="AV137" s="15" t="s">
        <v>152</v>
      </c>
      <c r="AW137" s="15" t="s">
        <v>31</v>
      </c>
      <c r="AX137" s="15" t="s">
        <v>77</v>
      </c>
      <c r="AY137" s="257" t="s">
        <v>146</v>
      </c>
    </row>
    <row r="138" s="2" customFormat="1" ht="24.15" customHeight="1">
      <c r="A138" s="39"/>
      <c r="B138" s="40"/>
      <c r="C138" s="206" t="s">
        <v>249</v>
      </c>
      <c r="D138" s="206" t="s">
        <v>148</v>
      </c>
      <c r="E138" s="207" t="s">
        <v>1404</v>
      </c>
      <c r="F138" s="208" t="s">
        <v>1405</v>
      </c>
      <c r="G138" s="209" t="s">
        <v>202</v>
      </c>
      <c r="H138" s="210">
        <v>0.57899999999999996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40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152</v>
      </c>
      <c r="AT138" s="218" t="s">
        <v>148</v>
      </c>
      <c r="AU138" s="218" t="s">
        <v>79</v>
      </c>
      <c r="AY138" s="18" t="s">
        <v>146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77</v>
      </c>
      <c r="BK138" s="219">
        <f>ROUND(I138*H138,2)</f>
        <v>0</v>
      </c>
      <c r="BL138" s="18" t="s">
        <v>152</v>
      </c>
      <c r="BM138" s="218" t="s">
        <v>1406</v>
      </c>
    </row>
    <row r="139" s="2" customFormat="1">
      <c r="A139" s="39"/>
      <c r="B139" s="40"/>
      <c r="C139" s="41"/>
      <c r="D139" s="220" t="s">
        <v>154</v>
      </c>
      <c r="E139" s="41"/>
      <c r="F139" s="221" t="s">
        <v>1407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79</v>
      </c>
    </row>
    <row r="140" s="14" customFormat="1">
      <c r="A140" s="14"/>
      <c r="B140" s="236"/>
      <c r="C140" s="237"/>
      <c r="D140" s="227" t="s">
        <v>156</v>
      </c>
      <c r="E140" s="238" t="s">
        <v>19</v>
      </c>
      <c r="F140" s="239" t="s">
        <v>1408</v>
      </c>
      <c r="G140" s="237"/>
      <c r="H140" s="240">
        <v>0.57899999999999996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156</v>
      </c>
      <c r="AU140" s="246" t="s">
        <v>79</v>
      </c>
      <c r="AV140" s="14" t="s">
        <v>79</v>
      </c>
      <c r="AW140" s="14" t="s">
        <v>31</v>
      </c>
      <c r="AX140" s="14" t="s">
        <v>69</v>
      </c>
      <c r="AY140" s="246" t="s">
        <v>146</v>
      </c>
    </row>
    <row r="141" s="15" customFormat="1">
      <c r="A141" s="15"/>
      <c r="B141" s="247"/>
      <c r="C141" s="248"/>
      <c r="D141" s="227" t="s">
        <v>156</v>
      </c>
      <c r="E141" s="249" t="s">
        <v>1409</v>
      </c>
      <c r="F141" s="250" t="s">
        <v>161</v>
      </c>
      <c r="G141" s="248"/>
      <c r="H141" s="251">
        <v>0.57899999999999996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156</v>
      </c>
      <c r="AU141" s="257" t="s">
        <v>79</v>
      </c>
      <c r="AV141" s="15" t="s">
        <v>152</v>
      </c>
      <c r="AW141" s="15" t="s">
        <v>31</v>
      </c>
      <c r="AX141" s="15" t="s">
        <v>77</v>
      </c>
      <c r="AY141" s="257" t="s">
        <v>146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207</v>
      </c>
      <c r="F142" s="204" t="s">
        <v>539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SUM(P143:P173)</f>
        <v>0</v>
      </c>
      <c r="Q142" s="198"/>
      <c r="R142" s="199">
        <f>SUM(R143:R173)</f>
        <v>20.895651919999999</v>
      </c>
      <c r="S142" s="198"/>
      <c r="T142" s="200">
        <f>SUM(T143:T173)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146</v>
      </c>
      <c r="BK142" s="203">
        <f>SUM(BK143:BK173)</f>
        <v>0</v>
      </c>
    </row>
    <row r="143" s="2" customFormat="1" ht="24.15" customHeight="1">
      <c r="A143" s="39"/>
      <c r="B143" s="40"/>
      <c r="C143" s="206" t="s">
        <v>337</v>
      </c>
      <c r="D143" s="206" t="s">
        <v>148</v>
      </c>
      <c r="E143" s="207" t="s">
        <v>1410</v>
      </c>
      <c r="F143" s="208" t="s">
        <v>1411</v>
      </c>
      <c r="G143" s="209" t="s">
        <v>190</v>
      </c>
      <c r="H143" s="210">
        <v>57.600000000000001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40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152</v>
      </c>
      <c r="AT143" s="218" t="s">
        <v>148</v>
      </c>
      <c r="AU143" s="218" t="s">
        <v>79</v>
      </c>
      <c r="AY143" s="18" t="s">
        <v>146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77</v>
      </c>
      <c r="BK143" s="219">
        <f>ROUND(I143*H143,2)</f>
        <v>0</v>
      </c>
      <c r="BL143" s="18" t="s">
        <v>152</v>
      </c>
      <c r="BM143" s="218" t="s">
        <v>1412</v>
      </c>
    </row>
    <row r="144" s="2" customFormat="1">
      <c r="A144" s="39"/>
      <c r="B144" s="40"/>
      <c r="C144" s="41"/>
      <c r="D144" s="220" t="s">
        <v>154</v>
      </c>
      <c r="E144" s="41"/>
      <c r="F144" s="221" t="s">
        <v>1413</v>
      </c>
      <c r="G144" s="41"/>
      <c r="H144" s="41"/>
      <c r="I144" s="222"/>
      <c r="J144" s="41"/>
      <c r="K144" s="41"/>
      <c r="L144" s="45"/>
      <c r="M144" s="223"/>
      <c r="N144" s="224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154</v>
      </c>
      <c r="AU144" s="18" t="s">
        <v>79</v>
      </c>
    </row>
    <row r="145" s="14" customFormat="1">
      <c r="A145" s="14"/>
      <c r="B145" s="236"/>
      <c r="C145" s="237"/>
      <c r="D145" s="227" t="s">
        <v>156</v>
      </c>
      <c r="E145" s="238" t="s">
        <v>19</v>
      </c>
      <c r="F145" s="239" t="s">
        <v>1414</v>
      </c>
      <c r="G145" s="237"/>
      <c r="H145" s="240">
        <v>10.699999999999999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156</v>
      </c>
      <c r="AU145" s="246" t="s">
        <v>79</v>
      </c>
      <c r="AV145" s="14" t="s">
        <v>79</v>
      </c>
      <c r="AW145" s="14" t="s">
        <v>31</v>
      </c>
      <c r="AX145" s="14" t="s">
        <v>69</v>
      </c>
      <c r="AY145" s="246" t="s">
        <v>146</v>
      </c>
    </row>
    <row r="146" s="14" customFormat="1">
      <c r="A146" s="14"/>
      <c r="B146" s="236"/>
      <c r="C146" s="237"/>
      <c r="D146" s="227" t="s">
        <v>156</v>
      </c>
      <c r="E146" s="238" t="s">
        <v>19</v>
      </c>
      <c r="F146" s="239" t="s">
        <v>1415</v>
      </c>
      <c r="G146" s="237"/>
      <c r="H146" s="240">
        <v>46.899999999999999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156</v>
      </c>
      <c r="AU146" s="246" t="s">
        <v>79</v>
      </c>
      <c r="AV146" s="14" t="s">
        <v>79</v>
      </c>
      <c r="AW146" s="14" t="s">
        <v>31</v>
      </c>
      <c r="AX146" s="14" t="s">
        <v>69</v>
      </c>
      <c r="AY146" s="246" t="s">
        <v>146</v>
      </c>
    </row>
    <row r="147" s="15" customFormat="1">
      <c r="A147" s="15"/>
      <c r="B147" s="247"/>
      <c r="C147" s="248"/>
      <c r="D147" s="227" t="s">
        <v>156</v>
      </c>
      <c r="E147" s="249" t="s">
        <v>1363</v>
      </c>
      <c r="F147" s="250" t="s">
        <v>161</v>
      </c>
      <c r="G147" s="248"/>
      <c r="H147" s="251">
        <v>57.600000000000001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156</v>
      </c>
      <c r="AU147" s="257" t="s">
        <v>79</v>
      </c>
      <c r="AV147" s="15" t="s">
        <v>152</v>
      </c>
      <c r="AW147" s="15" t="s">
        <v>31</v>
      </c>
      <c r="AX147" s="15" t="s">
        <v>77</v>
      </c>
      <c r="AY147" s="257" t="s">
        <v>146</v>
      </c>
    </row>
    <row r="148" s="2" customFormat="1" ht="16.5" customHeight="1">
      <c r="A148" s="39"/>
      <c r="B148" s="40"/>
      <c r="C148" s="258" t="s">
        <v>344</v>
      </c>
      <c r="D148" s="258" t="s">
        <v>273</v>
      </c>
      <c r="E148" s="259" t="s">
        <v>1416</v>
      </c>
      <c r="F148" s="260" t="s">
        <v>1417</v>
      </c>
      <c r="G148" s="261" t="s">
        <v>190</v>
      </c>
      <c r="H148" s="262">
        <v>58.463999999999999</v>
      </c>
      <c r="I148" s="263"/>
      <c r="J148" s="264">
        <f>ROUND(I148*H148,2)</f>
        <v>0</v>
      </c>
      <c r="K148" s="265"/>
      <c r="L148" s="266"/>
      <c r="M148" s="267" t="s">
        <v>19</v>
      </c>
      <c r="N148" s="268" t="s">
        <v>40</v>
      </c>
      <c r="O148" s="85"/>
      <c r="P148" s="216">
        <f>O148*H148</f>
        <v>0</v>
      </c>
      <c r="Q148" s="216">
        <v>0.00027999999999999998</v>
      </c>
      <c r="R148" s="216">
        <f>Q148*H148</f>
        <v>0.01636992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207</v>
      </c>
      <c r="AT148" s="218" t="s">
        <v>273</v>
      </c>
      <c r="AU148" s="218" t="s">
        <v>79</v>
      </c>
      <c r="AY148" s="18" t="s">
        <v>146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152</v>
      </c>
      <c r="BM148" s="218" t="s">
        <v>1418</v>
      </c>
    </row>
    <row r="149" s="14" customFormat="1">
      <c r="A149" s="14"/>
      <c r="B149" s="236"/>
      <c r="C149" s="237"/>
      <c r="D149" s="227" t="s">
        <v>156</v>
      </c>
      <c r="E149" s="237"/>
      <c r="F149" s="239" t="s">
        <v>1419</v>
      </c>
      <c r="G149" s="237"/>
      <c r="H149" s="240">
        <v>58.463999999999999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156</v>
      </c>
      <c r="AU149" s="246" t="s">
        <v>79</v>
      </c>
      <c r="AV149" s="14" t="s">
        <v>79</v>
      </c>
      <c r="AW149" s="14" t="s">
        <v>4</v>
      </c>
      <c r="AX149" s="14" t="s">
        <v>77</v>
      </c>
      <c r="AY149" s="246" t="s">
        <v>146</v>
      </c>
    </row>
    <row r="150" s="2" customFormat="1" ht="21.75" customHeight="1">
      <c r="A150" s="39"/>
      <c r="B150" s="40"/>
      <c r="C150" s="206" t="s">
        <v>278</v>
      </c>
      <c r="D150" s="206" t="s">
        <v>148</v>
      </c>
      <c r="E150" s="207" t="s">
        <v>1420</v>
      </c>
      <c r="F150" s="208" t="s">
        <v>1421</v>
      </c>
      <c r="G150" s="209" t="s">
        <v>543</v>
      </c>
      <c r="H150" s="210">
        <v>1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40</v>
      </c>
      <c r="O150" s="85"/>
      <c r="P150" s="216">
        <f>O150*H150</f>
        <v>0</v>
      </c>
      <c r="Q150" s="216">
        <v>0.00016000000000000001</v>
      </c>
      <c r="R150" s="216">
        <f>Q150*H150</f>
        <v>0.00016000000000000001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152</v>
      </c>
      <c r="AT150" s="218" t="s">
        <v>148</v>
      </c>
      <c r="AU150" s="218" t="s">
        <v>79</v>
      </c>
      <c r="AY150" s="18" t="s">
        <v>146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77</v>
      </c>
      <c r="BK150" s="219">
        <f>ROUND(I150*H150,2)</f>
        <v>0</v>
      </c>
      <c r="BL150" s="18" t="s">
        <v>152</v>
      </c>
      <c r="BM150" s="218" t="s">
        <v>1422</v>
      </c>
    </row>
    <row r="151" s="2" customFormat="1">
      <c r="A151" s="39"/>
      <c r="B151" s="40"/>
      <c r="C151" s="41"/>
      <c r="D151" s="220" t="s">
        <v>154</v>
      </c>
      <c r="E151" s="41"/>
      <c r="F151" s="221" t="s">
        <v>1423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154</v>
      </c>
      <c r="AU151" s="18" t="s">
        <v>79</v>
      </c>
    </row>
    <row r="152" s="2" customFormat="1" ht="16.5" customHeight="1">
      <c r="A152" s="39"/>
      <c r="B152" s="40"/>
      <c r="C152" s="258" t="s">
        <v>287</v>
      </c>
      <c r="D152" s="258" t="s">
        <v>273</v>
      </c>
      <c r="E152" s="259" t="s">
        <v>1424</v>
      </c>
      <c r="F152" s="260" t="s">
        <v>1425</v>
      </c>
      <c r="G152" s="261" t="s">
        <v>543</v>
      </c>
      <c r="H152" s="262">
        <v>1</v>
      </c>
      <c r="I152" s="263"/>
      <c r="J152" s="264">
        <f>ROUND(I152*H152,2)</f>
        <v>0</v>
      </c>
      <c r="K152" s="265"/>
      <c r="L152" s="266"/>
      <c r="M152" s="267" t="s">
        <v>19</v>
      </c>
      <c r="N152" s="268" t="s">
        <v>40</v>
      </c>
      <c r="O152" s="85"/>
      <c r="P152" s="216">
        <f>O152*H152</f>
        <v>0</v>
      </c>
      <c r="Q152" s="216">
        <v>0.00231</v>
      </c>
      <c r="R152" s="216">
        <f>Q152*H152</f>
        <v>0.00231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207</v>
      </c>
      <c r="AT152" s="218" t="s">
        <v>273</v>
      </c>
      <c r="AU152" s="218" t="s">
        <v>79</v>
      </c>
      <c r="AY152" s="18" t="s">
        <v>146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152</v>
      </c>
      <c r="BM152" s="218" t="s">
        <v>1426</v>
      </c>
    </row>
    <row r="153" s="2" customFormat="1" ht="24.15" customHeight="1">
      <c r="A153" s="39"/>
      <c r="B153" s="40"/>
      <c r="C153" s="206" t="s">
        <v>8</v>
      </c>
      <c r="D153" s="206" t="s">
        <v>148</v>
      </c>
      <c r="E153" s="207" t="s">
        <v>1427</v>
      </c>
      <c r="F153" s="208" t="s">
        <v>1428</v>
      </c>
      <c r="G153" s="209" t="s">
        <v>543</v>
      </c>
      <c r="H153" s="210">
        <v>1</v>
      </c>
      <c r="I153" s="211"/>
      <c r="J153" s="212">
        <f>ROUND(I153*H153,2)</f>
        <v>0</v>
      </c>
      <c r="K153" s="213"/>
      <c r="L153" s="45"/>
      <c r="M153" s="214" t="s">
        <v>19</v>
      </c>
      <c r="N153" s="215" t="s">
        <v>40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152</v>
      </c>
      <c r="AT153" s="218" t="s">
        <v>148</v>
      </c>
      <c r="AU153" s="218" t="s">
        <v>79</v>
      </c>
      <c r="AY153" s="18" t="s">
        <v>146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77</v>
      </c>
      <c r="BK153" s="219">
        <f>ROUND(I153*H153,2)</f>
        <v>0</v>
      </c>
      <c r="BL153" s="18" t="s">
        <v>152</v>
      </c>
      <c r="BM153" s="218" t="s">
        <v>1429</v>
      </c>
    </row>
    <row r="154" s="2" customFormat="1">
      <c r="A154" s="39"/>
      <c r="B154" s="40"/>
      <c r="C154" s="41"/>
      <c r="D154" s="220" t="s">
        <v>154</v>
      </c>
      <c r="E154" s="41"/>
      <c r="F154" s="221" t="s">
        <v>1430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154</v>
      </c>
      <c r="AU154" s="18" t="s">
        <v>79</v>
      </c>
    </row>
    <row r="155" s="2" customFormat="1" ht="21.75" customHeight="1">
      <c r="A155" s="39"/>
      <c r="B155" s="40"/>
      <c r="C155" s="258" t="s">
        <v>167</v>
      </c>
      <c r="D155" s="258" t="s">
        <v>273</v>
      </c>
      <c r="E155" s="259" t="s">
        <v>1431</v>
      </c>
      <c r="F155" s="260" t="s">
        <v>1432</v>
      </c>
      <c r="G155" s="261" t="s">
        <v>543</v>
      </c>
      <c r="H155" s="262">
        <v>1</v>
      </c>
      <c r="I155" s="263"/>
      <c r="J155" s="264">
        <f>ROUND(I155*H155,2)</f>
        <v>0</v>
      </c>
      <c r="K155" s="265"/>
      <c r="L155" s="266"/>
      <c r="M155" s="267" t="s">
        <v>19</v>
      </c>
      <c r="N155" s="268" t="s">
        <v>40</v>
      </c>
      <c r="O155" s="85"/>
      <c r="P155" s="216">
        <f>O155*H155</f>
        <v>0</v>
      </c>
      <c r="Q155" s="216">
        <v>0.0019</v>
      </c>
      <c r="R155" s="216">
        <f>Q155*H155</f>
        <v>0.0019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207</v>
      </c>
      <c r="AT155" s="218" t="s">
        <v>273</v>
      </c>
      <c r="AU155" s="218" t="s">
        <v>79</v>
      </c>
      <c r="AY155" s="18" t="s">
        <v>146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152</v>
      </c>
      <c r="BM155" s="218" t="s">
        <v>1433</v>
      </c>
    </row>
    <row r="156" s="2" customFormat="1" ht="16.5" customHeight="1">
      <c r="A156" s="39"/>
      <c r="B156" s="40"/>
      <c r="C156" s="206" t="s">
        <v>265</v>
      </c>
      <c r="D156" s="206" t="s">
        <v>148</v>
      </c>
      <c r="E156" s="207" t="s">
        <v>1327</v>
      </c>
      <c r="F156" s="208" t="s">
        <v>1328</v>
      </c>
      <c r="G156" s="209" t="s">
        <v>190</v>
      </c>
      <c r="H156" s="210">
        <v>57.600000000000001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40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152</v>
      </c>
      <c r="AT156" s="218" t="s">
        <v>148</v>
      </c>
      <c r="AU156" s="218" t="s">
        <v>79</v>
      </c>
      <c r="AY156" s="18" t="s">
        <v>146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77</v>
      </c>
      <c r="BK156" s="219">
        <f>ROUND(I156*H156,2)</f>
        <v>0</v>
      </c>
      <c r="BL156" s="18" t="s">
        <v>152</v>
      </c>
      <c r="BM156" s="218" t="s">
        <v>1434</v>
      </c>
    </row>
    <row r="157" s="2" customFormat="1">
      <c r="A157" s="39"/>
      <c r="B157" s="40"/>
      <c r="C157" s="41"/>
      <c r="D157" s="220" t="s">
        <v>154</v>
      </c>
      <c r="E157" s="41"/>
      <c r="F157" s="221" t="s">
        <v>1330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79</v>
      </c>
    </row>
    <row r="158" s="14" customFormat="1">
      <c r="A158" s="14"/>
      <c r="B158" s="236"/>
      <c r="C158" s="237"/>
      <c r="D158" s="227" t="s">
        <v>156</v>
      </c>
      <c r="E158" s="238" t="s">
        <v>19</v>
      </c>
      <c r="F158" s="239" t="s">
        <v>1363</v>
      </c>
      <c r="G158" s="237"/>
      <c r="H158" s="240">
        <v>57.600000000000001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156</v>
      </c>
      <c r="AU158" s="246" t="s">
        <v>79</v>
      </c>
      <c r="AV158" s="14" t="s">
        <v>79</v>
      </c>
      <c r="AW158" s="14" t="s">
        <v>31</v>
      </c>
      <c r="AX158" s="14" t="s">
        <v>77</v>
      </c>
      <c r="AY158" s="246" t="s">
        <v>146</v>
      </c>
    </row>
    <row r="159" s="2" customFormat="1" ht="16.5" customHeight="1">
      <c r="A159" s="39"/>
      <c r="B159" s="40"/>
      <c r="C159" s="206" t="s">
        <v>272</v>
      </c>
      <c r="D159" s="206" t="s">
        <v>148</v>
      </c>
      <c r="E159" s="207" t="s">
        <v>1335</v>
      </c>
      <c r="F159" s="208" t="s">
        <v>1336</v>
      </c>
      <c r="G159" s="209" t="s">
        <v>543</v>
      </c>
      <c r="H159" s="210">
        <v>4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40</v>
      </c>
      <c r="O159" s="85"/>
      <c r="P159" s="216">
        <f>O159*H159</f>
        <v>0</v>
      </c>
      <c r="Q159" s="216">
        <v>0.45937</v>
      </c>
      <c r="R159" s="216">
        <f>Q159*H159</f>
        <v>1.83748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152</v>
      </c>
      <c r="AT159" s="218" t="s">
        <v>148</v>
      </c>
      <c r="AU159" s="218" t="s">
        <v>79</v>
      </c>
      <c r="AY159" s="18" t="s">
        <v>146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77</v>
      </c>
      <c r="BK159" s="219">
        <f>ROUND(I159*H159,2)</f>
        <v>0</v>
      </c>
      <c r="BL159" s="18" t="s">
        <v>152</v>
      </c>
      <c r="BM159" s="218" t="s">
        <v>1435</v>
      </c>
    </row>
    <row r="160" s="2" customFormat="1">
      <c r="A160" s="39"/>
      <c r="B160" s="40"/>
      <c r="C160" s="41"/>
      <c r="D160" s="220" t="s">
        <v>154</v>
      </c>
      <c r="E160" s="41"/>
      <c r="F160" s="221" t="s">
        <v>1436</v>
      </c>
      <c r="G160" s="41"/>
      <c r="H160" s="41"/>
      <c r="I160" s="222"/>
      <c r="J160" s="41"/>
      <c r="K160" s="41"/>
      <c r="L160" s="45"/>
      <c r="M160" s="223"/>
      <c r="N160" s="22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154</v>
      </c>
      <c r="AU160" s="18" t="s">
        <v>79</v>
      </c>
    </row>
    <row r="161" s="2" customFormat="1" ht="21.75" customHeight="1">
      <c r="A161" s="39"/>
      <c r="B161" s="40"/>
      <c r="C161" s="206" t="s">
        <v>328</v>
      </c>
      <c r="D161" s="206" t="s">
        <v>148</v>
      </c>
      <c r="E161" s="207" t="s">
        <v>1437</v>
      </c>
      <c r="F161" s="208" t="s">
        <v>1438</v>
      </c>
      <c r="G161" s="209" t="s">
        <v>1439</v>
      </c>
      <c r="H161" s="210">
        <v>1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40</v>
      </c>
      <c r="O161" s="85"/>
      <c r="P161" s="216">
        <f>O161*H161</f>
        <v>0</v>
      </c>
      <c r="Q161" s="216">
        <v>18.730530000000002</v>
      </c>
      <c r="R161" s="216">
        <f>Q161*H161</f>
        <v>18.730530000000002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152</v>
      </c>
      <c r="AT161" s="218" t="s">
        <v>148</v>
      </c>
      <c r="AU161" s="218" t="s">
        <v>79</v>
      </c>
      <c r="AY161" s="18" t="s">
        <v>146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77</v>
      </c>
      <c r="BK161" s="219">
        <f>ROUND(I161*H161,2)</f>
        <v>0</v>
      </c>
      <c r="BL161" s="18" t="s">
        <v>152</v>
      </c>
      <c r="BM161" s="218" t="s">
        <v>1440</v>
      </c>
    </row>
    <row r="162" s="2" customFormat="1" ht="16.5" customHeight="1">
      <c r="A162" s="39"/>
      <c r="B162" s="40"/>
      <c r="C162" s="206" t="s">
        <v>7</v>
      </c>
      <c r="D162" s="206" t="s">
        <v>148</v>
      </c>
      <c r="E162" s="207" t="s">
        <v>626</v>
      </c>
      <c r="F162" s="208" t="s">
        <v>627</v>
      </c>
      <c r="G162" s="209" t="s">
        <v>543</v>
      </c>
      <c r="H162" s="210">
        <v>1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40</v>
      </c>
      <c r="O162" s="85"/>
      <c r="P162" s="216">
        <f>O162*H162</f>
        <v>0</v>
      </c>
      <c r="Q162" s="216">
        <v>0.21734000000000001</v>
      </c>
      <c r="R162" s="216">
        <f>Q162*H162</f>
        <v>0.21734000000000001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152</v>
      </c>
      <c r="AT162" s="218" t="s">
        <v>148</v>
      </c>
      <c r="AU162" s="218" t="s">
        <v>79</v>
      </c>
      <c r="AY162" s="18" t="s">
        <v>146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77</v>
      </c>
      <c r="BK162" s="219">
        <f>ROUND(I162*H162,2)</f>
        <v>0</v>
      </c>
      <c r="BL162" s="18" t="s">
        <v>152</v>
      </c>
      <c r="BM162" s="218" t="s">
        <v>1441</v>
      </c>
    </row>
    <row r="163" s="2" customFormat="1">
      <c r="A163" s="39"/>
      <c r="B163" s="40"/>
      <c r="C163" s="41"/>
      <c r="D163" s="220" t="s">
        <v>154</v>
      </c>
      <c r="E163" s="41"/>
      <c r="F163" s="221" t="s">
        <v>1442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154</v>
      </c>
      <c r="AU163" s="18" t="s">
        <v>79</v>
      </c>
    </row>
    <row r="164" s="2" customFormat="1" ht="16.5" customHeight="1">
      <c r="A164" s="39"/>
      <c r="B164" s="40"/>
      <c r="C164" s="258" t="s">
        <v>296</v>
      </c>
      <c r="D164" s="258" t="s">
        <v>273</v>
      </c>
      <c r="E164" s="259" t="s">
        <v>1443</v>
      </c>
      <c r="F164" s="260" t="s">
        <v>1444</v>
      </c>
      <c r="G164" s="261" t="s">
        <v>543</v>
      </c>
      <c r="H164" s="262">
        <v>1</v>
      </c>
      <c r="I164" s="263"/>
      <c r="J164" s="264">
        <f>ROUND(I164*H164,2)</f>
        <v>0</v>
      </c>
      <c r="K164" s="265"/>
      <c r="L164" s="266"/>
      <c r="M164" s="267" t="s">
        <v>19</v>
      </c>
      <c r="N164" s="268" t="s">
        <v>40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207</v>
      </c>
      <c r="AT164" s="218" t="s">
        <v>273</v>
      </c>
      <c r="AU164" s="218" t="s">
        <v>79</v>
      </c>
      <c r="AY164" s="18" t="s">
        <v>146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77</v>
      </c>
      <c r="BK164" s="219">
        <f>ROUND(I164*H164,2)</f>
        <v>0</v>
      </c>
      <c r="BL164" s="18" t="s">
        <v>152</v>
      </c>
      <c r="BM164" s="218" t="s">
        <v>1445</v>
      </c>
    </row>
    <row r="165" s="2" customFormat="1" ht="16.5" customHeight="1">
      <c r="A165" s="39"/>
      <c r="B165" s="40"/>
      <c r="C165" s="206" t="s">
        <v>303</v>
      </c>
      <c r="D165" s="206" t="s">
        <v>148</v>
      </c>
      <c r="E165" s="207" t="s">
        <v>1446</v>
      </c>
      <c r="F165" s="208" t="s">
        <v>1447</v>
      </c>
      <c r="G165" s="209" t="s">
        <v>543</v>
      </c>
      <c r="H165" s="210">
        <v>1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40</v>
      </c>
      <c r="O165" s="85"/>
      <c r="P165" s="216">
        <f>O165*H165</f>
        <v>0</v>
      </c>
      <c r="Q165" s="216">
        <v>0.063829999999999998</v>
      </c>
      <c r="R165" s="216">
        <f>Q165*H165</f>
        <v>0.063829999999999998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152</v>
      </c>
      <c r="AT165" s="218" t="s">
        <v>148</v>
      </c>
      <c r="AU165" s="218" t="s">
        <v>79</v>
      </c>
      <c r="AY165" s="18" t="s">
        <v>146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77</v>
      </c>
      <c r="BK165" s="219">
        <f>ROUND(I165*H165,2)</f>
        <v>0</v>
      </c>
      <c r="BL165" s="18" t="s">
        <v>152</v>
      </c>
      <c r="BM165" s="218" t="s">
        <v>1448</v>
      </c>
    </row>
    <row r="166" s="2" customFormat="1">
      <c r="A166" s="39"/>
      <c r="B166" s="40"/>
      <c r="C166" s="41"/>
      <c r="D166" s="220" t="s">
        <v>154</v>
      </c>
      <c r="E166" s="41"/>
      <c r="F166" s="221" t="s">
        <v>1449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154</v>
      </c>
      <c r="AU166" s="18" t="s">
        <v>79</v>
      </c>
    </row>
    <row r="167" s="2" customFormat="1" ht="16.5" customHeight="1">
      <c r="A167" s="39"/>
      <c r="B167" s="40"/>
      <c r="C167" s="258" t="s">
        <v>308</v>
      </c>
      <c r="D167" s="258" t="s">
        <v>273</v>
      </c>
      <c r="E167" s="259" t="s">
        <v>1450</v>
      </c>
      <c r="F167" s="260" t="s">
        <v>1451</v>
      </c>
      <c r="G167" s="261" t="s">
        <v>543</v>
      </c>
      <c r="H167" s="262">
        <v>1</v>
      </c>
      <c r="I167" s="263"/>
      <c r="J167" s="264">
        <f>ROUND(I167*H167,2)</f>
        <v>0</v>
      </c>
      <c r="K167" s="265"/>
      <c r="L167" s="266"/>
      <c r="M167" s="267" t="s">
        <v>19</v>
      </c>
      <c r="N167" s="268" t="s">
        <v>40</v>
      </c>
      <c r="O167" s="85"/>
      <c r="P167" s="216">
        <f>O167*H167</f>
        <v>0</v>
      </c>
      <c r="Q167" s="216">
        <v>0.0073000000000000001</v>
      </c>
      <c r="R167" s="216">
        <f>Q167*H167</f>
        <v>0.0073000000000000001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207</v>
      </c>
      <c r="AT167" s="218" t="s">
        <v>273</v>
      </c>
      <c r="AU167" s="218" t="s">
        <v>79</v>
      </c>
      <c r="AY167" s="18" t="s">
        <v>146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77</v>
      </c>
      <c r="BK167" s="219">
        <f>ROUND(I167*H167,2)</f>
        <v>0</v>
      </c>
      <c r="BL167" s="18" t="s">
        <v>152</v>
      </c>
      <c r="BM167" s="218" t="s">
        <v>1452</v>
      </c>
    </row>
    <row r="168" s="2" customFormat="1" ht="16.5" customHeight="1">
      <c r="A168" s="39"/>
      <c r="B168" s="40"/>
      <c r="C168" s="206" t="s">
        <v>351</v>
      </c>
      <c r="D168" s="206" t="s">
        <v>148</v>
      </c>
      <c r="E168" s="207" t="s">
        <v>1453</v>
      </c>
      <c r="F168" s="208" t="s">
        <v>1454</v>
      </c>
      <c r="G168" s="209" t="s">
        <v>190</v>
      </c>
      <c r="H168" s="210">
        <v>57.600000000000001</v>
      </c>
      <c r="I168" s="211"/>
      <c r="J168" s="212">
        <f>ROUND(I168*H168,2)</f>
        <v>0</v>
      </c>
      <c r="K168" s="213"/>
      <c r="L168" s="45"/>
      <c r="M168" s="214" t="s">
        <v>19</v>
      </c>
      <c r="N168" s="215" t="s">
        <v>40</v>
      </c>
      <c r="O168" s="85"/>
      <c r="P168" s="216">
        <f>O168*H168</f>
        <v>0</v>
      </c>
      <c r="Q168" s="216">
        <v>0.00019000000000000001</v>
      </c>
      <c r="R168" s="216">
        <f>Q168*H168</f>
        <v>0.010944000000000001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152</v>
      </c>
      <c r="AT168" s="218" t="s">
        <v>148</v>
      </c>
      <c r="AU168" s="218" t="s">
        <v>79</v>
      </c>
      <c r="AY168" s="18" t="s">
        <v>146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77</v>
      </c>
      <c r="BK168" s="219">
        <f>ROUND(I168*H168,2)</f>
        <v>0</v>
      </c>
      <c r="BL168" s="18" t="s">
        <v>152</v>
      </c>
      <c r="BM168" s="218" t="s">
        <v>1455</v>
      </c>
    </row>
    <row r="169" s="2" customFormat="1">
      <c r="A169" s="39"/>
      <c r="B169" s="40"/>
      <c r="C169" s="41"/>
      <c r="D169" s="220" t="s">
        <v>154</v>
      </c>
      <c r="E169" s="41"/>
      <c r="F169" s="221" t="s">
        <v>1456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79</v>
      </c>
    </row>
    <row r="170" s="14" customFormat="1">
      <c r="A170" s="14"/>
      <c r="B170" s="236"/>
      <c r="C170" s="237"/>
      <c r="D170" s="227" t="s">
        <v>156</v>
      </c>
      <c r="E170" s="238" t="s">
        <v>19</v>
      </c>
      <c r="F170" s="239" t="s">
        <v>1363</v>
      </c>
      <c r="G170" s="237"/>
      <c r="H170" s="240">
        <v>57.600000000000001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156</v>
      </c>
      <c r="AU170" s="246" t="s">
        <v>79</v>
      </c>
      <c r="AV170" s="14" t="s">
        <v>79</v>
      </c>
      <c r="AW170" s="14" t="s">
        <v>31</v>
      </c>
      <c r="AX170" s="14" t="s">
        <v>77</v>
      </c>
      <c r="AY170" s="246" t="s">
        <v>146</v>
      </c>
    </row>
    <row r="171" s="2" customFormat="1" ht="16.5" customHeight="1">
      <c r="A171" s="39"/>
      <c r="B171" s="40"/>
      <c r="C171" s="206" t="s">
        <v>360</v>
      </c>
      <c r="D171" s="206" t="s">
        <v>148</v>
      </c>
      <c r="E171" s="207" t="s">
        <v>1457</v>
      </c>
      <c r="F171" s="208" t="s">
        <v>1354</v>
      </c>
      <c r="G171" s="209" t="s">
        <v>190</v>
      </c>
      <c r="H171" s="210">
        <v>57.600000000000001</v>
      </c>
      <c r="I171" s="211"/>
      <c r="J171" s="212">
        <f>ROUND(I171*H171,2)</f>
        <v>0</v>
      </c>
      <c r="K171" s="213"/>
      <c r="L171" s="45"/>
      <c r="M171" s="214" t="s">
        <v>19</v>
      </c>
      <c r="N171" s="215" t="s">
        <v>40</v>
      </c>
      <c r="O171" s="85"/>
      <c r="P171" s="216">
        <f>O171*H171</f>
        <v>0</v>
      </c>
      <c r="Q171" s="216">
        <v>0.00012999999999999999</v>
      </c>
      <c r="R171" s="216">
        <f>Q171*H171</f>
        <v>0.0074879999999999999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152</v>
      </c>
      <c r="AT171" s="218" t="s">
        <v>148</v>
      </c>
      <c r="AU171" s="218" t="s">
        <v>79</v>
      </c>
      <c r="AY171" s="18" t="s">
        <v>146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77</v>
      </c>
      <c r="BK171" s="219">
        <f>ROUND(I171*H171,2)</f>
        <v>0</v>
      </c>
      <c r="BL171" s="18" t="s">
        <v>152</v>
      </c>
      <c r="BM171" s="218" t="s">
        <v>1458</v>
      </c>
    </row>
    <row r="172" s="2" customFormat="1">
      <c r="A172" s="39"/>
      <c r="B172" s="40"/>
      <c r="C172" s="41"/>
      <c r="D172" s="220" t="s">
        <v>154</v>
      </c>
      <c r="E172" s="41"/>
      <c r="F172" s="221" t="s">
        <v>1459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154</v>
      </c>
      <c r="AU172" s="18" t="s">
        <v>79</v>
      </c>
    </row>
    <row r="173" s="14" customFormat="1">
      <c r="A173" s="14"/>
      <c r="B173" s="236"/>
      <c r="C173" s="237"/>
      <c r="D173" s="227" t="s">
        <v>156</v>
      </c>
      <c r="E173" s="238" t="s">
        <v>19</v>
      </c>
      <c r="F173" s="239" t="s">
        <v>1363</v>
      </c>
      <c r="G173" s="237"/>
      <c r="H173" s="240">
        <v>57.600000000000001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156</v>
      </c>
      <c r="AU173" s="246" t="s">
        <v>79</v>
      </c>
      <c r="AV173" s="14" t="s">
        <v>79</v>
      </c>
      <c r="AW173" s="14" t="s">
        <v>31</v>
      </c>
      <c r="AX173" s="14" t="s">
        <v>77</v>
      </c>
      <c r="AY173" s="246" t="s">
        <v>146</v>
      </c>
    </row>
    <row r="174" s="12" customFormat="1" ht="22.8" customHeight="1">
      <c r="A174" s="12"/>
      <c r="B174" s="190"/>
      <c r="C174" s="191"/>
      <c r="D174" s="192" t="s">
        <v>68</v>
      </c>
      <c r="E174" s="204" t="s">
        <v>1049</v>
      </c>
      <c r="F174" s="204" t="s">
        <v>1050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SUM(P175:P176)</f>
        <v>0</v>
      </c>
      <c r="Q174" s="198"/>
      <c r="R174" s="199">
        <f>SUM(R175:R176)</f>
        <v>0</v>
      </c>
      <c r="S174" s="198"/>
      <c r="T174" s="20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77</v>
      </c>
      <c r="AT174" s="202" t="s">
        <v>68</v>
      </c>
      <c r="AU174" s="202" t="s">
        <v>77</v>
      </c>
      <c r="AY174" s="201" t="s">
        <v>146</v>
      </c>
      <c r="BK174" s="203">
        <f>SUM(BK175:BK176)</f>
        <v>0</v>
      </c>
    </row>
    <row r="175" s="2" customFormat="1" ht="24.15" customHeight="1">
      <c r="A175" s="39"/>
      <c r="B175" s="40"/>
      <c r="C175" s="206" t="s">
        <v>365</v>
      </c>
      <c r="D175" s="206" t="s">
        <v>148</v>
      </c>
      <c r="E175" s="207" t="s">
        <v>1460</v>
      </c>
      <c r="F175" s="208" t="s">
        <v>1461</v>
      </c>
      <c r="G175" s="209" t="s">
        <v>257</v>
      </c>
      <c r="H175" s="210">
        <v>21.363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40</v>
      </c>
      <c r="O175" s="85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152</v>
      </c>
      <c r="AT175" s="218" t="s">
        <v>148</v>
      </c>
      <c r="AU175" s="218" t="s">
        <v>79</v>
      </c>
      <c r="AY175" s="18" t="s">
        <v>146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77</v>
      </c>
      <c r="BK175" s="219">
        <f>ROUND(I175*H175,2)</f>
        <v>0</v>
      </c>
      <c r="BL175" s="18" t="s">
        <v>152</v>
      </c>
      <c r="BM175" s="218" t="s">
        <v>1462</v>
      </c>
    </row>
    <row r="176" s="2" customFormat="1">
      <c r="A176" s="39"/>
      <c r="B176" s="40"/>
      <c r="C176" s="41"/>
      <c r="D176" s="220" t="s">
        <v>154</v>
      </c>
      <c r="E176" s="41"/>
      <c r="F176" s="221" t="s">
        <v>1463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154</v>
      </c>
      <c r="AU176" s="18" t="s">
        <v>79</v>
      </c>
    </row>
    <row r="177" s="12" customFormat="1" ht="25.92" customHeight="1">
      <c r="A177" s="12"/>
      <c r="B177" s="190"/>
      <c r="C177" s="191"/>
      <c r="D177" s="192" t="s">
        <v>68</v>
      </c>
      <c r="E177" s="193" t="s">
        <v>1056</v>
      </c>
      <c r="F177" s="193" t="s">
        <v>1057</v>
      </c>
      <c r="G177" s="191"/>
      <c r="H177" s="191"/>
      <c r="I177" s="194"/>
      <c r="J177" s="195">
        <f>BK177</f>
        <v>0</v>
      </c>
      <c r="K177" s="191"/>
      <c r="L177" s="196"/>
      <c r="M177" s="197"/>
      <c r="N177" s="198"/>
      <c r="O177" s="198"/>
      <c r="P177" s="199">
        <f>P178</f>
        <v>0</v>
      </c>
      <c r="Q177" s="198"/>
      <c r="R177" s="199">
        <f>R178</f>
        <v>0.0038600000000000001</v>
      </c>
      <c r="S177" s="198"/>
      <c r="T177" s="20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79</v>
      </c>
      <c r="AT177" s="202" t="s">
        <v>68</v>
      </c>
      <c r="AU177" s="202" t="s">
        <v>69</v>
      </c>
      <c r="AY177" s="201" t="s">
        <v>146</v>
      </c>
      <c r="BK177" s="203">
        <f>BK178</f>
        <v>0</v>
      </c>
    </row>
    <row r="178" s="12" customFormat="1" ht="22.8" customHeight="1">
      <c r="A178" s="12"/>
      <c r="B178" s="190"/>
      <c r="C178" s="191"/>
      <c r="D178" s="192" t="s">
        <v>68</v>
      </c>
      <c r="E178" s="204" t="s">
        <v>1464</v>
      </c>
      <c r="F178" s="204" t="s">
        <v>1465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SUM(P179:P189)</f>
        <v>0</v>
      </c>
      <c r="Q178" s="198"/>
      <c r="R178" s="199">
        <f>SUM(R179:R189)</f>
        <v>0.0038600000000000001</v>
      </c>
      <c r="S178" s="198"/>
      <c r="T178" s="200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79</v>
      </c>
      <c r="AT178" s="202" t="s">
        <v>68</v>
      </c>
      <c r="AU178" s="202" t="s">
        <v>77</v>
      </c>
      <c r="AY178" s="201" t="s">
        <v>146</v>
      </c>
      <c r="BK178" s="203">
        <f>SUM(BK179:BK189)</f>
        <v>0</v>
      </c>
    </row>
    <row r="179" s="2" customFormat="1" ht="16.5" customHeight="1">
      <c r="A179" s="39"/>
      <c r="B179" s="40"/>
      <c r="C179" s="206" t="s">
        <v>372</v>
      </c>
      <c r="D179" s="206" t="s">
        <v>148</v>
      </c>
      <c r="E179" s="207" t="s">
        <v>1466</v>
      </c>
      <c r="F179" s="208" t="s">
        <v>1467</v>
      </c>
      <c r="G179" s="209" t="s">
        <v>543</v>
      </c>
      <c r="H179" s="210">
        <v>2</v>
      </c>
      <c r="I179" s="211"/>
      <c r="J179" s="212">
        <f>ROUND(I179*H179,2)</f>
        <v>0</v>
      </c>
      <c r="K179" s="213"/>
      <c r="L179" s="45"/>
      <c r="M179" s="214" t="s">
        <v>19</v>
      </c>
      <c r="N179" s="215" t="s">
        <v>40</v>
      </c>
      <c r="O179" s="85"/>
      <c r="P179" s="216">
        <f>O179*H179</f>
        <v>0</v>
      </c>
      <c r="Q179" s="216">
        <v>0.00072000000000000005</v>
      </c>
      <c r="R179" s="216">
        <f>Q179*H179</f>
        <v>0.0014400000000000001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167</v>
      </c>
      <c r="AT179" s="218" t="s">
        <v>148</v>
      </c>
      <c r="AU179" s="218" t="s">
        <v>79</v>
      </c>
      <c r="AY179" s="18" t="s">
        <v>146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8" t="s">
        <v>77</v>
      </c>
      <c r="BK179" s="219">
        <f>ROUND(I179*H179,2)</f>
        <v>0</v>
      </c>
      <c r="BL179" s="18" t="s">
        <v>167</v>
      </c>
      <c r="BM179" s="218" t="s">
        <v>1468</v>
      </c>
    </row>
    <row r="180" s="2" customFormat="1">
      <c r="A180" s="39"/>
      <c r="B180" s="40"/>
      <c r="C180" s="41"/>
      <c r="D180" s="220" t="s">
        <v>154</v>
      </c>
      <c r="E180" s="41"/>
      <c r="F180" s="221" t="s">
        <v>1469</v>
      </c>
      <c r="G180" s="41"/>
      <c r="H180" s="41"/>
      <c r="I180" s="222"/>
      <c r="J180" s="41"/>
      <c r="K180" s="41"/>
      <c r="L180" s="45"/>
      <c r="M180" s="223"/>
      <c r="N180" s="22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154</v>
      </c>
      <c r="AU180" s="18" t="s">
        <v>79</v>
      </c>
    </row>
    <row r="181" s="2" customFormat="1" ht="16.5" customHeight="1">
      <c r="A181" s="39"/>
      <c r="B181" s="40"/>
      <c r="C181" s="206" t="s">
        <v>380</v>
      </c>
      <c r="D181" s="206" t="s">
        <v>148</v>
      </c>
      <c r="E181" s="207" t="s">
        <v>1470</v>
      </c>
      <c r="F181" s="208" t="s">
        <v>1471</v>
      </c>
      <c r="G181" s="209" t="s">
        <v>543</v>
      </c>
      <c r="H181" s="210">
        <v>1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40</v>
      </c>
      <c r="O181" s="85"/>
      <c r="P181" s="216">
        <f>O181*H181</f>
        <v>0</v>
      </c>
      <c r="Q181" s="216">
        <v>0.00072000000000000005</v>
      </c>
      <c r="R181" s="216">
        <f>Q181*H181</f>
        <v>0.00072000000000000005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167</v>
      </c>
      <c r="AT181" s="218" t="s">
        <v>148</v>
      </c>
      <c r="AU181" s="218" t="s">
        <v>79</v>
      </c>
      <c r="AY181" s="18" t="s">
        <v>146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77</v>
      </c>
      <c r="BK181" s="219">
        <f>ROUND(I181*H181,2)</f>
        <v>0</v>
      </c>
      <c r="BL181" s="18" t="s">
        <v>167</v>
      </c>
      <c r="BM181" s="218" t="s">
        <v>1472</v>
      </c>
    </row>
    <row r="182" s="2" customFormat="1">
      <c r="A182" s="39"/>
      <c r="B182" s="40"/>
      <c r="C182" s="41"/>
      <c r="D182" s="220" t="s">
        <v>154</v>
      </c>
      <c r="E182" s="41"/>
      <c r="F182" s="221" t="s">
        <v>1473</v>
      </c>
      <c r="G182" s="41"/>
      <c r="H182" s="41"/>
      <c r="I182" s="222"/>
      <c r="J182" s="41"/>
      <c r="K182" s="41"/>
      <c r="L182" s="45"/>
      <c r="M182" s="223"/>
      <c r="N182" s="22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154</v>
      </c>
      <c r="AU182" s="18" t="s">
        <v>79</v>
      </c>
    </row>
    <row r="183" s="2" customFormat="1" ht="16.5" customHeight="1">
      <c r="A183" s="39"/>
      <c r="B183" s="40"/>
      <c r="C183" s="206" t="s">
        <v>388</v>
      </c>
      <c r="D183" s="206" t="s">
        <v>148</v>
      </c>
      <c r="E183" s="207" t="s">
        <v>1474</v>
      </c>
      <c r="F183" s="208" t="s">
        <v>1475</v>
      </c>
      <c r="G183" s="209" t="s">
        <v>543</v>
      </c>
      <c r="H183" s="210">
        <v>1</v>
      </c>
      <c r="I183" s="211"/>
      <c r="J183" s="212">
        <f>ROUND(I183*H183,2)</f>
        <v>0</v>
      </c>
      <c r="K183" s="213"/>
      <c r="L183" s="45"/>
      <c r="M183" s="214" t="s">
        <v>19</v>
      </c>
      <c r="N183" s="215" t="s">
        <v>40</v>
      </c>
      <c r="O183" s="85"/>
      <c r="P183" s="216">
        <f>O183*H183</f>
        <v>0</v>
      </c>
      <c r="Q183" s="216">
        <v>0.00051999999999999995</v>
      </c>
      <c r="R183" s="216">
        <f>Q183*H183</f>
        <v>0.00051999999999999995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167</v>
      </c>
      <c r="AT183" s="218" t="s">
        <v>148</v>
      </c>
      <c r="AU183" s="218" t="s">
        <v>79</v>
      </c>
      <c r="AY183" s="18" t="s">
        <v>146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77</v>
      </c>
      <c r="BK183" s="219">
        <f>ROUND(I183*H183,2)</f>
        <v>0</v>
      </c>
      <c r="BL183" s="18" t="s">
        <v>167</v>
      </c>
      <c r="BM183" s="218" t="s">
        <v>1476</v>
      </c>
    </row>
    <row r="184" s="2" customFormat="1">
      <c r="A184" s="39"/>
      <c r="B184" s="40"/>
      <c r="C184" s="41"/>
      <c r="D184" s="220" t="s">
        <v>154</v>
      </c>
      <c r="E184" s="41"/>
      <c r="F184" s="221" t="s">
        <v>1477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154</v>
      </c>
      <c r="AU184" s="18" t="s">
        <v>79</v>
      </c>
    </row>
    <row r="185" s="2" customFormat="1" ht="21.75" customHeight="1">
      <c r="A185" s="39"/>
      <c r="B185" s="40"/>
      <c r="C185" s="206" t="s">
        <v>396</v>
      </c>
      <c r="D185" s="206" t="s">
        <v>148</v>
      </c>
      <c r="E185" s="207" t="s">
        <v>1478</v>
      </c>
      <c r="F185" s="208" t="s">
        <v>1479</v>
      </c>
      <c r="G185" s="209" t="s">
        <v>543</v>
      </c>
      <c r="H185" s="210">
        <v>1</v>
      </c>
      <c r="I185" s="211"/>
      <c r="J185" s="212">
        <f>ROUND(I185*H185,2)</f>
        <v>0</v>
      </c>
      <c r="K185" s="213"/>
      <c r="L185" s="45"/>
      <c r="M185" s="214" t="s">
        <v>19</v>
      </c>
      <c r="N185" s="215" t="s">
        <v>40</v>
      </c>
      <c r="O185" s="85"/>
      <c r="P185" s="216">
        <f>O185*H185</f>
        <v>0</v>
      </c>
      <c r="Q185" s="216">
        <v>0.0011800000000000001</v>
      </c>
      <c r="R185" s="216">
        <f>Q185*H185</f>
        <v>0.0011800000000000001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167</v>
      </c>
      <c r="AT185" s="218" t="s">
        <v>148</v>
      </c>
      <c r="AU185" s="218" t="s">
        <v>79</v>
      </c>
      <c r="AY185" s="18" t="s">
        <v>146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77</v>
      </c>
      <c r="BK185" s="219">
        <f>ROUND(I185*H185,2)</f>
        <v>0</v>
      </c>
      <c r="BL185" s="18" t="s">
        <v>167</v>
      </c>
      <c r="BM185" s="218" t="s">
        <v>1480</v>
      </c>
    </row>
    <row r="186" s="2" customFormat="1">
      <c r="A186" s="39"/>
      <c r="B186" s="40"/>
      <c r="C186" s="41"/>
      <c r="D186" s="220" t="s">
        <v>154</v>
      </c>
      <c r="E186" s="41"/>
      <c r="F186" s="221" t="s">
        <v>1481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154</v>
      </c>
      <c r="AU186" s="18" t="s">
        <v>79</v>
      </c>
    </row>
    <row r="187" s="2" customFormat="1" ht="24.15" customHeight="1">
      <c r="A187" s="39"/>
      <c r="B187" s="40"/>
      <c r="C187" s="206" t="s">
        <v>402</v>
      </c>
      <c r="D187" s="206" t="s">
        <v>148</v>
      </c>
      <c r="E187" s="207" t="s">
        <v>1482</v>
      </c>
      <c r="F187" s="208" t="s">
        <v>1483</v>
      </c>
      <c r="G187" s="209" t="s">
        <v>257</v>
      </c>
      <c r="H187" s="210">
        <v>0.0040000000000000001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40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167</v>
      </c>
      <c r="AT187" s="218" t="s">
        <v>148</v>
      </c>
      <c r="AU187" s="218" t="s">
        <v>79</v>
      </c>
      <c r="AY187" s="18" t="s">
        <v>146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77</v>
      </c>
      <c r="BK187" s="219">
        <f>ROUND(I187*H187,2)</f>
        <v>0</v>
      </c>
      <c r="BL187" s="18" t="s">
        <v>167</v>
      </c>
      <c r="BM187" s="218" t="s">
        <v>1484</v>
      </c>
    </row>
    <row r="188" s="2" customFormat="1">
      <c r="A188" s="39"/>
      <c r="B188" s="40"/>
      <c r="C188" s="41"/>
      <c r="D188" s="220" t="s">
        <v>154</v>
      </c>
      <c r="E188" s="41"/>
      <c r="F188" s="221" t="s">
        <v>1485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154</v>
      </c>
      <c r="AU188" s="18" t="s">
        <v>79</v>
      </c>
    </row>
    <row r="189" s="2" customFormat="1" ht="16.5" customHeight="1">
      <c r="A189" s="39"/>
      <c r="B189" s="40"/>
      <c r="C189" s="206" t="s">
        <v>409</v>
      </c>
      <c r="D189" s="206" t="s">
        <v>148</v>
      </c>
      <c r="E189" s="207" t="s">
        <v>1486</v>
      </c>
      <c r="F189" s="208" t="s">
        <v>1487</v>
      </c>
      <c r="G189" s="209" t="s">
        <v>1488</v>
      </c>
      <c r="H189" s="210">
        <v>2</v>
      </c>
      <c r="I189" s="211"/>
      <c r="J189" s="212">
        <f>ROUND(I189*H189,2)</f>
        <v>0</v>
      </c>
      <c r="K189" s="213"/>
      <c r="L189" s="45"/>
      <c r="M189" s="277" t="s">
        <v>19</v>
      </c>
      <c r="N189" s="278" t="s">
        <v>40</v>
      </c>
      <c r="O189" s="271"/>
      <c r="P189" s="279">
        <f>O189*H189</f>
        <v>0</v>
      </c>
      <c r="Q189" s="279">
        <v>0</v>
      </c>
      <c r="R189" s="279">
        <f>Q189*H189</f>
        <v>0</v>
      </c>
      <c r="S189" s="279">
        <v>0</v>
      </c>
      <c r="T189" s="28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167</v>
      </c>
      <c r="AT189" s="218" t="s">
        <v>148</v>
      </c>
      <c r="AU189" s="218" t="s">
        <v>79</v>
      </c>
      <c r="AY189" s="18" t="s">
        <v>146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77</v>
      </c>
      <c r="BK189" s="219">
        <f>ROUND(I189*H189,2)</f>
        <v>0</v>
      </c>
      <c r="BL189" s="18" t="s">
        <v>167</v>
      </c>
      <c r="BM189" s="218" t="s">
        <v>1489</v>
      </c>
    </row>
    <row r="190" s="2" customFormat="1" ht="6.96" customHeight="1">
      <c r="A190" s="39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mgjB6QMrHt7s9TbjdmahWBrKjlxu44AERGMyGi4o7Le0ojEz2OtIyyVtcDOVWJsHIi0L03ycyUtJfYfEMld+gw==" hashValue="vQy7ODzKDQanXIzJ+/iMCR9a7sIioxOnxQ1cFdTnOo9+gT9cTYGXmLH67IFuTSuutdOma+/kIxbLoQh9DDFz9w==" algorithmName="SHA-512" password="CC35"/>
  <autoFilter ref="C85:K18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32254204"/>
    <hyperlink ref="F99" r:id="rId2" display="https://podminky.urs.cz/item/CS_URS_2022_01/151201101"/>
    <hyperlink ref="F105" r:id="rId3" display="https://podminky.urs.cz/item/CS_URS_2022_01/151201111"/>
    <hyperlink ref="F108" r:id="rId4" display="https://podminky.urs.cz/item/CS_URS_2021_02/162751117"/>
    <hyperlink ref="F111" r:id="rId5" display="https://podminky.urs.cz/item/CS_URS_2021_02/171201231"/>
    <hyperlink ref="F114" r:id="rId6" display="https://podminky.urs.cz/item/CS_URS_2021_02/171251201"/>
    <hyperlink ref="F117" r:id="rId7" display="https://podminky.urs.cz/item/CS_URS_2021_02/174151101"/>
    <hyperlink ref="F139" r:id="rId8" display="https://podminky.urs.cz/item/CS_URS_2021_02/452311131"/>
    <hyperlink ref="F144" r:id="rId9" display="https://podminky.urs.cz/item/CS_URS_2021_02/871161211"/>
    <hyperlink ref="F151" r:id="rId10" display="https://podminky.urs.cz/item/CS_URS_2021_02/891161321"/>
    <hyperlink ref="F154" r:id="rId11" display="https://podminky.urs.cz/item/CS_URS_2022_01/891249111"/>
    <hyperlink ref="F157" r:id="rId12" display="https://podminky.urs.cz/item/CS_URS_2022_01/892241111"/>
    <hyperlink ref="F160" r:id="rId13" display="https://podminky.urs.cz/item/CS_URS_2022_01/892372111"/>
    <hyperlink ref="F163" r:id="rId14" display="https://podminky.urs.cz/item/CS_URS_2021_02/899103112"/>
    <hyperlink ref="F166" r:id="rId15" display="https://podminky.urs.cz/item/CS_URS_2021_02/899401111"/>
    <hyperlink ref="F169" r:id="rId16" display="https://podminky.urs.cz/item/CS_URS_2021_02/899721111"/>
    <hyperlink ref="F172" r:id="rId17" display="https://podminky.urs.cz/item/CS_URS_2021_02/899722114"/>
    <hyperlink ref="F176" r:id="rId18" display="https://podminky.urs.cz/item/CS_URS_2021_02/998276101"/>
    <hyperlink ref="F180" r:id="rId19" display="https://podminky.urs.cz/item/CS_URS_2021_02/722230103"/>
    <hyperlink ref="F182" r:id="rId20" display="https://podminky.urs.cz/item/CS_URS_2021_02/722230113"/>
    <hyperlink ref="F184" r:id="rId21" display="https://podminky.urs.cz/item/CS_URS_2021_02/722231074"/>
    <hyperlink ref="F186" r:id="rId22" display="https://podminky.urs.cz/item/CS_URS_2021_02/722262225"/>
    <hyperlink ref="F188" r:id="rId23" display="https://podminky.urs.cz/item/CS_URS_2021_02/99872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ROUND((SUM(BE81:BE142)),  2)</f>
        <v>0</v>
      </c>
      <c r="G33" s="39"/>
      <c r="H33" s="39"/>
      <c r="I33" s="149">
        <v>0.20999999999999999</v>
      </c>
      <c r="J33" s="148">
        <f>ROUND(((SUM(BE81:BE142))*I33),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ROUND((SUM(BF81:BF142)),  2)</f>
        <v>0</v>
      </c>
      <c r="G34" s="39"/>
      <c r="H34" s="39"/>
      <c r="I34" s="149">
        <v>0.14999999999999999</v>
      </c>
      <c r="J34" s="148">
        <f>ROUND(((SUM(BF81:BF142))*I34),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ROUND((SUM(BG81:BG142)),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ROUND((SUM(BH81:BH142)),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ROUND((SUM(BI81:BI142)),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1491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1492</v>
      </c>
      <c r="E61" s="169"/>
      <c r="F61" s="169"/>
      <c r="G61" s="169"/>
      <c r="H61" s="169"/>
      <c r="I61" s="169"/>
      <c r="J61" s="170">
        <f>J112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Revitalizace vnitrobloku Bayerova - Botanická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401 - Veřejné osvětlení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8. 8. 2022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132</v>
      </c>
      <c r="D80" s="181" t="s">
        <v>54</v>
      </c>
      <c r="E80" s="181" t="s">
        <v>50</v>
      </c>
      <c r="F80" s="181" t="s">
        <v>51</v>
      </c>
      <c r="G80" s="181" t="s">
        <v>133</v>
      </c>
      <c r="H80" s="181" t="s">
        <v>134</v>
      </c>
      <c r="I80" s="181" t="s">
        <v>135</v>
      </c>
      <c r="J80" s="182" t="s">
        <v>118</v>
      </c>
      <c r="K80" s="183" t="s">
        <v>136</v>
      </c>
      <c r="L80" s="184"/>
      <c r="M80" s="93" t="s">
        <v>19</v>
      </c>
      <c r="N80" s="94" t="s">
        <v>39</v>
      </c>
      <c r="O80" s="94" t="s">
        <v>137</v>
      </c>
      <c r="P80" s="94" t="s">
        <v>138</v>
      </c>
      <c r="Q80" s="94" t="s">
        <v>139</v>
      </c>
      <c r="R80" s="94" t="s">
        <v>140</v>
      </c>
      <c r="S80" s="94" t="s">
        <v>141</v>
      </c>
      <c r="T80" s="95" t="s">
        <v>142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143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P82+P112</f>
        <v>0</v>
      </c>
      <c r="Q81" s="97"/>
      <c r="R81" s="187">
        <f>R82+R112</f>
        <v>0</v>
      </c>
      <c r="S81" s="97"/>
      <c r="T81" s="188">
        <f>T82+T112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119</v>
      </c>
      <c r="BK81" s="189">
        <f>BK82+BK112</f>
        <v>0</v>
      </c>
    </row>
    <row r="82" s="12" customFormat="1" ht="25.92" customHeight="1">
      <c r="A82" s="12"/>
      <c r="B82" s="190"/>
      <c r="C82" s="191"/>
      <c r="D82" s="192" t="s">
        <v>68</v>
      </c>
      <c r="E82" s="193" t="s">
        <v>1493</v>
      </c>
      <c r="F82" s="193" t="s">
        <v>1494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SUM(P83:P111)</f>
        <v>0</v>
      </c>
      <c r="Q82" s="198"/>
      <c r="R82" s="199">
        <f>SUM(R83:R111)</f>
        <v>0</v>
      </c>
      <c r="S82" s="198"/>
      <c r="T82" s="200">
        <f>SUM(T83:T111)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77</v>
      </c>
      <c r="AT82" s="202" t="s">
        <v>68</v>
      </c>
      <c r="AU82" s="202" t="s">
        <v>69</v>
      </c>
      <c r="AY82" s="201" t="s">
        <v>146</v>
      </c>
      <c r="BK82" s="203">
        <f>SUM(BK83:BK111)</f>
        <v>0</v>
      </c>
    </row>
    <row r="83" s="2" customFormat="1" ht="16.5" customHeight="1">
      <c r="A83" s="39"/>
      <c r="B83" s="40"/>
      <c r="C83" s="206" t="s">
        <v>77</v>
      </c>
      <c r="D83" s="206" t="s">
        <v>148</v>
      </c>
      <c r="E83" s="207" t="s">
        <v>1495</v>
      </c>
      <c r="F83" s="208" t="s">
        <v>1496</v>
      </c>
      <c r="G83" s="209" t="s">
        <v>543</v>
      </c>
      <c r="H83" s="210">
        <v>14</v>
      </c>
      <c r="I83" s="211"/>
      <c r="J83" s="212">
        <f>ROUND(I83*H83,2)</f>
        <v>0</v>
      </c>
      <c r="K83" s="213"/>
      <c r="L83" s="45"/>
      <c r="M83" s="214" t="s">
        <v>19</v>
      </c>
      <c r="N83" s="215" t="s">
        <v>40</v>
      </c>
      <c r="O83" s="85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8" t="s">
        <v>152</v>
      </c>
      <c r="AT83" s="218" t="s">
        <v>148</v>
      </c>
      <c r="AU83" s="218" t="s">
        <v>77</v>
      </c>
      <c r="AY83" s="18" t="s">
        <v>146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18" t="s">
        <v>77</v>
      </c>
      <c r="BK83" s="219">
        <f>ROUND(I83*H83,2)</f>
        <v>0</v>
      </c>
      <c r="BL83" s="18" t="s">
        <v>152</v>
      </c>
      <c r="BM83" s="218" t="s">
        <v>79</v>
      </c>
    </row>
    <row r="84" s="2" customFormat="1" ht="16.5" customHeight="1">
      <c r="A84" s="39"/>
      <c r="B84" s="40"/>
      <c r="C84" s="206" t="s">
        <v>79</v>
      </c>
      <c r="D84" s="206" t="s">
        <v>148</v>
      </c>
      <c r="E84" s="207" t="s">
        <v>1497</v>
      </c>
      <c r="F84" s="208" t="s">
        <v>1498</v>
      </c>
      <c r="G84" s="209" t="s">
        <v>543</v>
      </c>
      <c r="H84" s="210">
        <v>9</v>
      </c>
      <c r="I84" s="211"/>
      <c r="J84" s="212">
        <f>ROUND(I84*H84,2)</f>
        <v>0</v>
      </c>
      <c r="K84" s="213"/>
      <c r="L84" s="45"/>
      <c r="M84" s="214" t="s">
        <v>19</v>
      </c>
      <c r="N84" s="215" t="s">
        <v>40</v>
      </c>
      <c r="O84" s="8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8" t="s">
        <v>152</v>
      </c>
      <c r="AT84" s="218" t="s">
        <v>148</v>
      </c>
      <c r="AU84" s="218" t="s">
        <v>77</v>
      </c>
      <c r="AY84" s="18" t="s">
        <v>146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8" t="s">
        <v>77</v>
      </c>
      <c r="BK84" s="219">
        <f>ROUND(I84*H84,2)</f>
        <v>0</v>
      </c>
      <c r="BL84" s="18" t="s">
        <v>152</v>
      </c>
      <c r="BM84" s="218" t="s">
        <v>152</v>
      </c>
    </row>
    <row r="85" s="2" customFormat="1" ht="16.5" customHeight="1">
      <c r="A85" s="39"/>
      <c r="B85" s="40"/>
      <c r="C85" s="206" t="s">
        <v>168</v>
      </c>
      <c r="D85" s="206" t="s">
        <v>148</v>
      </c>
      <c r="E85" s="207" t="s">
        <v>1499</v>
      </c>
      <c r="F85" s="208" t="s">
        <v>1500</v>
      </c>
      <c r="G85" s="209" t="s">
        <v>543</v>
      </c>
      <c r="H85" s="210">
        <v>9</v>
      </c>
      <c r="I85" s="211"/>
      <c r="J85" s="212">
        <f>ROUND(I85*H85,2)</f>
        <v>0</v>
      </c>
      <c r="K85" s="213"/>
      <c r="L85" s="45"/>
      <c r="M85" s="214" t="s">
        <v>19</v>
      </c>
      <c r="N85" s="215" t="s">
        <v>40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152</v>
      </c>
      <c r="AT85" s="218" t="s">
        <v>148</v>
      </c>
      <c r="AU85" s="218" t="s">
        <v>77</v>
      </c>
      <c r="AY85" s="18" t="s">
        <v>146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77</v>
      </c>
      <c r="BK85" s="219">
        <f>ROUND(I85*H85,2)</f>
        <v>0</v>
      </c>
      <c r="BL85" s="18" t="s">
        <v>152</v>
      </c>
      <c r="BM85" s="218" t="s">
        <v>187</v>
      </c>
    </row>
    <row r="86" s="2" customFormat="1" ht="16.5" customHeight="1">
      <c r="A86" s="39"/>
      <c r="B86" s="40"/>
      <c r="C86" s="206" t="s">
        <v>152</v>
      </c>
      <c r="D86" s="206" t="s">
        <v>148</v>
      </c>
      <c r="E86" s="207" t="s">
        <v>1501</v>
      </c>
      <c r="F86" s="208" t="s">
        <v>1502</v>
      </c>
      <c r="G86" s="209" t="s">
        <v>543</v>
      </c>
      <c r="H86" s="210">
        <v>9</v>
      </c>
      <c r="I86" s="211"/>
      <c r="J86" s="212">
        <f>ROUND(I86*H86,2)</f>
        <v>0</v>
      </c>
      <c r="K86" s="213"/>
      <c r="L86" s="45"/>
      <c r="M86" s="214" t="s">
        <v>19</v>
      </c>
      <c r="N86" s="215" t="s">
        <v>40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152</v>
      </c>
      <c r="AT86" s="218" t="s">
        <v>148</v>
      </c>
      <c r="AU86" s="218" t="s">
        <v>77</v>
      </c>
      <c r="AY86" s="18" t="s">
        <v>146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77</v>
      </c>
      <c r="BK86" s="219">
        <f>ROUND(I86*H86,2)</f>
        <v>0</v>
      </c>
      <c r="BL86" s="18" t="s">
        <v>152</v>
      </c>
      <c r="BM86" s="218" t="s">
        <v>207</v>
      </c>
    </row>
    <row r="87" s="2" customFormat="1" ht="16.5" customHeight="1">
      <c r="A87" s="39"/>
      <c r="B87" s="40"/>
      <c r="C87" s="206" t="s">
        <v>181</v>
      </c>
      <c r="D87" s="206" t="s">
        <v>148</v>
      </c>
      <c r="E87" s="207" t="s">
        <v>1503</v>
      </c>
      <c r="F87" s="208" t="s">
        <v>1504</v>
      </c>
      <c r="G87" s="209" t="s">
        <v>543</v>
      </c>
      <c r="H87" s="210">
        <v>9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40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152</v>
      </c>
      <c r="AT87" s="218" t="s">
        <v>148</v>
      </c>
      <c r="AU87" s="218" t="s">
        <v>77</v>
      </c>
      <c r="AY87" s="18" t="s">
        <v>146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77</v>
      </c>
      <c r="BK87" s="219">
        <f>ROUND(I87*H87,2)</f>
        <v>0</v>
      </c>
      <c r="BL87" s="18" t="s">
        <v>152</v>
      </c>
      <c r="BM87" s="218" t="s">
        <v>222</v>
      </c>
    </row>
    <row r="88" s="2" customFormat="1" ht="16.5" customHeight="1">
      <c r="A88" s="39"/>
      <c r="B88" s="40"/>
      <c r="C88" s="206" t="s">
        <v>187</v>
      </c>
      <c r="D88" s="206" t="s">
        <v>148</v>
      </c>
      <c r="E88" s="207" t="s">
        <v>1505</v>
      </c>
      <c r="F88" s="208" t="s">
        <v>1506</v>
      </c>
      <c r="G88" s="209" t="s">
        <v>190</v>
      </c>
      <c r="H88" s="210">
        <v>260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152</v>
      </c>
      <c r="AT88" s="218" t="s">
        <v>148</v>
      </c>
      <c r="AU88" s="218" t="s">
        <v>77</v>
      </c>
      <c r="AY88" s="18" t="s">
        <v>146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152</v>
      </c>
      <c r="BM88" s="218" t="s">
        <v>238</v>
      </c>
    </row>
    <row r="89" s="2" customFormat="1" ht="16.5" customHeight="1">
      <c r="A89" s="39"/>
      <c r="B89" s="40"/>
      <c r="C89" s="206" t="s">
        <v>199</v>
      </c>
      <c r="D89" s="206" t="s">
        <v>148</v>
      </c>
      <c r="E89" s="207" t="s">
        <v>1507</v>
      </c>
      <c r="F89" s="208" t="s">
        <v>1508</v>
      </c>
      <c r="G89" s="209" t="s">
        <v>543</v>
      </c>
      <c r="H89" s="210">
        <v>30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152</v>
      </c>
      <c r="AT89" s="218" t="s">
        <v>148</v>
      </c>
      <c r="AU89" s="218" t="s">
        <v>77</v>
      </c>
      <c r="AY89" s="18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152</v>
      </c>
      <c r="BM89" s="218" t="s">
        <v>249</v>
      </c>
    </row>
    <row r="90" s="2" customFormat="1" ht="16.5" customHeight="1">
      <c r="A90" s="39"/>
      <c r="B90" s="40"/>
      <c r="C90" s="206" t="s">
        <v>207</v>
      </c>
      <c r="D90" s="206" t="s">
        <v>148</v>
      </c>
      <c r="E90" s="207" t="s">
        <v>1509</v>
      </c>
      <c r="F90" s="208" t="s">
        <v>1510</v>
      </c>
      <c r="G90" s="209" t="s">
        <v>190</v>
      </c>
      <c r="H90" s="210">
        <v>5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152</v>
      </c>
      <c r="AT90" s="218" t="s">
        <v>148</v>
      </c>
      <c r="AU90" s="218" t="s">
        <v>77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167</v>
      </c>
    </row>
    <row r="91" s="2" customFormat="1" ht="16.5" customHeight="1">
      <c r="A91" s="39"/>
      <c r="B91" s="40"/>
      <c r="C91" s="206" t="s">
        <v>214</v>
      </c>
      <c r="D91" s="206" t="s">
        <v>148</v>
      </c>
      <c r="E91" s="207" t="s">
        <v>1511</v>
      </c>
      <c r="F91" s="208" t="s">
        <v>1512</v>
      </c>
      <c r="G91" s="209" t="s">
        <v>190</v>
      </c>
      <c r="H91" s="210">
        <v>70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40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152</v>
      </c>
      <c r="AT91" s="218" t="s">
        <v>148</v>
      </c>
      <c r="AU91" s="218" t="s">
        <v>77</v>
      </c>
      <c r="AY91" s="18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152</v>
      </c>
      <c r="BM91" s="218" t="s">
        <v>272</v>
      </c>
    </row>
    <row r="92" s="2" customFormat="1" ht="16.5" customHeight="1">
      <c r="A92" s="39"/>
      <c r="B92" s="40"/>
      <c r="C92" s="206" t="s">
        <v>222</v>
      </c>
      <c r="D92" s="206" t="s">
        <v>148</v>
      </c>
      <c r="E92" s="207" t="s">
        <v>1513</v>
      </c>
      <c r="F92" s="208" t="s">
        <v>1514</v>
      </c>
      <c r="G92" s="209" t="s">
        <v>190</v>
      </c>
      <c r="H92" s="210">
        <v>300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152</v>
      </c>
      <c r="AT92" s="218" t="s">
        <v>148</v>
      </c>
      <c r="AU92" s="218" t="s">
        <v>77</v>
      </c>
      <c r="AY92" s="18" t="s">
        <v>146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152</v>
      </c>
      <c r="BM92" s="218" t="s">
        <v>287</v>
      </c>
    </row>
    <row r="93" s="2" customFormat="1" ht="16.5" customHeight="1">
      <c r="A93" s="39"/>
      <c r="B93" s="40"/>
      <c r="C93" s="206" t="s">
        <v>229</v>
      </c>
      <c r="D93" s="206" t="s">
        <v>148</v>
      </c>
      <c r="E93" s="207" t="s">
        <v>1515</v>
      </c>
      <c r="F93" s="208" t="s">
        <v>1516</v>
      </c>
      <c r="G93" s="209" t="s">
        <v>190</v>
      </c>
      <c r="H93" s="210">
        <v>300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40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152</v>
      </c>
      <c r="AT93" s="218" t="s">
        <v>148</v>
      </c>
      <c r="AU93" s="218" t="s">
        <v>77</v>
      </c>
      <c r="AY93" s="18" t="s">
        <v>146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152</v>
      </c>
      <c r="BM93" s="218" t="s">
        <v>296</v>
      </c>
    </row>
    <row r="94" s="2" customFormat="1" ht="21.75" customHeight="1">
      <c r="A94" s="39"/>
      <c r="B94" s="40"/>
      <c r="C94" s="258" t="s">
        <v>238</v>
      </c>
      <c r="D94" s="258" t="s">
        <v>273</v>
      </c>
      <c r="E94" s="259" t="s">
        <v>1517</v>
      </c>
      <c r="F94" s="260" t="s">
        <v>1518</v>
      </c>
      <c r="G94" s="261" t="s">
        <v>543</v>
      </c>
      <c r="H94" s="262">
        <v>9</v>
      </c>
      <c r="I94" s="263"/>
      <c r="J94" s="264">
        <f>ROUND(I94*H94,2)</f>
        <v>0</v>
      </c>
      <c r="K94" s="265"/>
      <c r="L94" s="266"/>
      <c r="M94" s="267" t="s">
        <v>19</v>
      </c>
      <c r="N94" s="268" t="s">
        <v>40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207</v>
      </c>
      <c r="AT94" s="218" t="s">
        <v>273</v>
      </c>
      <c r="AU94" s="218" t="s">
        <v>77</v>
      </c>
      <c r="AY94" s="18" t="s">
        <v>146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152</v>
      </c>
      <c r="BM94" s="218" t="s">
        <v>1519</v>
      </c>
    </row>
    <row r="95" s="2" customFormat="1" ht="16.5" customHeight="1">
      <c r="A95" s="39"/>
      <c r="B95" s="40"/>
      <c r="C95" s="258" t="s">
        <v>244</v>
      </c>
      <c r="D95" s="258" t="s">
        <v>273</v>
      </c>
      <c r="E95" s="259" t="s">
        <v>1520</v>
      </c>
      <c r="F95" s="260" t="s">
        <v>1521</v>
      </c>
      <c r="G95" s="261" t="s">
        <v>543</v>
      </c>
      <c r="H95" s="262">
        <v>9</v>
      </c>
      <c r="I95" s="263"/>
      <c r="J95" s="264">
        <f>ROUND(I95*H95,2)</f>
        <v>0</v>
      </c>
      <c r="K95" s="265"/>
      <c r="L95" s="266"/>
      <c r="M95" s="267" t="s">
        <v>19</v>
      </c>
      <c r="N95" s="268" t="s">
        <v>40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207</v>
      </c>
      <c r="AT95" s="218" t="s">
        <v>273</v>
      </c>
      <c r="AU95" s="218" t="s">
        <v>77</v>
      </c>
      <c r="AY95" s="18" t="s">
        <v>146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152</v>
      </c>
      <c r="BM95" s="218" t="s">
        <v>1522</v>
      </c>
    </row>
    <row r="96" s="2" customFormat="1" ht="16.5" customHeight="1">
      <c r="A96" s="39"/>
      <c r="B96" s="40"/>
      <c r="C96" s="258" t="s">
        <v>249</v>
      </c>
      <c r="D96" s="258" t="s">
        <v>273</v>
      </c>
      <c r="E96" s="259" t="s">
        <v>1523</v>
      </c>
      <c r="F96" s="260" t="s">
        <v>1524</v>
      </c>
      <c r="G96" s="261" t="s">
        <v>543</v>
      </c>
      <c r="H96" s="262">
        <v>9</v>
      </c>
      <c r="I96" s="263"/>
      <c r="J96" s="264">
        <f>ROUND(I96*H96,2)</f>
        <v>0</v>
      </c>
      <c r="K96" s="265"/>
      <c r="L96" s="266"/>
      <c r="M96" s="267" t="s">
        <v>19</v>
      </c>
      <c r="N96" s="268" t="s">
        <v>40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207</v>
      </c>
      <c r="AT96" s="218" t="s">
        <v>273</v>
      </c>
      <c r="AU96" s="218" t="s">
        <v>77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1525</v>
      </c>
    </row>
    <row r="97" s="2" customFormat="1" ht="16.5" customHeight="1">
      <c r="A97" s="39"/>
      <c r="B97" s="40"/>
      <c r="C97" s="258" t="s">
        <v>8</v>
      </c>
      <c r="D97" s="258" t="s">
        <v>273</v>
      </c>
      <c r="E97" s="259" t="s">
        <v>1526</v>
      </c>
      <c r="F97" s="260" t="s">
        <v>1527</v>
      </c>
      <c r="G97" s="261" t="s">
        <v>190</v>
      </c>
      <c r="H97" s="262">
        <v>200</v>
      </c>
      <c r="I97" s="263"/>
      <c r="J97" s="264">
        <f>ROUND(I97*H97,2)</f>
        <v>0</v>
      </c>
      <c r="K97" s="265"/>
      <c r="L97" s="266"/>
      <c r="M97" s="267" t="s">
        <v>19</v>
      </c>
      <c r="N97" s="268" t="s">
        <v>40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207</v>
      </c>
      <c r="AT97" s="218" t="s">
        <v>273</v>
      </c>
      <c r="AU97" s="218" t="s">
        <v>77</v>
      </c>
      <c r="AY97" s="18" t="s">
        <v>146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77</v>
      </c>
      <c r="BK97" s="219">
        <f>ROUND(I97*H97,2)</f>
        <v>0</v>
      </c>
      <c r="BL97" s="18" t="s">
        <v>152</v>
      </c>
      <c r="BM97" s="218" t="s">
        <v>1528</v>
      </c>
    </row>
    <row r="98" s="2" customFormat="1" ht="16.5" customHeight="1">
      <c r="A98" s="39"/>
      <c r="B98" s="40"/>
      <c r="C98" s="258" t="s">
        <v>167</v>
      </c>
      <c r="D98" s="258" t="s">
        <v>273</v>
      </c>
      <c r="E98" s="259" t="s">
        <v>1529</v>
      </c>
      <c r="F98" s="260" t="s">
        <v>1530</v>
      </c>
      <c r="G98" s="261" t="s">
        <v>1531</v>
      </c>
      <c r="H98" s="262">
        <v>160</v>
      </c>
      <c r="I98" s="263"/>
      <c r="J98" s="264">
        <f>ROUND(I98*H98,2)</f>
        <v>0</v>
      </c>
      <c r="K98" s="265"/>
      <c r="L98" s="266"/>
      <c r="M98" s="267" t="s">
        <v>19</v>
      </c>
      <c r="N98" s="268" t="s">
        <v>40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207</v>
      </c>
      <c r="AT98" s="218" t="s">
        <v>273</v>
      </c>
      <c r="AU98" s="218" t="s">
        <v>77</v>
      </c>
      <c r="AY98" s="18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152</v>
      </c>
      <c r="BM98" s="218" t="s">
        <v>1532</v>
      </c>
    </row>
    <row r="99" s="2" customFormat="1" ht="16.5" customHeight="1">
      <c r="A99" s="39"/>
      <c r="B99" s="40"/>
      <c r="C99" s="258" t="s">
        <v>265</v>
      </c>
      <c r="D99" s="258" t="s">
        <v>273</v>
      </c>
      <c r="E99" s="259" t="s">
        <v>1533</v>
      </c>
      <c r="F99" s="260" t="s">
        <v>1534</v>
      </c>
      <c r="G99" s="261" t="s">
        <v>543</v>
      </c>
      <c r="H99" s="262">
        <v>9</v>
      </c>
      <c r="I99" s="263"/>
      <c r="J99" s="264">
        <f>ROUND(I99*H99,2)</f>
        <v>0</v>
      </c>
      <c r="K99" s="265"/>
      <c r="L99" s="266"/>
      <c r="M99" s="267" t="s">
        <v>19</v>
      </c>
      <c r="N99" s="268" t="s">
        <v>40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207</v>
      </c>
      <c r="AT99" s="218" t="s">
        <v>273</v>
      </c>
      <c r="AU99" s="218" t="s">
        <v>77</v>
      </c>
      <c r="AY99" s="18" t="s">
        <v>146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152</v>
      </c>
      <c r="BM99" s="218" t="s">
        <v>1535</v>
      </c>
    </row>
    <row r="100" s="2" customFormat="1" ht="16.5" customHeight="1">
      <c r="A100" s="39"/>
      <c r="B100" s="40"/>
      <c r="C100" s="258" t="s">
        <v>272</v>
      </c>
      <c r="D100" s="258" t="s">
        <v>273</v>
      </c>
      <c r="E100" s="259" t="s">
        <v>1536</v>
      </c>
      <c r="F100" s="260" t="s">
        <v>1537</v>
      </c>
      <c r="G100" s="261" t="s">
        <v>543</v>
      </c>
      <c r="H100" s="262">
        <v>9</v>
      </c>
      <c r="I100" s="263"/>
      <c r="J100" s="264">
        <f>ROUND(I100*H100,2)</f>
        <v>0</v>
      </c>
      <c r="K100" s="265"/>
      <c r="L100" s="266"/>
      <c r="M100" s="267" t="s">
        <v>19</v>
      </c>
      <c r="N100" s="268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207</v>
      </c>
      <c r="AT100" s="218" t="s">
        <v>273</v>
      </c>
      <c r="AU100" s="218" t="s">
        <v>77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1538</v>
      </c>
    </row>
    <row r="101" s="2" customFormat="1" ht="16.5" customHeight="1">
      <c r="A101" s="39"/>
      <c r="B101" s="40"/>
      <c r="C101" s="258" t="s">
        <v>278</v>
      </c>
      <c r="D101" s="258" t="s">
        <v>273</v>
      </c>
      <c r="E101" s="259" t="s">
        <v>1539</v>
      </c>
      <c r="F101" s="260" t="s">
        <v>1540</v>
      </c>
      <c r="G101" s="261" t="s">
        <v>543</v>
      </c>
      <c r="H101" s="262">
        <v>9</v>
      </c>
      <c r="I101" s="263"/>
      <c r="J101" s="264">
        <f>ROUND(I101*H101,2)</f>
        <v>0</v>
      </c>
      <c r="K101" s="265"/>
      <c r="L101" s="266"/>
      <c r="M101" s="267" t="s">
        <v>19</v>
      </c>
      <c r="N101" s="268" t="s">
        <v>40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207</v>
      </c>
      <c r="AT101" s="218" t="s">
        <v>273</v>
      </c>
      <c r="AU101" s="218" t="s">
        <v>77</v>
      </c>
      <c r="AY101" s="18" t="s">
        <v>146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77</v>
      </c>
      <c r="BK101" s="219">
        <f>ROUND(I101*H101,2)</f>
        <v>0</v>
      </c>
      <c r="BL101" s="18" t="s">
        <v>152</v>
      </c>
      <c r="BM101" s="218" t="s">
        <v>1541</v>
      </c>
    </row>
    <row r="102" s="2" customFormat="1" ht="16.5" customHeight="1">
      <c r="A102" s="39"/>
      <c r="B102" s="40"/>
      <c r="C102" s="258" t="s">
        <v>287</v>
      </c>
      <c r="D102" s="258" t="s">
        <v>273</v>
      </c>
      <c r="E102" s="259" t="s">
        <v>1542</v>
      </c>
      <c r="F102" s="260" t="s">
        <v>1543</v>
      </c>
      <c r="G102" s="261" t="s">
        <v>543</v>
      </c>
      <c r="H102" s="262">
        <v>9</v>
      </c>
      <c r="I102" s="263"/>
      <c r="J102" s="264">
        <f>ROUND(I102*H102,2)</f>
        <v>0</v>
      </c>
      <c r="K102" s="265"/>
      <c r="L102" s="266"/>
      <c r="M102" s="267" t="s">
        <v>19</v>
      </c>
      <c r="N102" s="268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207</v>
      </c>
      <c r="AT102" s="218" t="s">
        <v>273</v>
      </c>
      <c r="AU102" s="218" t="s">
        <v>77</v>
      </c>
      <c r="AY102" s="18" t="s">
        <v>146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152</v>
      </c>
      <c r="BM102" s="218" t="s">
        <v>1544</v>
      </c>
    </row>
    <row r="103" s="2" customFormat="1" ht="33" customHeight="1">
      <c r="A103" s="39"/>
      <c r="B103" s="40"/>
      <c r="C103" s="258" t="s">
        <v>7</v>
      </c>
      <c r="D103" s="258" t="s">
        <v>273</v>
      </c>
      <c r="E103" s="259" t="s">
        <v>1545</v>
      </c>
      <c r="F103" s="260" t="s">
        <v>1546</v>
      </c>
      <c r="G103" s="261" t="s">
        <v>190</v>
      </c>
      <c r="H103" s="262">
        <v>5</v>
      </c>
      <c r="I103" s="263"/>
      <c r="J103" s="264">
        <f>ROUND(I103*H103,2)</f>
        <v>0</v>
      </c>
      <c r="K103" s="265"/>
      <c r="L103" s="266"/>
      <c r="M103" s="267" t="s">
        <v>19</v>
      </c>
      <c r="N103" s="268" t="s">
        <v>40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207</v>
      </c>
      <c r="AT103" s="218" t="s">
        <v>273</v>
      </c>
      <c r="AU103" s="218" t="s">
        <v>77</v>
      </c>
      <c r="AY103" s="18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152</v>
      </c>
      <c r="BM103" s="218" t="s">
        <v>1547</v>
      </c>
    </row>
    <row r="104" s="2" customFormat="1" ht="49.05" customHeight="1">
      <c r="A104" s="39"/>
      <c r="B104" s="40"/>
      <c r="C104" s="258" t="s">
        <v>296</v>
      </c>
      <c r="D104" s="258" t="s">
        <v>273</v>
      </c>
      <c r="E104" s="259" t="s">
        <v>1548</v>
      </c>
      <c r="F104" s="260" t="s">
        <v>1549</v>
      </c>
      <c r="G104" s="261" t="s">
        <v>190</v>
      </c>
      <c r="H104" s="262">
        <v>80</v>
      </c>
      <c r="I104" s="263"/>
      <c r="J104" s="264">
        <f>ROUND(I104*H104,2)</f>
        <v>0</v>
      </c>
      <c r="K104" s="265"/>
      <c r="L104" s="266"/>
      <c r="M104" s="267" t="s">
        <v>19</v>
      </c>
      <c r="N104" s="268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207</v>
      </c>
      <c r="AT104" s="218" t="s">
        <v>273</v>
      </c>
      <c r="AU104" s="218" t="s">
        <v>77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1550</v>
      </c>
    </row>
    <row r="105" s="2" customFormat="1" ht="49.05" customHeight="1">
      <c r="A105" s="39"/>
      <c r="B105" s="40"/>
      <c r="C105" s="258" t="s">
        <v>303</v>
      </c>
      <c r="D105" s="258" t="s">
        <v>273</v>
      </c>
      <c r="E105" s="259" t="s">
        <v>1551</v>
      </c>
      <c r="F105" s="260" t="s">
        <v>1552</v>
      </c>
      <c r="G105" s="261" t="s">
        <v>190</v>
      </c>
      <c r="H105" s="262">
        <v>300</v>
      </c>
      <c r="I105" s="263"/>
      <c r="J105" s="264">
        <f>ROUND(I105*H105,2)</f>
        <v>0</v>
      </c>
      <c r="K105" s="265"/>
      <c r="L105" s="266"/>
      <c r="M105" s="267" t="s">
        <v>19</v>
      </c>
      <c r="N105" s="268" t="s">
        <v>40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207</v>
      </c>
      <c r="AT105" s="218" t="s">
        <v>273</v>
      </c>
      <c r="AU105" s="218" t="s">
        <v>77</v>
      </c>
      <c r="AY105" s="18" t="s">
        <v>146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77</v>
      </c>
      <c r="BK105" s="219">
        <f>ROUND(I105*H105,2)</f>
        <v>0</v>
      </c>
      <c r="BL105" s="18" t="s">
        <v>152</v>
      </c>
      <c r="BM105" s="218" t="s">
        <v>1553</v>
      </c>
    </row>
    <row r="106" s="2" customFormat="1" ht="16.5" customHeight="1">
      <c r="A106" s="39"/>
      <c r="B106" s="40"/>
      <c r="C106" s="258" t="s">
        <v>308</v>
      </c>
      <c r="D106" s="258" t="s">
        <v>273</v>
      </c>
      <c r="E106" s="259" t="s">
        <v>1554</v>
      </c>
      <c r="F106" s="260" t="s">
        <v>1555</v>
      </c>
      <c r="G106" s="261" t="s">
        <v>543</v>
      </c>
      <c r="H106" s="262">
        <v>9</v>
      </c>
      <c r="I106" s="263"/>
      <c r="J106" s="264">
        <f>ROUND(I106*H106,2)</f>
        <v>0</v>
      </c>
      <c r="K106" s="265"/>
      <c r="L106" s="266"/>
      <c r="M106" s="267" t="s">
        <v>19</v>
      </c>
      <c r="N106" s="268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207</v>
      </c>
      <c r="AT106" s="218" t="s">
        <v>273</v>
      </c>
      <c r="AU106" s="218" t="s">
        <v>77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1556</v>
      </c>
    </row>
    <row r="107" s="2" customFormat="1" ht="44.25" customHeight="1">
      <c r="A107" s="39"/>
      <c r="B107" s="40"/>
      <c r="C107" s="258" t="s">
        <v>328</v>
      </c>
      <c r="D107" s="258" t="s">
        <v>273</v>
      </c>
      <c r="E107" s="259" t="s">
        <v>1557</v>
      </c>
      <c r="F107" s="260" t="s">
        <v>1558</v>
      </c>
      <c r="G107" s="261" t="s">
        <v>190</v>
      </c>
      <c r="H107" s="262">
        <v>210</v>
      </c>
      <c r="I107" s="263"/>
      <c r="J107" s="264">
        <f>ROUND(I107*H107,2)</f>
        <v>0</v>
      </c>
      <c r="K107" s="265"/>
      <c r="L107" s="266"/>
      <c r="M107" s="267" t="s">
        <v>19</v>
      </c>
      <c r="N107" s="268" t="s">
        <v>40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207</v>
      </c>
      <c r="AT107" s="218" t="s">
        <v>273</v>
      </c>
      <c r="AU107" s="218" t="s">
        <v>77</v>
      </c>
      <c r="AY107" s="18" t="s">
        <v>146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77</v>
      </c>
      <c r="BK107" s="219">
        <f>ROUND(I107*H107,2)</f>
        <v>0</v>
      </c>
      <c r="BL107" s="18" t="s">
        <v>152</v>
      </c>
      <c r="BM107" s="218" t="s">
        <v>1559</v>
      </c>
    </row>
    <row r="108" s="2" customFormat="1" ht="16.5" customHeight="1">
      <c r="A108" s="39"/>
      <c r="B108" s="40"/>
      <c r="C108" s="258" t="s">
        <v>337</v>
      </c>
      <c r="D108" s="258" t="s">
        <v>273</v>
      </c>
      <c r="E108" s="259" t="s">
        <v>1560</v>
      </c>
      <c r="F108" s="260" t="s">
        <v>1561</v>
      </c>
      <c r="G108" s="261" t="s">
        <v>543</v>
      </c>
      <c r="H108" s="262">
        <v>20</v>
      </c>
      <c r="I108" s="263"/>
      <c r="J108" s="264">
        <f>ROUND(I108*H108,2)</f>
        <v>0</v>
      </c>
      <c r="K108" s="265"/>
      <c r="L108" s="266"/>
      <c r="M108" s="267" t="s">
        <v>19</v>
      </c>
      <c r="N108" s="268" t="s">
        <v>40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207</v>
      </c>
      <c r="AT108" s="218" t="s">
        <v>273</v>
      </c>
      <c r="AU108" s="218" t="s">
        <v>77</v>
      </c>
      <c r="AY108" s="18" t="s">
        <v>146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77</v>
      </c>
      <c r="BK108" s="219">
        <f>ROUND(I108*H108,2)</f>
        <v>0</v>
      </c>
      <c r="BL108" s="18" t="s">
        <v>152</v>
      </c>
      <c r="BM108" s="218" t="s">
        <v>1562</v>
      </c>
    </row>
    <row r="109" s="2" customFormat="1" ht="16.5" customHeight="1">
      <c r="A109" s="39"/>
      <c r="B109" s="40"/>
      <c r="C109" s="258" t="s">
        <v>344</v>
      </c>
      <c r="D109" s="258" t="s">
        <v>273</v>
      </c>
      <c r="E109" s="259" t="s">
        <v>1563</v>
      </c>
      <c r="F109" s="260" t="s">
        <v>1564</v>
      </c>
      <c r="G109" s="261" t="s">
        <v>543</v>
      </c>
      <c r="H109" s="262">
        <v>9</v>
      </c>
      <c r="I109" s="263"/>
      <c r="J109" s="264">
        <f>ROUND(I109*H109,2)</f>
        <v>0</v>
      </c>
      <c r="K109" s="265"/>
      <c r="L109" s="266"/>
      <c r="M109" s="267" t="s">
        <v>19</v>
      </c>
      <c r="N109" s="268" t="s">
        <v>40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207</v>
      </c>
      <c r="AT109" s="218" t="s">
        <v>273</v>
      </c>
      <c r="AU109" s="218" t="s">
        <v>77</v>
      </c>
      <c r="AY109" s="18" t="s">
        <v>146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77</v>
      </c>
      <c r="BK109" s="219">
        <f>ROUND(I109*H109,2)</f>
        <v>0</v>
      </c>
      <c r="BL109" s="18" t="s">
        <v>152</v>
      </c>
      <c r="BM109" s="218" t="s">
        <v>1565</v>
      </c>
    </row>
    <row r="110" s="2" customFormat="1" ht="44.25" customHeight="1">
      <c r="A110" s="39"/>
      <c r="B110" s="40"/>
      <c r="C110" s="258" t="s">
        <v>351</v>
      </c>
      <c r="D110" s="258" t="s">
        <v>273</v>
      </c>
      <c r="E110" s="259" t="s">
        <v>1566</v>
      </c>
      <c r="F110" s="260" t="s">
        <v>1567</v>
      </c>
      <c r="G110" s="261" t="s">
        <v>190</v>
      </c>
      <c r="H110" s="262">
        <v>40</v>
      </c>
      <c r="I110" s="263"/>
      <c r="J110" s="264">
        <f>ROUND(I110*H110,2)</f>
        <v>0</v>
      </c>
      <c r="K110" s="265"/>
      <c r="L110" s="266"/>
      <c r="M110" s="267" t="s">
        <v>19</v>
      </c>
      <c r="N110" s="268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207</v>
      </c>
      <c r="AT110" s="218" t="s">
        <v>273</v>
      </c>
      <c r="AU110" s="218" t="s">
        <v>77</v>
      </c>
      <c r="AY110" s="18" t="s">
        <v>146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152</v>
      </c>
      <c r="BM110" s="218" t="s">
        <v>1568</v>
      </c>
    </row>
    <row r="111" s="2" customFormat="1" ht="16.5" customHeight="1">
      <c r="A111" s="39"/>
      <c r="B111" s="40"/>
      <c r="C111" s="206" t="s">
        <v>360</v>
      </c>
      <c r="D111" s="206" t="s">
        <v>148</v>
      </c>
      <c r="E111" s="207" t="s">
        <v>1569</v>
      </c>
      <c r="F111" s="208" t="s">
        <v>1570</v>
      </c>
      <c r="G111" s="209" t="s">
        <v>1571</v>
      </c>
      <c r="H111" s="210">
        <v>1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40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152</v>
      </c>
      <c r="AT111" s="218" t="s">
        <v>148</v>
      </c>
      <c r="AU111" s="218" t="s">
        <v>77</v>
      </c>
      <c r="AY111" s="18" t="s">
        <v>146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77</v>
      </c>
      <c r="BK111" s="219">
        <f>ROUND(I111*H111,2)</f>
        <v>0</v>
      </c>
      <c r="BL111" s="18" t="s">
        <v>152</v>
      </c>
      <c r="BM111" s="218" t="s">
        <v>521</v>
      </c>
    </row>
    <row r="112" s="12" customFormat="1" ht="25.92" customHeight="1">
      <c r="A112" s="12"/>
      <c r="B112" s="190"/>
      <c r="C112" s="191"/>
      <c r="D112" s="192" t="s">
        <v>68</v>
      </c>
      <c r="E112" s="193" t="s">
        <v>1572</v>
      </c>
      <c r="F112" s="193" t="s">
        <v>1573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SUM(P113:P142)</f>
        <v>0</v>
      </c>
      <c r="Q112" s="198"/>
      <c r="R112" s="199">
        <f>SUM(R113:R142)</f>
        <v>0</v>
      </c>
      <c r="S112" s="198"/>
      <c r="T112" s="200">
        <f>SUM(T113:T142)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77</v>
      </c>
      <c r="AT112" s="202" t="s">
        <v>68</v>
      </c>
      <c r="AU112" s="202" t="s">
        <v>69</v>
      </c>
      <c r="AY112" s="201" t="s">
        <v>146</v>
      </c>
      <c r="BK112" s="203">
        <f>SUM(BK113:BK142)</f>
        <v>0</v>
      </c>
    </row>
    <row r="113" s="2" customFormat="1" ht="16.5" customHeight="1">
      <c r="A113" s="39"/>
      <c r="B113" s="40"/>
      <c r="C113" s="206" t="s">
        <v>365</v>
      </c>
      <c r="D113" s="206" t="s">
        <v>148</v>
      </c>
      <c r="E113" s="207" t="s">
        <v>1574</v>
      </c>
      <c r="F113" s="208" t="s">
        <v>1575</v>
      </c>
      <c r="G113" s="209" t="s">
        <v>543</v>
      </c>
      <c r="H113" s="210">
        <v>1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40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152</v>
      </c>
      <c r="AT113" s="218" t="s">
        <v>148</v>
      </c>
      <c r="AU113" s="218" t="s">
        <v>77</v>
      </c>
      <c r="AY113" s="18" t="s">
        <v>146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77</v>
      </c>
      <c r="BK113" s="219">
        <f>ROUND(I113*H113,2)</f>
        <v>0</v>
      </c>
      <c r="BL113" s="18" t="s">
        <v>152</v>
      </c>
      <c r="BM113" s="218" t="s">
        <v>534</v>
      </c>
    </row>
    <row r="114" s="2" customFormat="1" ht="16.5" customHeight="1">
      <c r="A114" s="39"/>
      <c r="B114" s="40"/>
      <c r="C114" s="206" t="s">
        <v>372</v>
      </c>
      <c r="D114" s="206" t="s">
        <v>148</v>
      </c>
      <c r="E114" s="207" t="s">
        <v>1576</v>
      </c>
      <c r="F114" s="208" t="s">
        <v>1577</v>
      </c>
      <c r="G114" s="209" t="s">
        <v>190</v>
      </c>
      <c r="H114" s="210">
        <v>160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152</v>
      </c>
      <c r="AT114" s="218" t="s">
        <v>148</v>
      </c>
      <c r="AU114" s="218" t="s">
        <v>77</v>
      </c>
      <c r="AY114" s="18" t="s">
        <v>146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152</v>
      </c>
      <c r="BM114" s="218" t="s">
        <v>547</v>
      </c>
    </row>
    <row r="115" s="2" customFormat="1" ht="16.5" customHeight="1">
      <c r="A115" s="39"/>
      <c r="B115" s="40"/>
      <c r="C115" s="206" t="s">
        <v>380</v>
      </c>
      <c r="D115" s="206" t="s">
        <v>148</v>
      </c>
      <c r="E115" s="207" t="s">
        <v>1578</v>
      </c>
      <c r="F115" s="208" t="s">
        <v>1579</v>
      </c>
      <c r="G115" s="209" t="s">
        <v>190</v>
      </c>
      <c r="H115" s="210">
        <v>30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40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152</v>
      </c>
      <c r="AT115" s="218" t="s">
        <v>148</v>
      </c>
      <c r="AU115" s="218" t="s">
        <v>77</v>
      </c>
      <c r="AY115" s="18" t="s">
        <v>146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77</v>
      </c>
      <c r="BK115" s="219">
        <f>ROUND(I115*H115,2)</f>
        <v>0</v>
      </c>
      <c r="BL115" s="18" t="s">
        <v>152</v>
      </c>
      <c r="BM115" s="218" t="s">
        <v>560</v>
      </c>
    </row>
    <row r="116" s="2" customFormat="1" ht="16.5" customHeight="1">
      <c r="A116" s="39"/>
      <c r="B116" s="40"/>
      <c r="C116" s="206" t="s">
        <v>388</v>
      </c>
      <c r="D116" s="206" t="s">
        <v>148</v>
      </c>
      <c r="E116" s="207" t="s">
        <v>1580</v>
      </c>
      <c r="F116" s="208" t="s">
        <v>1581</v>
      </c>
      <c r="G116" s="209" t="s">
        <v>151</v>
      </c>
      <c r="H116" s="210">
        <v>20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152</v>
      </c>
      <c r="AT116" s="218" t="s">
        <v>148</v>
      </c>
      <c r="AU116" s="218" t="s">
        <v>77</v>
      </c>
      <c r="AY116" s="18" t="s">
        <v>146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152</v>
      </c>
      <c r="BM116" s="218" t="s">
        <v>572</v>
      </c>
    </row>
    <row r="117" s="2" customFormat="1" ht="16.5" customHeight="1">
      <c r="A117" s="39"/>
      <c r="B117" s="40"/>
      <c r="C117" s="206" t="s">
        <v>396</v>
      </c>
      <c r="D117" s="206" t="s">
        <v>148</v>
      </c>
      <c r="E117" s="207" t="s">
        <v>1582</v>
      </c>
      <c r="F117" s="208" t="s">
        <v>1583</v>
      </c>
      <c r="G117" s="209" t="s">
        <v>190</v>
      </c>
      <c r="H117" s="210">
        <v>40</v>
      </c>
      <c r="I117" s="211"/>
      <c r="J117" s="212">
        <f>ROUND(I117*H117,2)</f>
        <v>0</v>
      </c>
      <c r="K117" s="213"/>
      <c r="L117" s="45"/>
      <c r="M117" s="214" t="s">
        <v>19</v>
      </c>
      <c r="N117" s="215" t="s">
        <v>40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152</v>
      </c>
      <c r="AT117" s="218" t="s">
        <v>148</v>
      </c>
      <c r="AU117" s="218" t="s">
        <v>77</v>
      </c>
      <c r="AY117" s="18" t="s">
        <v>146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77</v>
      </c>
      <c r="BK117" s="219">
        <f>ROUND(I117*H117,2)</f>
        <v>0</v>
      </c>
      <c r="BL117" s="18" t="s">
        <v>152</v>
      </c>
      <c r="BM117" s="218" t="s">
        <v>586</v>
      </c>
    </row>
    <row r="118" s="2" customFormat="1" ht="16.5" customHeight="1">
      <c r="A118" s="39"/>
      <c r="B118" s="40"/>
      <c r="C118" s="206" t="s">
        <v>402</v>
      </c>
      <c r="D118" s="206" t="s">
        <v>148</v>
      </c>
      <c r="E118" s="207" t="s">
        <v>1584</v>
      </c>
      <c r="F118" s="208" t="s">
        <v>1585</v>
      </c>
      <c r="G118" s="209" t="s">
        <v>151</v>
      </c>
      <c r="H118" s="210">
        <v>20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40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152</v>
      </c>
      <c r="AT118" s="218" t="s">
        <v>148</v>
      </c>
      <c r="AU118" s="218" t="s">
        <v>77</v>
      </c>
      <c r="AY118" s="18" t="s">
        <v>146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77</v>
      </c>
      <c r="BK118" s="219">
        <f>ROUND(I118*H118,2)</f>
        <v>0</v>
      </c>
      <c r="BL118" s="18" t="s">
        <v>152</v>
      </c>
      <c r="BM118" s="218" t="s">
        <v>597</v>
      </c>
    </row>
    <row r="119" s="2" customFormat="1" ht="16.5" customHeight="1">
      <c r="A119" s="39"/>
      <c r="B119" s="40"/>
      <c r="C119" s="206" t="s">
        <v>409</v>
      </c>
      <c r="D119" s="206" t="s">
        <v>148</v>
      </c>
      <c r="E119" s="207" t="s">
        <v>1586</v>
      </c>
      <c r="F119" s="208" t="s">
        <v>1587</v>
      </c>
      <c r="G119" s="209" t="s">
        <v>202</v>
      </c>
      <c r="H119" s="210">
        <v>3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40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152</v>
      </c>
      <c r="AT119" s="218" t="s">
        <v>148</v>
      </c>
      <c r="AU119" s="218" t="s">
        <v>77</v>
      </c>
      <c r="AY119" s="18" t="s">
        <v>146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77</v>
      </c>
      <c r="BK119" s="219">
        <f>ROUND(I119*H119,2)</f>
        <v>0</v>
      </c>
      <c r="BL119" s="18" t="s">
        <v>152</v>
      </c>
      <c r="BM119" s="218" t="s">
        <v>609</v>
      </c>
    </row>
    <row r="120" s="2" customFormat="1" ht="16.5" customHeight="1">
      <c r="A120" s="39"/>
      <c r="B120" s="40"/>
      <c r="C120" s="206" t="s">
        <v>414</v>
      </c>
      <c r="D120" s="206" t="s">
        <v>148</v>
      </c>
      <c r="E120" s="207" t="s">
        <v>1588</v>
      </c>
      <c r="F120" s="208" t="s">
        <v>1589</v>
      </c>
      <c r="G120" s="209" t="s">
        <v>543</v>
      </c>
      <c r="H120" s="210">
        <v>9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40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152</v>
      </c>
      <c r="AT120" s="218" t="s">
        <v>148</v>
      </c>
      <c r="AU120" s="218" t="s">
        <v>77</v>
      </c>
      <c r="AY120" s="18" t="s">
        <v>146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77</v>
      </c>
      <c r="BK120" s="219">
        <f>ROUND(I120*H120,2)</f>
        <v>0</v>
      </c>
      <c r="BL120" s="18" t="s">
        <v>152</v>
      </c>
      <c r="BM120" s="218" t="s">
        <v>625</v>
      </c>
    </row>
    <row r="121" s="2" customFormat="1" ht="16.5" customHeight="1">
      <c r="A121" s="39"/>
      <c r="B121" s="40"/>
      <c r="C121" s="206" t="s">
        <v>419</v>
      </c>
      <c r="D121" s="206" t="s">
        <v>148</v>
      </c>
      <c r="E121" s="207" t="s">
        <v>1590</v>
      </c>
      <c r="F121" s="208" t="s">
        <v>1591</v>
      </c>
      <c r="G121" s="209" t="s">
        <v>543</v>
      </c>
      <c r="H121" s="210">
        <v>5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40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152</v>
      </c>
      <c r="AT121" s="218" t="s">
        <v>148</v>
      </c>
      <c r="AU121" s="218" t="s">
        <v>77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152</v>
      </c>
      <c r="BM121" s="218" t="s">
        <v>326</v>
      </c>
    </row>
    <row r="122" s="2" customFormat="1" ht="16.5" customHeight="1">
      <c r="A122" s="39"/>
      <c r="B122" s="40"/>
      <c r="C122" s="206" t="s">
        <v>424</v>
      </c>
      <c r="D122" s="206" t="s">
        <v>148</v>
      </c>
      <c r="E122" s="207" t="s">
        <v>1592</v>
      </c>
      <c r="F122" s="208" t="s">
        <v>1593</v>
      </c>
      <c r="G122" s="209" t="s">
        <v>543</v>
      </c>
      <c r="H122" s="210">
        <v>5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40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152</v>
      </c>
      <c r="AT122" s="218" t="s">
        <v>148</v>
      </c>
      <c r="AU122" s="218" t="s">
        <v>77</v>
      </c>
      <c r="AY122" s="18" t="s">
        <v>146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77</v>
      </c>
      <c r="BK122" s="219">
        <f>ROUND(I122*H122,2)</f>
        <v>0</v>
      </c>
      <c r="BL122" s="18" t="s">
        <v>152</v>
      </c>
      <c r="BM122" s="218" t="s">
        <v>646</v>
      </c>
    </row>
    <row r="123" s="2" customFormat="1" ht="16.5" customHeight="1">
      <c r="A123" s="39"/>
      <c r="B123" s="40"/>
      <c r="C123" s="206" t="s">
        <v>430</v>
      </c>
      <c r="D123" s="206" t="s">
        <v>148</v>
      </c>
      <c r="E123" s="207" t="s">
        <v>1594</v>
      </c>
      <c r="F123" s="208" t="s">
        <v>1595</v>
      </c>
      <c r="G123" s="209" t="s">
        <v>543</v>
      </c>
      <c r="H123" s="210">
        <v>2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40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152</v>
      </c>
      <c r="AT123" s="218" t="s">
        <v>148</v>
      </c>
      <c r="AU123" s="218" t="s">
        <v>77</v>
      </c>
      <c r="AY123" s="18" t="s">
        <v>146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77</v>
      </c>
      <c r="BK123" s="219">
        <f>ROUND(I123*H123,2)</f>
        <v>0</v>
      </c>
      <c r="BL123" s="18" t="s">
        <v>152</v>
      </c>
      <c r="BM123" s="218" t="s">
        <v>654</v>
      </c>
    </row>
    <row r="124" s="2" customFormat="1" ht="16.5" customHeight="1">
      <c r="A124" s="39"/>
      <c r="B124" s="40"/>
      <c r="C124" s="206" t="s">
        <v>1305</v>
      </c>
      <c r="D124" s="206" t="s">
        <v>148</v>
      </c>
      <c r="E124" s="207" t="s">
        <v>1596</v>
      </c>
      <c r="F124" s="208" t="s">
        <v>1597</v>
      </c>
      <c r="G124" s="209" t="s">
        <v>202</v>
      </c>
      <c r="H124" s="210">
        <v>12.800000000000001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152</v>
      </c>
      <c r="AT124" s="218" t="s">
        <v>148</v>
      </c>
      <c r="AU124" s="218" t="s">
        <v>77</v>
      </c>
      <c r="AY124" s="18" t="s">
        <v>146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152</v>
      </c>
      <c r="BM124" s="218" t="s">
        <v>378</v>
      </c>
    </row>
    <row r="125" s="2" customFormat="1" ht="16.5" customHeight="1">
      <c r="A125" s="39"/>
      <c r="B125" s="40"/>
      <c r="C125" s="206" t="s">
        <v>1309</v>
      </c>
      <c r="D125" s="206" t="s">
        <v>148</v>
      </c>
      <c r="E125" s="207" t="s">
        <v>1598</v>
      </c>
      <c r="F125" s="208" t="s">
        <v>1599</v>
      </c>
      <c r="G125" s="209" t="s">
        <v>190</v>
      </c>
      <c r="H125" s="210">
        <v>190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40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152</v>
      </c>
      <c r="AT125" s="218" t="s">
        <v>148</v>
      </c>
      <c r="AU125" s="218" t="s">
        <v>77</v>
      </c>
      <c r="AY125" s="18" t="s">
        <v>146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77</v>
      </c>
      <c r="BK125" s="219">
        <f>ROUND(I125*H125,2)</f>
        <v>0</v>
      </c>
      <c r="BL125" s="18" t="s">
        <v>152</v>
      </c>
      <c r="BM125" s="218" t="s">
        <v>677</v>
      </c>
    </row>
    <row r="126" s="2" customFormat="1" ht="16.5" customHeight="1">
      <c r="A126" s="39"/>
      <c r="B126" s="40"/>
      <c r="C126" s="206" t="s">
        <v>1323</v>
      </c>
      <c r="D126" s="206" t="s">
        <v>148</v>
      </c>
      <c r="E126" s="207" t="s">
        <v>1600</v>
      </c>
      <c r="F126" s="208" t="s">
        <v>1601</v>
      </c>
      <c r="G126" s="209" t="s">
        <v>543</v>
      </c>
      <c r="H126" s="210">
        <v>2</v>
      </c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40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152</v>
      </c>
      <c r="AT126" s="218" t="s">
        <v>148</v>
      </c>
      <c r="AU126" s="218" t="s">
        <v>77</v>
      </c>
      <c r="AY126" s="18" t="s">
        <v>146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77</v>
      </c>
      <c r="BK126" s="219">
        <f>ROUND(I126*H126,2)</f>
        <v>0</v>
      </c>
      <c r="BL126" s="18" t="s">
        <v>152</v>
      </c>
      <c r="BM126" s="218" t="s">
        <v>689</v>
      </c>
    </row>
    <row r="127" s="2" customFormat="1" ht="16.5" customHeight="1">
      <c r="A127" s="39"/>
      <c r="B127" s="40"/>
      <c r="C127" s="206" t="s">
        <v>436</v>
      </c>
      <c r="D127" s="206" t="s">
        <v>148</v>
      </c>
      <c r="E127" s="207" t="s">
        <v>1602</v>
      </c>
      <c r="F127" s="208" t="s">
        <v>1603</v>
      </c>
      <c r="G127" s="209" t="s">
        <v>190</v>
      </c>
      <c r="H127" s="210">
        <v>10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40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152</v>
      </c>
      <c r="AT127" s="218" t="s">
        <v>148</v>
      </c>
      <c r="AU127" s="218" t="s">
        <v>77</v>
      </c>
      <c r="AY127" s="18" t="s">
        <v>146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77</v>
      </c>
      <c r="BK127" s="219">
        <f>ROUND(I127*H127,2)</f>
        <v>0</v>
      </c>
      <c r="BL127" s="18" t="s">
        <v>152</v>
      </c>
      <c r="BM127" s="218" t="s">
        <v>702</v>
      </c>
    </row>
    <row r="128" s="2" customFormat="1" ht="16.5" customHeight="1">
      <c r="A128" s="39"/>
      <c r="B128" s="40"/>
      <c r="C128" s="206" t="s">
        <v>442</v>
      </c>
      <c r="D128" s="206" t="s">
        <v>148</v>
      </c>
      <c r="E128" s="207" t="s">
        <v>1604</v>
      </c>
      <c r="F128" s="208" t="s">
        <v>1605</v>
      </c>
      <c r="G128" s="209" t="s">
        <v>190</v>
      </c>
      <c r="H128" s="210">
        <v>180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40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152</v>
      </c>
      <c r="AT128" s="218" t="s">
        <v>148</v>
      </c>
      <c r="AU128" s="218" t="s">
        <v>77</v>
      </c>
      <c r="AY128" s="18" t="s">
        <v>146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152</v>
      </c>
      <c r="BM128" s="218" t="s">
        <v>712</v>
      </c>
    </row>
    <row r="129" s="2" customFormat="1" ht="16.5" customHeight="1">
      <c r="A129" s="39"/>
      <c r="B129" s="40"/>
      <c r="C129" s="206" t="s">
        <v>448</v>
      </c>
      <c r="D129" s="206" t="s">
        <v>148</v>
      </c>
      <c r="E129" s="207" t="s">
        <v>1606</v>
      </c>
      <c r="F129" s="208" t="s">
        <v>1607</v>
      </c>
      <c r="G129" s="209" t="s">
        <v>19</v>
      </c>
      <c r="H129" s="210">
        <v>190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40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152</v>
      </c>
      <c r="AT129" s="218" t="s">
        <v>148</v>
      </c>
      <c r="AU129" s="218" t="s">
        <v>77</v>
      </c>
      <c r="AY129" s="18" t="s">
        <v>146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77</v>
      </c>
      <c r="BK129" s="219">
        <f>ROUND(I129*H129,2)</f>
        <v>0</v>
      </c>
      <c r="BL129" s="18" t="s">
        <v>152</v>
      </c>
      <c r="BM129" s="218" t="s">
        <v>724</v>
      </c>
    </row>
    <row r="130" s="2" customFormat="1" ht="16.5" customHeight="1">
      <c r="A130" s="39"/>
      <c r="B130" s="40"/>
      <c r="C130" s="206" t="s">
        <v>453</v>
      </c>
      <c r="D130" s="206" t="s">
        <v>148</v>
      </c>
      <c r="E130" s="207" t="s">
        <v>1608</v>
      </c>
      <c r="F130" s="208" t="s">
        <v>1609</v>
      </c>
      <c r="G130" s="209" t="s">
        <v>190</v>
      </c>
      <c r="H130" s="210">
        <v>30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40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152</v>
      </c>
      <c r="AT130" s="218" t="s">
        <v>148</v>
      </c>
      <c r="AU130" s="218" t="s">
        <v>77</v>
      </c>
      <c r="AY130" s="18" t="s">
        <v>146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77</v>
      </c>
      <c r="BK130" s="219">
        <f>ROUND(I130*H130,2)</f>
        <v>0</v>
      </c>
      <c r="BL130" s="18" t="s">
        <v>152</v>
      </c>
      <c r="BM130" s="218" t="s">
        <v>737</v>
      </c>
    </row>
    <row r="131" s="2" customFormat="1" ht="16.5" customHeight="1">
      <c r="A131" s="39"/>
      <c r="B131" s="40"/>
      <c r="C131" s="206" t="s">
        <v>458</v>
      </c>
      <c r="D131" s="206" t="s">
        <v>148</v>
      </c>
      <c r="E131" s="207" t="s">
        <v>1610</v>
      </c>
      <c r="F131" s="208" t="s">
        <v>1611</v>
      </c>
      <c r="G131" s="209" t="s">
        <v>190</v>
      </c>
      <c r="H131" s="210">
        <v>160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40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152</v>
      </c>
      <c r="AT131" s="218" t="s">
        <v>148</v>
      </c>
      <c r="AU131" s="218" t="s">
        <v>77</v>
      </c>
      <c r="AY131" s="18" t="s">
        <v>146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77</v>
      </c>
      <c r="BK131" s="219">
        <f>ROUND(I131*H131,2)</f>
        <v>0</v>
      </c>
      <c r="BL131" s="18" t="s">
        <v>152</v>
      </c>
      <c r="BM131" s="218" t="s">
        <v>747</v>
      </c>
    </row>
    <row r="132" s="2" customFormat="1" ht="16.5" customHeight="1">
      <c r="A132" s="39"/>
      <c r="B132" s="40"/>
      <c r="C132" s="206" t="s">
        <v>463</v>
      </c>
      <c r="D132" s="206" t="s">
        <v>148</v>
      </c>
      <c r="E132" s="207" t="s">
        <v>1612</v>
      </c>
      <c r="F132" s="208" t="s">
        <v>1613</v>
      </c>
      <c r="G132" s="209" t="s">
        <v>190</v>
      </c>
      <c r="H132" s="210">
        <v>30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152</v>
      </c>
      <c r="AT132" s="218" t="s">
        <v>148</v>
      </c>
      <c r="AU132" s="218" t="s">
        <v>77</v>
      </c>
      <c r="AY132" s="18" t="s">
        <v>146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152</v>
      </c>
      <c r="BM132" s="218" t="s">
        <v>763</v>
      </c>
    </row>
    <row r="133" s="2" customFormat="1" ht="16.5" customHeight="1">
      <c r="A133" s="39"/>
      <c r="B133" s="40"/>
      <c r="C133" s="206" t="s">
        <v>468</v>
      </c>
      <c r="D133" s="206" t="s">
        <v>148</v>
      </c>
      <c r="E133" s="207" t="s">
        <v>1614</v>
      </c>
      <c r="F133" s="208" t="s">
        <v>1615</v>
      </c>
      <c r="G133" s="209" t="s">
        <v>202</v>
      </c>
      <c r="H133" s="210">
        <v>16.800000000000001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40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152</v>
      </c>
      <c r="AT133" s="218" t="s">
        <v>148</v>
      </c>
      <c r="AU133" s="218" t="s">
        <v>77</v>
      </c>
      <c r="AY133" s="18" t="s">
        <v>146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77</v>
      </c>
      <c r="BK133" s="219">
        <f>ROUND(I133*H133,2)</f>
        <v>0</v>
      </c>
      <c r="BL133" s="18" t="s">
        <v>152</v>
      </c>
      <c r="BM133" s="218" t="s">
        <v>774</v>
      </c>
    </row>
    <row r="134" s="2" customFormat="1" ht="16.5" customHeight="1">
      <c r="A134" s="39"/>
      <c r="B134" s="40"/>
      <c r="C134" s="206" t="s">
        <v>476</v>
      </c>
      <c r="D134" s="206" t="s">
        <v>148</v>
      </c>
      <c r="E134" s="207" t="s">
        <v>1616</v>
      </c>
      <c r="F134" s="208" t="s">
        <v>1617</v>
      </c>
      <c r="G134" s="209" t="s">
        <v>257</v>
      </c>
      <c r="H134" s="210">
        <v>2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40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152</v>
      </c>
      <c r="AT134" s="218" t="s">
        <v>148</v>
      </c>
      <c r="AU134" s="218" t="s">
        <v>77</v>
      </c>
      <c r="AY134" s="18" t="s">
        <v>146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77</v>
      </c>
      <c r="BK134" s="219">
        <f>ROUND(I134*H134,2)</f>
        <v>0</v>
      </c>
      <c r="BL134" s="18" t="s">
        <v>152</v>
      </c>
      <c r="BM134" s="218" t="s">
        <v>789</v>
      </c>
    </row>
    <row r="135" s="2" customFormat="1" ht="16.5" customHeight="1">
      <c r="A135" s="39"/>
      <c r="B135" s="40"/>
      <c r="C135" s="206" t="s">
        <v>481</v>
      </c>
      <c r="D135" s="206" t="s">
        <v>148</v>
      </c>
      <c r="E135" s="207" t="s">
        <v>1618</v>
      </c>
      <c r="F135" s="208" t="s">
        <v>1619</v>
      </c>
      <c r="G135" s="209" t="s">
        <v>257</v>
      </c>
      <c r="H135" s="210">
        <v>2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152</v>
      </c>
      <c r="AT135" s="218" t="s">
        <v>148</v>
      </c>
      <c r="AU135" s="218" t="s">
        <v>77</v>
      </c>
      <c r="AY135" s="18" t="s">
        <v>146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152</v>
      </c>
      <c r="BM135" s="218" t="s">
        <v>798</v>
      </c>
    </row>
    <row r="136" s="2" customFormat="1" ht="16.5" customHeight="1">
      <c r="A136" s="39"/>
      <c r="B136" s="40"/>
      <c r="C136" s="206" t="s">
        <v>494</v>
      </c>
      <c r="D136" s="206" t="s">
        <v>148</v>
      </c>
      <c r="E136" s="207" t="s">
        <v>1620</v>
      </c>
      <c r="F136" s="208" t="s">
        <v>1621</v>
      </c>
      <c r="G136" s="209" t="s">
        <v>257</v>
      </c>
      <c r="H136" s="210">
        <v>20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40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152</v>
      </c>
      <c r="AT136" s="218" t="s">
        <v>148</v>
      </c>
      <c r="AU136" s="218" t="s">
        <v>77</v>
      </c>
      <c r="AY136" s="18" t="s">
        <v>146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77</v>
      </c>
      <c r="BK136" s="219">
        <f>ROUND(I136*H136,2)</f>
        <v>0</v>
      </c>
      <c r="BL136" s="18" t="s">
        <v>152</v>
      </c>
      <c r="BM136" s="218" t="s">
        <v>806</v>
      </c>
    </row>
    <row r="137" s="2" customFormat="1" ht="16.5" customHeight="1">
      <c r="A137" s="39"/>
      <c r="B137" s="40"/>
      <c r="C137" s="206" t="s">
        <v>500</v>
      </c>
      <c r="D137" s="206" t="s">
        <v>148</v>
      </c>
      <c r="E137" s="207" t="s">
        <v>1622</v>
      </c>
      <c r="F137" s="208" t="s">
        <v>1623</v>
      </c>
      <c r="G137" s="209" t="s">
        <v>257</v>
      </c>
      <c r="H137" s="210">
        <v>30.239999999999998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40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152</v>
      </c>
      <c r="AT137" s="218" t="s">
        <v>148</v>
      </c>
      <c r="AU137" s="218" t="s">
        <v>77</v>
      </c>
      <c r="AY137" s="18" t="s">
        <v>146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77</v>
      </c>
      <c r="BK137" s="219">
        <f>ROUND(I137*H137,2)</f>
        <v>0</v>
      </c>
      <c r="BL137" s="18" t="s">
        <v>152</v>
      </c>
      <c r="BM137" s="218" t="s">
        <v>815</v>
      </c>
    </row>
    <row r="138" s="2" customFormat="1" ht="16.5" customHeight="1">
      <c r="A138" s="39"/>
      <c r="B138" s="40"/>
      <c r="C138" s="206" t="s">
        <v>506</v>
      </c>
      <c r="D138" s="206" t="s">
        <v>148</v>
      </c>
      <c r="E138" s="207" t="s">
        <v>1624</v>
      </c>
      <c r="F138" s="208" t="s">
        <v>1625</v>
      </c>
      <c r="G138" s="209" t="s">
        <v>202</v>
      </c>
      <c r="H138" s="210">
        <v>2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40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152</v>
      </c>
      <c r="AT138" s="218" t="s">
        <v>148</v>
      </c>
      <c r="AU138" s="218" t="s">
        <v>77</v>
      </c>
      <c r="AY138" s="18" t="s">
        <v>146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77</v>
      </c>
      <c r="BK138" s="219">
        <f>ROUND(I138*H138,2)</f>
        <v>0</v>
      </c>
      <c r="BL138" s="18" t="s">
        <v>152</v>
      </c>
      <c r="BM138" s="218" t="s">
        <v>823</v>
      </c>
    </row>
    <row r="139" s="2" customFormat="1" ht="16.5" customHeight="1">
      <c r="A139" s="39"/>
      <c r="B139" s="40"/>
      <c r="C139" s="206" t="s">
        <v>510</v>
      </c>
      <c r="D139" s="206" t="s">
        <v>148</v>
      </c>
      <c r="E139" s="207" t="s">
        <v>1626</v>
      </c>
      <c r="F139" s="208" t="s">
        <v>1627</v>
      </c>
      <c r="G139" s="209" t="s">
        <v>1488</v>
      </c>
      <c r="H139" s="210">
        <v>1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40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152</v>
      </c>
      <c r="AT139" s="218" t="s">
        <v>148</v>
      </c>
      <c r="AU139" s="218" t="s">
        <v>77</v>
      </c>
      <c r="AY139" s="18" t="s">
        <v>146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77</v>
      </c>
      <c r="BK139" s="219">
        <f>ROUND(I139*H139,2)</f>
        <v>0</v>
      </c>
      <c r="BL139" s="18" t="s">
        <v>152</v>
      </c>
      <c r="BM139" s="218" t="s">
        <v>832</v>
      </c>
    </row>
    <row r="140" s="2" customFormat="1" ht="16.5" customHeight="1">
      <c r="A140" s="39"/>
      <c r="B140" s="40"/>
      <c r="C140" s="206" t="s">
        <v>516</v>
      </c>
      <c r="D140" s="206" t="s">
        <v>148</v>
      </c>
      <c r="E140" s="207" t="s">
        <v>1628</v>
      </c>
      <c r="F140" s="208" t="s">
        <v>1629</v>
      </c>
      <c r="G140" s="209" t="s">
        <v>1571</v>
      </c>
      <c r="H140" s="210">
        <v>1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152</v>
      </c>
      <c r="AT140" s="218" t="s">
        <v>148</v>
      </c>
      <c r="AU140" s="218" t="s">
        <v>77</v>
      </c>
      <c r="AY140" s="18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152</v>
      </c>
      <c r="BM140" s="218" t="s">
        <v>841</v>
      </c>
    </row>
    <row r="141" s="2" customFormat="1" ht="16.5" customHeight="1">
      <c r="A141" s="39"/>
      <c r="B141" s="40"/>
      <c r="C141" s="206" t="s">
        <v>521</v>
      </c>
      <c r="D141" s="206" t="s">
        <v>148</v>
      </c>
      <c r="E141" s="207" t="s">
        <v>1630</v>
      </c>
      <c r="F141" s="208" t="s">
        <v>1631</v>
      </c>
      <c r="G141" s="209" t="s">
        <v>1571</v>
      </c>
      <c r="H141" s="210">
        <v>1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40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152</v>
      </c>
      <c r="AT141" s="218" t="s">
        <v>148</v>
      </c>
      <c r="AU141" s="218" t="s">
        <v>77</v>
      </c>
      <c r="AY141" s="18" t="s">
        <v>146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77</v>
      </c>
      <c r="BK141" s="219">
        <f>ROUND(I141*H141,2)</f>
        <v>0</v>
      </c>
      <c r="BL141" s="18" t="s">
        <v>152</v>
      </c>
      <c r="BM141" s="218" t="s">
        <v>850</v>
      </c>
    </row>
    <row r="142" s="2" customFormat="1" ht="16.5" customHeight="1">
      <c r="A142" s="39"/>
      <c r="B142" s="40"/>
      <c r="C142" s="206" t="s">
        <v>528</v>
      </c>
      <c r="D142" s="206" t="s">
        <v>148</v>
      </c>
      <c r="E142" s="207" t="s">
        <v>1632</v>
      </c>
      <c r="F142" s="208" t="s">
        <v>1633</v>
      </c>
      <c r="G142" s="209" t="s">
        <v>1571</v>
      </c>
      <c r="H142" s="210">
        <v>1</v>
      </c>
      <c r="I142" s="211"/>
      <c r="J142" s="212">
        <f>ROUND(I142*H142,2)</f>
        <v>0</v>
      </c>
      <c r="K142" s="213"/>
      <c r="L142" s="45"/>
      <c r="M142" s="277" t="s">
        <v>19</v>
      </c>
      <c r="N142" s="278" t="s">
        <v>40</v>
      </c>
      <c r="O142" s="271"/>
      <c r="P142" s="279">
        <f>O142*H142</f>
        <v>0</v>
      </c>
      <c r="Q142" s="279">
        <v>0</v>
      </c>
      <c r="R142" s="279">
        <f>Q142*H142</f>
        <v>0</v>
      </c>
      <c r="S142" s="279">
        <v>0</v>
      </c>
      <c r="T142" s="28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152</v>
      </c>
      <c r="AT142" s="218" t="s">
        <v>148</v>
      </c>
      <c r="AU142" s="218" t="s">
        <v>77</v>
      </c>
      <c r="AY142" s="18" t="s">
        <v>146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77</v>
      </c>
      <c r="BK142" s="219">
        <f>ROUND(I142*H142,2)</f>
        <v>0</v>
      </c>
      <c r="BL142" s="18" t="s">
        <v>152</v>
      </c>
      <c r="BM142" s="218" t="s">
        <v>862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6K9MbEKXkirAzhcqv5n5s68VBnjxoqYEeVAkoAR5rpGHHikz0CYondqCii3ZXLGylqZlFcYQ3cSEPTklToYLyg==" hashValue="QcwVzPE4XyBgEsoSGAx+JMrzaXFV/VLUj5w/bLRLNFrx3eZi50m5LjJwueOmd7hsd0yTxu85FN5ZSHRCTRmdiw==" algorithmName="SHA-512" password="CC35"/>
  <autoFilter ref="C80:K14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1634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ROUND((SUM(BE82:BE157)),  2)</f>
        <v>0</v>
      </c>
      <c r="G33" s="39"/>
      <c r="H33" s="39"/>
      <c r="I33" s="149">
        <v>0.20999999999999999</v>
      </c>
      <c r="J33" s="148">
        <f>ROUND(((SUM(BE82:BE157))*I33),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ROUND((SUM(BF82:BF157)),  2)</f>
        <v>0</v>
      </c>
      <c r="G34" s="39"/>
      <c r="H34" s="39"/>
      <c r="I34" s="149">
        <v>0.14999999999999999</v>
      </c>
      <c r="J34" s="148">
        <f>ROUND(((SUM(BF82:BF157))*I34),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ROUND((SUM(BG82:BG157)),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ROUND((SUM(BH82:BH157)),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ROUND((SUM(BI82:BI157)),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801.1 - Vegetační úpravy - stromy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128</v>
      </c>
      <c r="E62" s="175"/>
      <c r="F62" s="175"/>
      <c r="G62" s="175"/>
      <c r="H62" s="175"/>
      <c r="I62" s="175"/>
      <c r="J62" s="176">
        <f>J156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Revitalizace vnitrobloku Bayerova - Botanická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801.1 - Vegetační úpravy - stromy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8. 8. 2022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30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28</v>
      </c>
      <c r="D79" s="41"/>
      <c r="E79" s="41"/>
      <c r="F79" s="28" t="str">
        <f>IF(E18="","",E18)</f>
        <v>Vyplň údaj</v>
      </c>
      <c r="G79" s="41"/>
      <c r="H79" s="41"/>
      <c r="I79" s="33" t="s">
        <v>32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132</v>
      </c>
      <c r="D81" s="181" t="s">
        <v>54</v>
      </c>
      <c r="E81" s="181" t="s">
        <v>50</v>
      </c>
      <c r="F81" s="181" t="s">
        <v>51</v>
      </c>
      <c r="G81" s="181" t="s">
        <v>133</v>
      </c>
      <c r="H81" s="181" t="s">
        <v>134</v>
      </c>
      <c r="I81" s="181" t="s">
        <v>135</v>
      </c>
      <c r="J81" s="182" t="s">
        <v>118</v>
      </c>
      <c r="K81" s="183" t="s">
        <v>136</v>
      </c>
      <c r="L81" s="184"/>
      <c r="M81" s="93" t="s">
        <v>19</v>
      </c>
      <c r="N81" s="94" t="s">
        <v>39</v>
      </c>
      <c r="O81" s="94" t="s">
        <v>137</v>
      </c>
      <c r="P81" s="94" t="s">
        <v>138</v>
      </c>
      <c r="Q81" s="94" t="s">
        <v>139</v>
      </c>
      <c r="R81" s="94" t="s">
        <v>140</v>
      </c>
      <c r="S81" s="94" t="s">
        <v>141</v>
      </c>
      <c r="T81" s="95" t="s">
        <v>142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143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2.7499599999999997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68</v>
      </c>
      <c r="AU82" s="18" t="s">
        <v>119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144</v>
      </c>
      <c r="F83" s="193" t="s">
        <v>145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P84+P156</f>
        <v>0</v>
      </c>
      <c r="Q83" s="198"/>
      <c r="R83" s="199">
        <f>R84+R156</f>
        <v>2.7499599999999997</v>
      </c>
      <c r="S83" s="198"/>
      <c r="T83" s="200">
        <f>T84+T156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146</v>
      </c>
      <c r="BK83" s="203">
        <f>BK84+BK156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77</v>
      </c>
      <c r="F84" s="204" t="s">
        <v>147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SUM(P85:P155)</f>
        <v>0</v>
      </c>
      <c r="Q84" s="198"/>
      <c r="R84" s="199">
        <f>SUM(R85:R155)</f>
        <v>2.7499599999999997</v>
      </c>
      <c r="S84" s="198"/>
      <c r="T84" s="200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146</v>
      </c>
      <c r="BK84" s="203">
        <f>SUM(BK85:BK155)</f>
        <v>0</v>
      </c>
    </row>
    <row r="85" s="2" customFormat="1" ht="24.15" customHeight="1">
      <c r="A85" s="39"/>
      <c r="B85" s="40"/>
      <c r="C85" s="206" t="s">
        <v>77</v>
      </c>
      <c r="D85" s="206" t="s">
        <v>148</v>
      </c>
      <c r="E85" s="207" t="s">
        <v>1635</v>
      </c>
      <c r="F85" s="208" t="s">
        <v>1636</v>
      </c>
      <c r="G85" s="209" t="s">
        <v>543</v>
      </c>
      <c r="H85" s="210">
        <v>24</v>
      </c>
      <c r="I85" s="211"/>
      <c r="J85" s="212">
        <f>ROUND(I85*H85,2)</f>
        <v>0</v>
      </c>
      <c r="K85" s="213"/>
      <c r="L85" s="45"/>
      <c r="M85" s="214" t="s">
        <v>19</v>
      </c>
      <c r="N85" s="215" t="s">
        <v>40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152</v>
      </c>
      <c r="AT85" s="218" t="s">
        <v>148</v>
      </c>
      <c r="AU85" s="218" t="s">
        <v>79</v>
      </c>
      <c r="AY85" s="18" t="s">
        <v>146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77</v>
      </c>
      <c r="BK85" s="219">
        <f>ROUND(I85*H85,2)</f>
        <v>0</v>
      </c>
      <c r="BL85" s="18" t="s">
        <v>152</v>
      </c>
      <c r="BM85" s="218" t="s">
        <v>79</v>
      </c>
    </row>
    <row r="86" s="2" customFormat="1" ht="16.5" customHeight="1">
      <c r="A86" s="39"/>
      <c r="B86" s="40"/>
      <c r="C86" s="258" t="s">
        <v>79</v>
      </c>
      <c r="D86" s="258" t="s">
        <v>273</v>
      </c>
      <c r="E86" s="259" t="s">
        <v>1637</v>
      </c>
      <c r="F86" s="260" t="s">
        <v>1638</v>
      </c>
      <c r="G86" s="261" t="s">
        <v>202</v>
      </c>
      <c r="H86" s="262">
        <v>4.7999999999999998</v>
      </c>
      <c r="I86" s="263"/>
      <c r="J86" s="264">
        <f>ROUND(I86*H86,2)</f>
        <v>0</v>
      </c>
      <c r="K86" s="265"/>
      <c r="L86" s="266"/>
      <c r="M86" s="267" t="s">
        <v>19</v>
      </c>
      <c r="N86" s="268" t="s">
        <v>40</v>
      </c>
      <c r="O86" s="85"/>
      <c r="P86" s="216">
        <f>O86*H86</f>
        <v>0</v>
      </c>
      <c r="Q86" s="216">
        <v>0.22</v>
      </c>
      <c r="R86" s="216">
        <f>Q86*H86</f>
        <v>1.0560000000000001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207</v>
      </c>
      <c r="AT86" s="218" t="s">
        <v>273</v>
      </c>
      <c r="AU86" s="218" t="s">
        <v>79</v>
      </c>
      <c r="AY86" s="18" t="s">
        <v>146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77</v>
      </c>
      <c r="BK86" s="219">
        <f>ROUND(I86*H86,2)</f>
        <v>0</v>
      </c>
      <c r="BL86" s="18" t="s">
        <v>152</v>
      </c>
      <c r="BM86" s="218" t="s">
        <v>152</v>
      </c>
    </row>
    <row r="87" s="14" customFormat="1">
      <c r="A87" s="14"/>
      <c r="B87" s="236"/>
      <c r="C87" s="237"/>
      <c r="D87" s="227" t="s">
        <v>156</v>
      </c>
      <c r="E87" s="238" t="s">
        <v>19</v>
      </c>
      <c r="F87" s="239" t="s">
        <v>1639</v>
      </c>
      <c r="G87" s="237"/>
      <c r="H87" s="240">
        <v>4.7999999999999998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156</v>
      </c>
      <c r="AU87" s="246" t="s">
        <v>79</v>
      </c>
      <c r="AV87" s="14" t="s">
        <v>79</v>
      </c>
      <c r="AW87" s="14" t="s">
        <v>31</v>
      </c>
      <c r="AX87" s="14" t="s">
        <v>69</v>
      </c>
      <c r="AY87" s="246" t="s">
        <v>146</v>
      </c>
    </row>
    <row r="88" s="15" customFormat="1">
      <c r="A88" s="15"/>
      <c r="B88" s="247"/>
      <c r="C88" s="248"/>
      <c r="D88" s="227" t="s">
        <v>156</v>
      </c>
      <c r="E88" s="249" t="s">
        <v>19</v>
      </c>
      <c r="F88" s="250" t="s">
        <v>161</v>
      </c>
      <c r="G88" s="248"/>
      <c r="H88" s="251">
        <v>4.7999999999999998</v>
      </c>
      <c r="I88" s="252"/>
      <c r="J88" s="248"/>
      <c r="K88" s="248"/>
      <c r="L88" s="253"/>
      <c r="M88" s="254"/>
      <c r="N88" s="255"/>
      <c r="O88" s="255"/>
      <c r="P88" s="255"/>
      <c r="Q88" s="255"/>
      <c r="R88" s="255"/>
      <c r="S88" s="255"/>
      <c r="T88" s="25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7" t="s">
        <v>156</v>
      </c>
      <c r="AU88" s="257" t="s">
        <v>79</v>
      </c>
      <c r="AV88" s="15" t="s">
        <v>152</v>
      </c>
      <c r="AW88" s="15" t="s">
        <v>31</v>
      </c>
      <c r="AX88" s="15" t="s">
        <v>77</v>
      </c>
      <c r="AY88" s="257" t="s">
        <v>146</v>
      </c>
    </row>
    <row r="89" s="2" customFormat="1" ht="24.15" customHeight="1">
      <c r="A89" s="39"/>
      <c r="B89" s="40"/>
      <c r="C89" s="206" t="s">
        <v>168</v>
      </c>
      <c r="D89" s="206" t="s">
        <v>148</v>
      </c>
      <c r="E89" s="207" t="s">
        <v>1640</v>
      </c>
      <c r="F89" s="208" t="s">
        <v>1641</v>
      </c>
      <c r="G89" s="209" t="s">
        <v>543</v>
      </c>
      <c r="H89" s="210">
        <v>24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152</v>
      </c>
      <c r="AT89" s="218" t="s">
        <v>148</v>
      </c>
      <c r="AU89" s="218" t="s">
        <v>79</v>
      </c>
      <c r="AY89" s="18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152</v>
      </c>
      <c r="BM89" s="218" t="s">
        <v>187</v>
      </c>
    </row>
    <row r="90" s="2" customFormat="1" ht="21.75" customHeight="1">
      <c r="A90" s="39"/>
      <c r="B90" s="40"/>
      <c r="C90" s="206" t="s">
        <v>152</v>
      </c>
      <c r="D90" s="206" t="s">
        <v>148</v>
      </c>
      <c r="E90" s="207" t="s">
        <v>1642</v>
      </c>
      <c r="F90" s="208" t="s">
        <v>1643</v>
      </c>
      <c r="G90" s="209" t="s">
        <v>543</v>
      </c>
      <c r="H90" s="210">
        <v>24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152</v>
      </c>
      <c r="AT90" s="218" t="s">
        <v>148</v>
      </c>
      <c r="AU90" s="218" t="s">
        <v>79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207</v>
      </c>
    </row>
    <row r="91" s="2" customFormat="1" ht="16.5" customHeight="1">
      <c r="A91" s="39"/>
      <c r="B91" s="40"/>
      <c r="C91" s="258" t="s">
        <v>181</v>
      </c>
      <c r="D91" s="258" t="s">
        <v>273</v>
      </c>
      <c r="E91" s="259" t="s">
        <v>1644</v>
      </c>
      <c r="F91" s="260" t="s">
        <v>1645</v>
      </c>
      <c r="G91" s="261" t="s">
        <v>543</v>
      </c>
      <c r="H91" s="262">
        <v>3</v>
      </c>
      <c r="I91" s="263"/>
      <c r="J91" s="264">
        <f>ROUND(I91*H91,2)</f>
        <v>0</v>
      </c>
      <c r="K91" s="265"/>
      <c r="L91" s="266"/>
      <c r="M91" s="267" t="s">
        <v>19</v>
      </c>
      <c r="N91" s="268" t="s">
        <v>40</v>
      </c>
      <c r="O91" s="85"/>
      <c r="P91" s="216">
        <f>O91*H91</f>
        <v>0</v>
      </c>
      <c r="Q91" s="216">
        <v>0.040000000000000001</v>
      </c>
      <c r="R91" s="216">
        <f>Q91*H91</f>
        <v>0.12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207</v>
      </c>
      <c r="AT91" s="218" t="s">
        <v>273</v>
      </c>
      <c r="AU91" s="218" t="s">
        <v>79</v>
      </c>
      <c r="AY91" s="18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152</v>
      </c>
      <c r="BM91" s="218" t="s">
        <v>222</v>
      </c>
    </row>
    <row r="92" s="2" customFormat="1" ht="16.5" customHeight="1">
      <c r="A92" s="39"/>
      <c r="B92" s="40"/>
      <c r="C92" s="258" t="s">
        <v>187</v>
      </c>
      <c r="D92" s="258" t="s">
        <v>273</v>
      </c>
      <c r="E92" s="259" t="s">
        <v>1646</v>
      </c>
      <c r="F92" s="260" t="s">
        <v>1647</v>
      </c>
      <c r="G92" s="261" t="s">
        <v>543</v>
      </c>
      <c r="H92" s="262">
        <v>1</v>
      </c>
      <c r="I92" s="263"/>
      <c r="J92" s="264">
        <f>ROUND(I92*H92,2)</f>
        <v>0</v>
      </c>
      <c r="K92" s="265"/>
      <c r="L92" s="266"/>
      <c r="M92" s="267" t="s">
        <v>19</v>
      </c>
      <c r="N92" s="268" t="s">
        <v>40</v>
      </c>
      <c r="O92" s="85"/>
      <c r="P92" s="216">
        <f>O92*H92</f>
        <v>0</v>
      </c>
      <c r="Q92" s="216">
        <v>0.040000000000000001</v>
      </c>
      <c r="R92" s="216">
        <f>Q92*H92</f>
        <v>0.040000000000000001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207</v>
      </c>
      <c r="AT92" s="218" t="s">
        <v>273</v>
      </c>
      <c r="AU92" s="218" t="s">
        <v>79</v>
      </c>
      <c r="AY92" s="18" t="s">
        <v>146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152</v>
      </c>
      <c r="BM92" s="218" t="s">
        <v>238</v>
      </c>
    </row>
    <row r="93" s="2" customFormat="1" ht="16.5" customHeight="1">
      <c r="A93" s="39"/>
      <c r="B93" s="40"/>
      <c r="C93" s="258" t="s">
        <v>199</v>
      </c>
      <c r="D93" s="258" t="s">
        <v>273</v>
      </c>
      <c r="E93" s="259" t="s">
        <v>1648</v>
      </c>
      <c r="F93" s="260" t="s">
        <v>1649</v>
      </c>
      <c r="G93" s="261" t="s">
        <v>543</v>
      </c>
      <c r="H93" s="262">
        <v>3</v>
      </c>
      <c r="I93" s="263"/>
      <c r="J93" s="264">
        <f>ROUND(I93*H93,2)</f>
        <v>0</v>
      </c>
      <c r="K93" s="265"/>
      <c r="L93" s="266"/>
      <c r="M93" s="267" t="s">
        <v>19</v>
      </c>
      <c r="N93" s="268" t="s">
        <v>40</v>
      </c>
      <c r="O93" s="85"/>
      <c r="P93" s="216">
        <f>O93*H93</f>
        <v>0</v>
      </c>
      <c r="Q93" s="216">
        <v>0.040000000000000001</v>
      </c>
      <c r="R93" s="216">
        <f>Q93*H93</f>
        <v>0.12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207</v>
      </c>
      <c r="AT93" s="218" t="s">
        <v>273</v>
      </c>
      <c r="AU93" s="218" t="s">
        <v>79</v>
      </c>
      <c r="AY93" s="18" t="s">
        <v>146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152</v>
      </c>
      <c r="BM93" s="218" t="s">
        <v>249</v>
      </c>
    </row>
    <row r="94" s="2" customFormat="1" ht="16.5" customHeight="1">
      <c r="A94" s="39"/>
      <c r="B94" s="40"/>
      <c r="C94" s="258" t="s">
        <v>207</v>
      </c>
      <c r="D94" s="258" t="s">
        <v>273</v>
      </c>
      <c r="E94" s="259" t="s">
        <v>1650</v>
      </c>
      <c r="F94" s="260" t="s">
        <v>1651</v>
      </c>
      <c r="G94" s="261" t="s">
        <v>543</v>
      </c>
      <c r="H94" s="262">
        <v>3</v>
      </c>
      <c r="I94" s="263"/>
      <c r="J94" s="264">
        <f>ROUND(I94*H94,2)</f>
        <v>0</v>
      </c>
      <c r="K94" s="265"/>
      <c r="L94" s="266"/>
      <c r="M94" s="267" t="s">
        <v>19</v>
      </c>
      <c r="N94" s="268" t="s">
        <v>40</v>
      </c>
      <c r="O94" s="85"/>
      <c r="P94" s="216">
        <f>O94*H94</f>
        <v>0</v>
      </c>
      <c r="Q94" s="216">
        <v>0.040000000000000001</v>
      </c>
      <c r="R94" s="216">
        <f>Q94*H94</f>
        <v>0.12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207</v>
      </c>
      <c r="AT94" s="218" t="s">
        <v>273</v>
      </c>
      <c r="AU94" s="218" t="s">
        <v>79</v>
      </c>
      <c r="AY94" s="18" t="s">
        <v>146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152</v>
      </c>
      <c r="BM94" s="218" t="s">
        <v>167</v>
      </c>
    </row>
    <row r="95" s="2" customFormat="1" ht="16.5" customHeight="1">
      <c r="A95" s="39"/>
      <c r="B95" s="40"/>
      <c r="C95" s="258" t="s">
        <v>214</v>
      </c>
      <c r="D95" s="258" t="s">
        <v>273</v>
      </c>
      <c r="E95" s="259" t="s">
        <v>1652</v>
      </c>
      <c r="F95" s="260" t="s">
        <v>1653</v>
      </c>
      <c r="G95" s="261" t="s">
        <v>543</v>
      </c>
      <c r="H95" s="262">
        <v>1</v>
      </c>
      <c r="I95" s="263"/>
      <c r="J95" s="264">
        <f>ROUND(I95*H95,2)</f>
        <v>0</v>
      </c>
      <c r="K95" s="265"/>
      <c r="L95" s="266"/>
      <c r="M95" s="267" t="s">
        <v>19</v>
      </c>
      <c r="N95" s="268" t="s">
        <v>40</v>
      </c>
      <c r="O95" s="85"/>
      <c r="P95" s="216">
        <f>O95*H95</f>
        <v>0</v>
      </c>
      <c r="Q95" s="216">
        <v>0.040000000000000001</v>
      </c>
      <c r="R95" s="216">
        <f>Q95*H95</f>
        <v>0.040000000000000001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207</v>
      </c>
      <c r="AT95" s="218" t="s">
        <v>273</v>
      </c>
      <c r="AU95" s="218" t="s">
        <v>79</v>
      </c>
      <c r="AY95" s="18" t="s">
        <v>146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152</v>
      </c>
      <c r="BM95" s="218" t="s">
        <v>272</v>
      </c>
    </row>
    <row r="96" s="2" customFormat="1" ht="16.5" customHeight="1">
      <c r="A96" s="39"/>
      <c r="B96" s="40"/>
      <c r="C96" s="258" t="s">
        <v>222</v>
      </c>
      <c r="D96" s="258" t="s">
        <v>273</v>
      </c>
      <c r="E96" s="259" t="s">
        <v>1654</v>
      </c>
      <c r="F96" s="260" t="s">
        <v>1655</v>
      </c>
      <c r="G96" s="261" t="s">
        <v>543</v>
      </c>
      <c r="H96" s="262">
        <v>6</v>
      </c>
      <c r="I96" s="263"/>
      <c r="J96" s="264">
        <f>ROUND(I96*H96,2)</f>
        <v>0</v>
      </c>
      <c r="K96" s="265"/>
      <c r="L96" s="266"/>
      <c r="M96" s="267" t="s">
        <v>19</v>
      </c>
      <c r="N96" s="268" t="s">
        <v>40</v>
      </c>
      <c r="O96" s="85"/>
      <c r="P96" s="216">
        <f>O96*H96</f>
        <v>0</v>
      </c>
      <c r="Q96" s="216">
        <v>0.040000000000000001</v>
      </c>
      <c r="R96" s="216">
        <f>Q96*H96</f>
        <v>0.23999999999999999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207</v>
      </c>
      <c r="AT96" s="218" t="s">
        <v>273</v>
      </c>
      <c r="AU96" s="218" t="s">
        <v>79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287</v>
      </c>
    </row>
    <row r="97" s="2" customFormat="1" ht="16.5" customHeight="1">
      <c r="A97" s="39"/>
      <c r="B97" s="40"/>
      <c r="C97" s="258" t="s">
        <v>229</v>
      </c>
      <c r="D97" s="258" t="s">
        <v>273</v>
      </c>
      <c r="E97" s="259" t="s">
        <v>1656</v>
      </c>
      <c r="F97" s="260" t="s">
        <v>1657</v>
      </c>
      <c r="G97" s="261" t="s">
        <v>543</v>
      </c>
      <c r="H97" s="262">
        <v>1</v>
      </c>
      <c r="I97" s="263"/>
      <c r="J97" s="264">
        <f>ROUND(I97*H97,2)</f>
        <v>0</v>
      </c>
      <c r="K97" s="265"/>
      <c r="L97" s="266"/>
      <c r="M97" s="267" t="s">
        <v>19</v>
      </c>
      <c r="N97" s="268" t="s">
        <v>40</v>
      </c>
      <c r="O97" s="85"/>
      <c r="P97" s="216">
        <f>O97*H97</f>
        <v>0</v>
      </c>
      <c r="Q97" s="216">
        <v>0.040000000000000001</v>
      </c>
      <c r="R97" s="216">
        <f>Q97*H97</f>
        <v>0.040000000000000001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207</v>
      </c>
      <c r="AT97" s="218" t="s">
        <v>273</v>
      </c>
      <c r="AU97" s="218" t="s">
        <v>79</v>
      </c>
      <c r="AY97" s="18" t="s">
        <v>146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77</v>
      </c>
      <c r="BK97" s="219">
        <f>ROUND(I97*H97,2)</f>
        <v>0</v>
      </c>
      <c r="BL97" s="18" t="s">
        <v>152</v>
      </c>
      <c r="BM97" s="218" t="s">
        <v>296</v>
      </c>
    </row>
    <row r="98" s="2" customFormat="1" ht="16.5" customHeight="1">
      <c r="A98" s="39"/>
      <c r="B98" s="40"/>
      <c r="C98" s="258" t="s">
        <v>238</v>
      </c>
      <c r="D98" s="258" t="s">
        <v>273</v>
      </c>
      <c r="E98" s="259" t="s">
        <v>1658</v>
      </c>
      <c r="F98" s="260" t="s">
        <v>1659</v>
      </c>
      <c r="G98" s="261" t="s">
        <v>543</v>
      </c>
      <c r="H98" s="262">
        <v>3</v>
      </c>
      <c r="I98" s="263"/>
      <c r="J98" s="264">
        <f>ROUND(I98*H98,2)</f>
        <v>0</v>
      </c>
      <c r="K98" s="265"/>
      <c r="L98" s="266"/>
      <c r="M98" s="267" t="s">
        <v>19</v>
      </c>
      <c r="N98" s="268" t="s">
        <v>40</v>
      </c>
      <c r="O98" s="85"/>
      <c r="P98" s="216">
        <f>O98*H98</f>
        <v>0</v>
      </c>
      <c r="Q98" s="216">
        <v>0.040000000000000001</v>
      </c>
      <c r="R98" s="216">
        <f>Q98*H98</f>
        <v>0.12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207</v>
      </c>
      <c r="AT98" s="218" t="s">
        <v>273</v>
      </c>
      <c r="AU98" s="218" t="s">
        <v>79</v>
      </c>
      <c r="AY98" s="18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152</v>
      </c>
      <c r="BM98" s="218" t="s">
        <v>308</v>
      </c>
    </row>
    <row r="99" s="2" customFormat="1" ht="16.5" customHeight="1">
      <c r="A99" s="39"/>
      <c r="B99" s="40"/>
      <c r="C99" s="258" t="s">
        <v>244</v>
      </c>
      <c r="D99" s="258" t="s">
        <v>273</v>
      </c>
      <c r="E99" s="259" t="s">
        <v>1660</v>
      </c>
      <c r="F99" s="260" t="s">
        <v>1661</v>
      </c>
      <c r="G99" s="261" t="s">
        <v>543</v>
      </c>
      <c r="H99" s="262">
        <v>3</v>
      </c>
      <c r="I99" s="263"/>
      <c r="J99" s="264">
        <f>ROUND(I99*H99,2)</f>
        <v>0</v>
      </c>
      <c r="K99" s="265"/>
      <c r="L99" s="266"/>
      <c r="M99" s="267" t="s">
        <v>19</v>
      </c>
      <c r="N99" s="268" t="s">
        <v>40</v>
      </c>
      <c r="O99" s="85"/>
      <c r="P99" s="216">
        <f>O99*H99</f>
        <v>0</v>
      </c>
      <c r="Q99" s="216">
        <v>0.040000000000000001</v>
      </c>
      <c r="R99" s="216">
        <f>Q99*H99</f>
        <v>0.12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207</v>
      </c>
      <c r="AT99" s="218" t="s">
        <v>273</v>
      </c>
      <c r="AU99" s="218" t="s">
        <v>79</v>
      </c>
      <c r="AY99" s="18" t="s">
        <v>146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152</v>
      </c>
      <c r="BM99" s="218" t="s">
        <v>337</v>
      </c>
    </row>
    <row r="100" s="2" customFormat="1" ht="16.5" customHeight="1">
      <c r="A100" s="39"/>
      <c r="B100" s="40"/>
      <c r="C100" s="206" t="s">
        <v>249</v>
      </c>
      <c r="D100" s="206" t="s">
        <v>148</v>
      </c>
      <c r="E100" s="207" t="s">
        <v>1662</v>
      </c>
      <c r="F100" s="208" t="s">
        <v>1663</v>
      </c>
      <c r="G100" s="209" t="s">
        <v>543</v>
      </c>
      <c r="H100" s="210">
        <v>6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5.0000000000000002E-05</v>
      </c>
      <c r="R100" s="216">
        <f>Q100*H100</f>
        <v>0.00030000000000000003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152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1664</v>
      </c>
    </row>
    <row r="101" s="2" customFormat="1">
      <c r="A101" s="39"/>
      <c r="B101" s="40"/>
      <c r="C101" s="41"/>
      <c r="D101" s="220" t="s">
        <v>154</v>
      </c>
      <c r="E101" s="41"/>
      <c r="F101" s="221" t="s">
        <v>1665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154</v>
      </c>
      <c r="AU101" s="18" t="s">
        <v>79</v>
      </c>
    </row>
    <row r="102" s="14" customFormat="1">
      <c r="A102" s="14"/>
      <c r="B102" s="236"/>
      <c r="C102" s="237"/>
      <c r="D102" s="227" t="s">
        <v>156</v>
      </c>
      <c r="E102" s="238" t="s">
        <v>19</v>
      </c>
      <c r="F102" s="239" t="s">
        <v>187</v>
      </c>
      <c r="G102" s="237"/>
      <c r="H102" s="240">
        <v>6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156</v>
      </c>
      <c r="AU102" s="246" t="s">
        <v>79</v>
      </c>
      <c r="AV102" s="14" t="s">
        <v>79</v>
      </c>
      <c r="AW102" s="14" t="s">
        <v>31</v>
      </c>
      <c r="AX102" s="14" t="s">
        <v>77</v>
      </c>
      <c r="AY102" s="246" t="s">
        <v>146</v>
      </c>
    </row>
    <row r="103" s="2" customFormat="1" ht="16.5" customHeight="1">
      <c r="A103" s="39"/>
      <c r="B103" s="40"/>
      <c r="C103" s="206" t="s">
        <v>8</v>
      </c>
      <c r="D103" s="206" t="s">
        <v>148</v>
      </c>
      <c r="E103" s="207" t="s">
        <v>1666</v>
      </c>
      <c r="F103" s="208" t="s">
        <v>1667</v>
      </c>
      <c r="G103" s="209" t="s">
        <v>543</v>
      </c>
      <c r="H103" s="210">
        <v>18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40</v>
      </c>
      <c r="O103" s="85"/>
      <c r="P103" s="216">
        <f>O103*H103</f>
        <v>0</v>
      </c>
      <c r="Q103" s="216">
        <v>6.0000000000000002E-05</v>
      </c>
      <c r="R103" s="216">
        <f>Q103*H103</f>
        <v>0.00108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152</v>
      </c>
      <c r="AT103" s="218" t="s">
        <v>148</v>
      </c>
      <c r="AU103" s="218" t="s">
        <v>79</v>
      </c>
      <c r="AY103" s="18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152</v>
      </c>
      <c r="BM103" s="218" t="s">
        <v>351</v>
      </c>
    </row>
    <row r="104" s="14" customFormat="1">
      <c r="A104" s="14"/>
      <c r="B104" s="236"/>
      <c r="C104" s="237"/>
      <c r="D104" s="227" t="s">
        <v>156</v>
      </c>
      <c r="E104" s="238" t="s">
        <v>19</v>
      </c>
      <c r="F104" s="239" t="s">
        <v>272</v>
      </c>
      <c r="G104" s="237"/>
      <c r="H104" s="240">
        <v>18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156</v>
      </c>
      <c r="AU104" s="246" t="s">
        <v>79</v>
      </c>
      <c r="AV104" s="14" t="s">
        <v>79</v>
      </c>
      <c r="AW104" s="14" t="s">
        <v>31</v>
      </c>
      <c r="AX104" s="14" t="s">
        <v>77</v>
      </c>
      <c r="AY104" s="246" t="s">
        <v>146</v>
      </c>
    </row>
    <row r="105" s="2" customFormat="1" ht="16.5" customHeight="1">
      <c r="A105" s="39"/>
      <c r="B105" s="40"/>
      <c r="C105" s="258" t="s">
        <v>167</v>
      </c>
      <c r="D105" s="258" t="s">
        <v>273</v>
      </c>
      <c r="E105" s="259" t="s">
        <v>1668</v>
      </c>
      <c r="F105" s="260" t="s">
        <v>1669</v>
      </c>
      <c r="G105" s="261" t="s">
        <v>543</v>
      </c>
      <c r="H105" s="262">
        <v>60</v>
      </c>
      <c r="I105" s="263"/>
      <c r="J105" s="264">
        <f>ROUND(I105*H105,2)</f>
        <v>0</v>
      </c>
      <c r="K105" s="265"/>
      <c r="L105" s="266"/>
      <c r="M105" s="267" t="s">
        <v>19</v>
      </c>
      <c r="N105" s="268" t="s">
        <v>40</v>
      </c>
      <c r="O105" s="85"/>
      <c r="P105" s="216">
        <f>O105*H105</f>
        <v>0</v>
      </c>
      <c r="Q105" s="216">
        <v>0.0058999999999999999</v>
      </c>
      <c r="R105" s="216">
        <f>Q105*H105</f>
        <v>0.35399999999999998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207</v>
      </c>
      <c r="AT105" s="218" t="s">
        <v>273</v>
      </c>
      <c r="AU105" s="218" t="s">
        <v>79</v>
      </c>
      <c r="AY105" s="18" t="s">
        <v>146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77</v>
      </c>
      <c r="BK105" s="219">
        <f>ROUND(I105*H105,2)</f>
        <v>0</v>
      </c>
      <c r="BL105" s="18" t="s">
        <v>152</v>
      </c>
      <c r="BM105" s="218" t="s">
        <v>365</v>
      </c>
    </row>
    <row r="106" s="14" customFormat="1">
      <c r="A106" s="14"/>
      <c r="B106" s="236"/>
      <c r="C106" s="237"/>
      <c r="D106" s="227" t="s">
        <v>156</v>
      </c>
      <c r="E106" s="238" t="s">
        <v>19</v>
      </c>
      <c r="F106" s="239" t="s">
        <v>1670</v>
      </c>
      <c r="G106" s="237"/>
      <c r="H106" s="240">
        <v>60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79</v>
      </c>
      <c r="AV106" s="14" t="s">
        <v>79</v>
      </c>
      <c r="AW106" s="14" t="s">
        <v>31</v>
      </c>
      <c r="AX106" s="14" t="s">
        <v>77</v>
      </c>
      <c r="AY106" s="246" t="s">
        <v>146</v>
      </c>
    </row>
    <row r="107" s="2" customFormat="1" ht="16.5" customHeight="1">
      <c r="A107" s="39"/>
      <c r="B107" s="40"/>
      <c r="C107" s="258" t="s">
        <v>265</v>
      </c>
      <c r="D107" s="258" t="s">
        <v>273</v>
      </c>
      <c r="E107" s="259" t="s">
        <v>1671</v>
      </c>
      <c r="F107" s="260" t="s">
        <v>1672</v>
      </c>
      <c r="G107" s="261" t="s">
        <v>202</v>
      </c>
      <c r="H107" s="262">
        <v>0.19400000000000001</v>
      </c>
      <c r="I107" s="263"/>
      <c r="J107" s="264">
        <f>ROUND(I107*H107,2)</f>
        <v>0</v>
      </c>
      <c r="K107" s="265"/>
      <c r="L107" s="266"/>
      <c r="M107" s="267" t="s">
        <v>19</v>
      </c>
      <c r="N107" s="268" t="s">
        <v>40</v>
      </c>
      <c r="O107" s="85"/>
      <c r="P107" s="216">
        <f>O107*H107</f>
        <v>0</v>
      </c>
      <c r="Q107" s="216">
        <v>0.65000000000000002</v>
      </c>
      <c r="R107" s="216">
        <f>Q107*H107</f>
        <v>0.12610000000000002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207</v>
      </c>
      <c r="AT107" s="218" t="s">
        <v>273</v>
      </c>
      <c r="AU107" s="218" t="s">
        <v>79</v>
      </c>
      <c r="AY107" s="18" t="s">
        <v>146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77</v>
      </c>
      <c r="BK107" s="219">
        <f>ROUND(I107*H107,2)</f>
        <v>0</v>
      </c>
      <c r="BL107" s="18" t="s">
        <v>152</v>
      </c>
      <c r="BM107" s="218" t="s">
        <v>1673</v>
      </c>
    </row>
    <row r="108" s="13" customFormat="1">
      <c r="A108" s="13"/>
      <c r="B108" s="225"/>
      <c r="C108" s="226"/>
      <c r="D108" s="227" t="s">
        <v>156</v>
      </c>
      <c r="E108" s="228" t="s">
        <v>19</v>
      </c>
      <c r="F108" s="229" t="s">
        <v>1674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156</v>
      </c>
      <c r="AU108" s="235" t="s">
        <v>79</v>
      </c>
      <c r="AV108" s="13" t="s">
        <v>77</v>
      </c>
      <c r="AW108" s="13" t="s">
        <v>31</v>
      </c>
      <c r="AX108" s="13" t="s">
        <v>69</v>
      </c>
      <c r="AY108" s="235" t="s">
        <v>146</v>
      </c>
    </row>
    <row r="109" s="14" customFormat="1">
      <c r="A109" s="14"/>
      <c r="B109" s="236"/>
      <c r="C109" s="237"/>
      <c r="D109" s="227" t="s">
        <v>156</v>
      </c>
      <c r="E109" s="238" t="s">
        <v>19</v>
      </c>
      <c r="F109" s="239" t="s">
        <v>1675</v>
      </c>
      <c r="G109" s="237"/>
      <c r="H109" s="240">
        <v>0.19400000000000001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156</v>
      </c>
      <c r="AU109" s="246" t="s">
        <v>79</v>
      </c>
      <c r="AV109" s="14" t="s">
        <v>79</v>
      </c>
      <c r="AW109" s="14" t="s">
        <v>31</v>
      </c>
      <c r="AX109" s="14" t="s">
        <v>77</v>
      </c>
      <c r="AY109" s="246" t="s">
        <v>146</v>
      </c>
    </row>
    <row r="110" s="2" customFormat="1" ht="16.5" customHeight="1">
      <c r="A110" s="39"/>
      <c r="B110" s="40"/>
      <c r="C110" s="206" t="s">
        <v>272</v>
      </c>
      <c r="D110" s="206" t="s">
        <v>148</v>
      </c>
      <c r="E110" s="207" t="s">
        <v>1676</v>
      </c>
      <c r="F110" s="208" t="s">
        <v>1677</v>
      </c>
      <c r="G110" s="209" t="s">
        <v>151</v>
      </c>
      <c r="H110" s="210">
        <v>10.800000000000001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152</v>
      </c>
      <c r="AT110" s="218" t="s">
        <v>148</v>
      </c>
      <c r="AU110" s="218" t="s">
        <v>79</v>
      </c>
      <c r="AY110" s="18" t="s">
        <v>146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152</v>
      </c>
      <c r="BM110" s="218" t="s">
        <v>380</v>
      </c>
    </row>
    <row r="111" s="14" customFormat="1">
      <c r="A111" s="14"/>
      <c r="B111" s="236"/>
      <c r="C111" s="237"/>
      <c r="D111" s="227" t="s">
        <v>156</v>
      </c>
      <c r="E111" s="238" t="s">
        <v>19</v>
      </c>
      <c r="F111" s="239" t="s">
        <v>1678</v>
      </c>
      <c r="G111" s="237"/>
      <c r="H111" s="240">
        <v>10.800000000000001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79</v>
      </c>
      <c r="AV111" s="14" t="s">
        <v>79</v>
      </c>
      <c r="AW111" s="14" t="s">
        <v>31</v>
      </c>
      <c r="AX111" s="14" t="s">
        <v>69</v>
      </c>
      <c r="AY111" s="246" t="s">
        <v>146</v>
      </c>
    </row>
    <row r="112" s="15" customFormat="1">
      <c r="A112" s="15"/>
      <c r="B112" s="247"/>
      <c r="C112" s="248"/>
      <c r="D112" s="227" t="s">
        <v>156</v>
      </c>
      <c r="E112" s="249" t="s">
        <v>19</v>
      </c>
      <c r="F112" s="250" t="s">
        <v>161</v>
      </c>
      <c r="G112" s="248"/>
      <c r="H112" s="251">
        <v>10.800000000000001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156</v>
      </c>
      <c r="AU112" s="257" t="s">
        <v>79</v>
      </c>
      <c r="AV112" s="15" t="s">
        <v>152</v>
      </c>
      <c r="AW112" s="15" t="s">
        <v>31</v>
      </c>
      <c r="AX112" s="15" t="s">
        <v>77</v>
      </c>
      <c r="AY112" s="257" t="s">
        <v>146</v>
      </c>
    </row>
    <row r="113" s="2" customFormat="1" ht="16.5" customHeight="1">
      <c r="A113" s="39"/>
      <c r="B113" s="40"/>
      <c r="C113" s="206" t="s">
        <v>278</v>
      </c>
      <c r="D113" s="206" t="s">
        <v>148</v>
      </c>
      <c r="E113" s="207" t="s">
        <v>1679</v>
      </c>
      <c r="F113" s="208" t="s">
        <v>1680</v>
      </c>
      <c r="G113" s="209" t="s">
        <v>543</v>
      </c>
      <c r="H113" s="210">
        <v>72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40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152</v>
      </c>
      <c r="AT113" s="218" t="s">
        <v>148</v>
      </c>
      <c r="AU113" s="218" t="s">
        <v>79</v>
      </c>
      <c r="AY113" s="18" t="s">
        <v>146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77</v>
      </c>
      <c r="BK113" s="219">
        <f>ROUND(I113*H113,2)</f>
        <v>0</v>
      </c>
      <c r="BL113" s="18" t="s">
        <v>152</v>
      </c>
      <c r="BM113" s="218" t="s">
        <v>396</v>
      </c>
    </row>
    <row r="114" s="13" customFormat="1">
      <c r="A114" s="13"/>
      <c r="B114" s="225"/>
      <c r="C114" s="226"/>
      <c r="D114" s="227" t="s">
        <v>156</v>
      </c>
      <c r="E114" s="228" t="s">
        <v>19</v>
      </c>
      <c r="F114" s="229" t="s">
        <v>1681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156</v>
      </c>
      <c r="AU114" s="235" t="s">
        <v>79</v>
      </c>
      <c r="AV114" s="13" t="s">
        <v>77</v>
      </c>
      <c r="AW114" s="13" t="s">
        <v>31</v>
      </c>
      <c r="AX114" s="13" t="s">
        <v>69</v>
      </c>
      <c r="AY114" s="235" t="s">
        <v>146</v>
      </c>
    </row>
    <row r="115" s="14" customFormat="1">
      <c r="A115" s="14"/>
      <c r="B115" s="236"/>
      <c r="C115" s="237"/>
      <c r="D115" s="227" t="s">
        <v>156</v>
      </c>
      <c r="E115" s="238" t="s">
        <v>19</v>
      </c>
      <c r="F115" s="239" t="s">
        <v>1682</v>
      </c>
      <c r="G115" s="237"/>
      <c r="H115" s="240">
        <v>72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156</v>
      </c>
      <c r="AU115" s="246" t="s">
        <v>79</v>
      </c>
      <c r="AV115" s="14" t="s">
        <v>79</v>
      </c>
      <c r="AW115" s="14" t="s">
        <v>31</v>
      </c>
      <c r="AX115" s="14" t="s">
        <v>69</v>
      </c>
      <c r="AY115" s="246" t="s">
        <v>146</v>
      </c>
    </row>
    <row r="116" s="15" customFormat="1">
      <c r="A116" s="15"/>
      <c r="B116" s="247"/>
      <c r="C116" s="248"/>
      <c r="D116" s="227" t="s">
        <v>156</v>
      </c>
      <c r="E116" s="249" t="s">
        <v>19</v>
      </c>
      <c r="F116" s="250" t="s">
        <v>161</v>
      </c>
      <c r="G116" s="248"/>
      <c r="H116" s="251">
        <v>72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156</v>
      </c>
      <c r="AU116" s="257" t="s">
        <v>79</v>
      </c>
      <c r="AV116" s="15" t="s">
        <v>152</v>
      </c>
      <c r="AW116" s="15" t="s">
        <v>31</v>
      </c>
      <c r="AX116" s="15" t="s">
        <v>77</v>
      </c>
      <c r="AY116" s="257" t="s">
        <v>146</v>
      </c>
    </row>
    <row r="117" s="2" customFormat="1" ht="21.75" customHeight="1">
      <c r="A117" s="39"/>
      <c r="B117" s="40"/>
      <c r="C117" s="206" t="s">
        <v>287</v>
      </c>
      <c r="D117" s="206" t="s">
        <v>148</v>
      </c>
      <c r="E117" s="207" t="s">
        <v>1683</v>
      </c>
      <c r="F117" s="208" t="s">
        <v>1684</v>
      </c>
      <c r="G117" s="209" t="s">
        <v>543</v>
      </c>
      <c r="H117" s="210">
        <v>72</v>
      </c>
      <c r="I117" s="211"/>
      <c r="J117" s="212">
        <f>ROUND(I117*H117,2)</f>
        <v>0</v>
      </c>
      <c r="K117" s="213"/>
      <c r="L117" s="45"/>
      <c r="M117" s="214" t="s">
        <v>19</v>
      </c>
      <c r="N117" s="215" t="s">
        <v>40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152</v>
      </c>
      <c r="AT117" s="218" t="s">
        <v>148</v>
      </c>
      <c r="AU117" s="218" t="s">
        <v>79</v>
      </c>
      <c r="AY117" s="18" t="s">
        <v>146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77</v>
      </c>
      <c r="BK117" s="219">
        <f>ROUND(I117*H117,2)</f>
        <v>0</v>
      </c>
      <c r="BL117" s="18" t="s">
        <v>152</v>
      </c>
      <c r="BM117" s="218" t="s">
        <v>409</v>
      </c>
    </row>
    <row r="118" s="13" customFormat="1">
      <c r="A118" s="13"/>
      <c r="B118" s="225"/>
      <c r="C118" s="226"/>
      <c r="D118" s="227" t="s">
        <v>156</v>
      </c>
      <c r="E118" s="228" t="s">
        <v>19</v>
      </c>
      <c r="F118" s="229" t="s">
        <v>1681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156</v>
      </c>
      <c r="AU118" s="235" t="s">
        <v>79</v>
      </c>
      <c r="AV118" s="13" t="s">
        <v>77</v>
      </c>
      <c r="AW118" s="13" t="s">
        <v>31</v>
      </c>
      <c r="AX118" s="13" t="s">
        <v>69</v>
      </c>
      <c r="AY118" s="235" t="s">
        <v>146</v>
      </c>
    </row>
    <row r="119" s="14" customFormat="1">
      <c r="A119" s="14"/>
      <c r="B119" s="236"/>
      <c r="C119" s="237"/>
      <c r="D119" s="227" t="s">
        <v>156</v>
      </c>
      <c r="E119" s="238" t="s">
        <v>19</v>
      </c>
      <c r="F119" s="239" t="s">
        <v>1682</v>
      </c>
      <c r="G119" s="237"/>
      <c r="H119" s="240">
        <v>72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156</v>
      </c>
      <c r="AU119" s="246" t="s">
        <v>79</v>
      </c>
      <c r="AV119" s="14" t="s">
        <v>79</v>
      </c>
      <c r="AW119" s="14" t="s">
        <v>31</v>
      </c>
      <c r="AX119" s="14" t="s">
        <v>69</v>
      </c>
      <c r="AY119" s="246" t="s">
        <v>146</v>
      </c>
    </row>
    <row r="120" s="15" customFormat="1">
      <c r="A120" s="15"/>
      <c r="B120" s="247"/>
      <c r="C120" s="248"/>
      <c r="D120" s="227" t="s">
        <v>156</v>
      </c>
      <c r="E120" s="249" t="s">
        <v>19</v>
      </c>
      <c r="F120" s="250" t="s">
        <v>161</v>
      </c>
      <c r="G120" s="248"/>
      <c r="H120" s="251">
        <v>72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156</v>
      </c>
      <c r="AU120" s="257" t="s">
        <v>79</v>
      </c>
      <c r="AV120" s="15" t="s">
        <v>152</v>
      </c>
      <c r="AW120" s="15" t="s">
        <v>31</v>
      </c>
      <c r="AX120" s="15" t="s">
        <v>77</v>
      </c>
      <c r="AY120" s="257" t="s">
        <v>146</v>
      </c>
    </row>
    <row r="121" s="2" customFormat="1" ht="16.5" customHeight="1">
      <c r="A121" s="39"/>
      <c r="B121" s="40"/>
      <c r="C121" s="206" t="s">
        <v>7</v>
      </c>
      <c r="D121" s="206" t="s">
        <v>148</v>
      </c>
      <c r="E121" s="207" t="s">
        <v>1685</v>
      </c>
      <c r="F121" s="208" t="s">
        <v>1686</v>
      </c>
      <c r="G121" s="209" t="s">
        <v>543</v>
      </c>
      <c r="H121" s="210">
        <v>24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40</v>
      </c>
      <c r="O121" s="85"/>
      <c r="P121" s="216">
        <f>O121*H121</f>
        <v>0</v>
      </c>
      <c r="Q121" s="216">
        <v>2.0000000000000002E-05</v>
      </c>
      <c r="R121" s="216">
        <f>Q121*H121</f>
        <v>0.00048000000000000007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152</v>
      </c>
      <c r="AT121" s="218" t="s">
        <v>148</v>
      </c>
      <c r="AU121" s="218" t="s">
        <v>79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152</v>
      </c>
      <c r="BM121" s="218" t="s">
        <v>419</v>
      </c>
    </row>
    <row r="122" s="13" customFormat="1">
      <c r="A122" s="13"/>
      <c r="B122" s="225"/>
      <c r="C122" s="226"/>
      <c r="D122" s="227" t="s">
        <v>156</v>
      </c>
      <c r="E122" s="228" t="s">
        <v>19</v>
      </c>
      <c r="F122" s="229" t="s">
        <v>1687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156</v>
      </c>
      <c r="AU122" s="235" t="s">
        <v>79</v>
      </c>
      <c r="AV122" s="13" t="s">
        <v>77</v>
      </c>
      <c r="AW122" s="13" t="s">
        <v>31</v>
      </c>
      <c r="AX122" s="13" t="s">
        <v>69</v>
      </c>
      <c r="AY122" s="235" t="s">
        <v>146</v>
      </c>
    </row>
    <row r="123" s="14" customFormat="1">
      <c r="A123" s="14"/>
      <c r="B123" s="236"/>
      <c r="C123" s="237"/>
      <c r="D123" s="227" t="s">
        <v>156</v>
      </c>
      <c r="E123" s="238" t="s">
        <v>19</v>
      </c>
      <c r="F123" s="239" t="s">
        <v>308</v>
      </c>
      <c r="G123" s="237"/>
      <c r="H123" s="240">
        <v>24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156</v>
      </c>
      <c r="AU123" s="246" t="s">
        <v>79</v>
      </c>
      <c r="AV123" s="14" t="s">
        <v>79</v>
      </c>
      <c r="AW123" s="14" t="s">
        <v>31</v>
      </c>
      <c r="AX123" s="14" t="s">
        <v>69</v>
      </c>
      <c r="AY123" s="246" t="s">
        <v>146</v>
      </c>
    </row>
    <row r="124" s="15" customFormat="1">
      <c r="A124" s="15"/>
      <c r="B124" s="247"/>
      <c r="C124" s="248"/>
      <c r="D124" s="227" t="s">
        <v>156</v>
      </c>
      <c r="E124" s="249" t="s">
        <v>19</v>
      </c>
      <c r="F124" s="250" t="s">
        <v>161</v>
      </c>
      <c r="G124" s="248"/>
      <c r="H124" s="251">
        <v>24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156</v>
      </c>
      <c r="AU124" s="257" t="s">
        <v>79</v>
      </c>
      <c r="AV124" s="15" t="s">
        <v>152</v>
      </c>
      <c r="AW124" s="15" t="s">
        <v>31</v>
      </c>
      <c r="AX124" s="15" t="s">
        <v>77</v>
      </c>
      <c r="AY124" s="257" t="s">
        <v>146</v>
      </c>
    </row>
    <row r="125" s="2" customFormat="1" ht="16.5" customHeight="1">
      <c r="A125" s="39"/>
      <c r="B125" s="40"/>
      <c r="C125" s="206" t="s">
        <v>296</v>
      </c>
      <c r="D125" s="206" t="s">
        <v>148</v>
      </c>
      <c r="E125" s="207" t="s">
        <v>1688</v>
      </c>
      <c r="F125" s="208" t="s">
        <v>1689</v>
      </c>
      <c r="G125" s="209" t="s">
        <v>151</v>
      </c>
      <c r="H125" s="210">
        <v>12</v>
      </c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40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152</v>
      </c>
      <c r="AT125" s="218" t="s">
        <v>148</v>
      </c>
      <c r="AU125" s="218" t="s">
        <v>79</v>
      </c>
      <c r="AY125" s="18" t="s">
        <v>146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77</v>
      </c>
      <c r="BK125" s="219">
        <f>ROUND(I125*H125,2)</f>
        <v>0</v>
      </c>
      <c r="BL125" s="18" t="s">
        <v>152</v>
      </c>
      <c r="BM125" s="218" t="s">
        <v>430</v>
      </c>
    </row>
    <row r="126" s="14" customFormat="1">
      <c r="A126" s="14"/>
      <c r="B126" s="236"/>
      <c r="C126" s="237"/>
      <c r="D126" s="227" t="s">
        <v>156</v>
      </c>
      <c r="E126" s="238" t="s">
        <v>19</v>
      </c>
      <c r="F126" s="239" t="s">
        <v>1690</v>
      </c>
      <c r="G126" s="237"/>
      <c r="H126" s="240">
        <v>12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79</v>
      </c>
      <c r="AV126" s="14" t="s">
        <v>79</v>
      </c>
      <c r="AW126" s="14" t="s">
        <v>31</v>
      </c>
      <c r="AX126" s="14" t="s">
        <v>69</v>
      </c>
      <c r="AY126" s="246" t="s">
        <v>146</v>
      </c>
    </row>
    <row r="127" s="15" customFormat="1">
      <c r="A127" s="15"/>
      <c r="B127" s="247"/>
      <c r="C127" s="248"/>
      <c r="D127" s="227" t="s">
        <v>156</v>
      </c>
      <c r="E127" s="249" t="s">
        <v>19</v>
      </c>
      <c r="F127" s="250" t="s">
        <v>161</v>
      </c>
      <c r="G127" s="248"/>
      <c r="H127" s="251">
        <v>12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156</v>
      </c>
      <c r="AU127" s="257" t="s">
        <v>79</v>
      </c>
      <c r="AV127" s="15" t="s">
        <v>152</v>
      </c>
      <c r="AW127" s="15" t="s">
        <v>31</v>
      </c>
      <c r="AX127" s="15" t="s">
        <v>77</v>
      </c>
      <c r="AY127" s="257" t="s">
        <v>146</v>
      </c>
    </row>
    <row r="128" s="2" customFormat="1" ht="16.5" customHeight="1">
      <c r="A128" s="39"/>
      <c r="B128" s="40"/>
      <c r="C128" s="258" t="s">
        <v>303</v>
      </c>
      <c r="D128" s="258" t="s">
        <v>273</v>
      </c>
      <c r="E128" s="259" t="s">
        <v>1691</v>
      </c>
      <c r="F128" s="260" t="s">
        <v>1692</v>
      </c>
      <c r="G128" s="261" t="s">
        <v>202</v>
      </c>
      <c r="H128" s="262">
        <v>1.236</v>
      </c>
      <c r="I128" s="263"/>
      <c r="J128" s="264">
        <f>ROUND(I128*H128,2)</f>
        <v>0</v>
      </c>
      <c r="K128" s="265"/>
      <c r="L128" s="266"/>
      <c r="M128" s="267" t="s">
        <v>19</v>
      </c>
      <c r="N128" s="268" t="s">
        <v>40</v>
      </c>
      <c r="O128" s="85"/>
      <c r="P128" s="216">
        <f>O128*H128</f>
        <v>0</v>
      </c>
      <c r="Q128" s="216">
        <v>0.20000000000000001</v>
      </c>
      <c r="R128" s="216">
        <f>Q128*H128</f>
        <v>0.2472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207</v>
      </c>
      <c r="AT128" s="218" t="s">
        <v>273</v>
      </c>
      <c r="AU128" s="218" t="s">
        <v>79</v>
      </c>
      <c r="AY128" s="18" t="s">
        <v>146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152</v>
      </c>
      <c r="BM128" s="218" t="s">
        <v>1309</v>
      </c>
    </row>
    <row r="129" s="14" customFormat="1">
      <c r="A129" s="14"/>
      <c r="B129" s="236"/>
      <c r="C129" s="237"/>
      <c r="D129" s="227" t="s">
        <v>156</v>
      </c>
      <c r="E129" s="238" t="s">
        <v>19</v>
      </c>
      <c r="F129" s="239" t="s">
        <v>1693</v>
      </c>
      <c r="G129" s="237"/>
      <c r="H129" s="240">
        <v>1.236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156</v>
      </c>
      <c r="AU129" s="246" t="s">
        <v>79</v>
      </c>
      <c r="AV129" s="14" t="s">
        <v>79</v>
      </c>
      <c r="AW129" s="14" t="s">
        <v>31</v>
      </c>
      <c r="AX129" s="14" t="s">
        <v>69</v>
      </c>
      <c r="AY129" s="246" t="s">
        <v>146</v>
      </c>
    </row>
    <row r="130" s="15" customFormat="1">
      <c r="A130" s="15"/>
      <c r="B130" s="247"/>
      <c r="C130" s="248"/>
      <c r="D130" s="227" t="s">
        <v>156</v>
      </c>
      <c r="E130" s="249" t="s">
        <v>19</v>
      </c>
      <c r="F130" s="250" t="s">
        <v>161</v>
      </c>
      <c r="G130" s="248"/>
      <c r="H130" s="251">
        <v>1.236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156</v>
      </c>
      <c r="AU130" s="257" t="s">
        <v>79</v>
      </c>
      <c r="AV130" s="15" t="s">
        <v>152</v>
      </c>
      <c r="AW130" s="15" t="s">
        <v>31</v>
      </c>
      <c r="AX130" s="15" t="s">
        <v>77</v>
      </c>
      <c r="AY130" s="257" t="s">
        <v>146</v>
      </c>
    </row>
    <row r="131" s="2" customFormat="1" ht="24.15" customHeight="1">
      <c r="A131" s="39"/>
      <c r="B131" s="40"/>
      <c r="C131" s="206" t="s">
        <v>308</v>
      </c>
      <c r="D131" s="206" t="s">
        <v>148</v>
      </c>
      <c r="E131" s="207" t="s">
        <v>1694</v>
      </c>
      <c r="F131" s="208" t="s">
        <v>1695</v>
      </c>
      <c r="G131" s="209" t="s">
        <v>257</v>
      </c>
      <c r="H131" s="210">
        <v>0.0050000000000000001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40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152</v>
      </c>
      <c r="AT131" s="218" t="s">
        <v>148</v>
      </c>
      <c r="AU131" s="218" t="s">
        <v>79</v>
      </c>
      <c r="AY131" s="18" t="s">
        <v>146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77</v>
      </c>
      <c r="BK131" s="219">
        <f>ROUND(I131*H131,2)</f>
        <v>0</v>
      </c>
      <c r="BL131" s="18" t="s">
        <v>152</v>
      </c>
      <c r="BM131" s="218" t="s">
        <v>436</v>
      </c>
    </row>
    <row r="132" s="13" customFormat="1">
      <c r="A132" s="13"/>
      <c r="B132" s="225"/>
      <c r="C132" s="226"/>
      <c r="D132" s="227" t="s">
        <v>156</v>
      </c>
      <c r="E132" s="228" t="s">
        <v>19</v>
      </c>
      <c r="F132" s="229" t="s">
        <v>1696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156</v>
      </c>
      <c r="AU132" s="235" t="s">
        <v>79</v>
      </c>
      <c r="AV132" s="13" t="s">
        <v>77</v>
      </c>
      <c r="AW132" s="13" t="s">
        <v>31</v>
      </c>
      <c r="AX132" s="13" t="s">
        <v>69</v>
      </c>
      <c r="AY132" s="235" t="s">
        <v>146</v>
      </c>
    </row>
    <row r="133" s="14" customFormat="1">
      <c r="A133" s="14"/>
      <c r="B133" s="236"/>
      <c r="C133" s="237"/>
      <c r="D133" s="227" t="s">
        <v>156</v>
      </c>
      <c r="E133" s="238" t="s">
        <v>19</v>
      </c>
      <c r="F133" s="239" t="s">
        <v>1697</v>
      </c>
      <c r="G133" s="237"/>
      <c r="H133" s="240">
        <v>0.001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156</v>
      </c>
      <c r="AU133" s="246" t="s">
        <v>79</v>
      </c>
      <c r="AV133" s="14" t="s">
        <v>79</v>
      </c>
      <c r="AW133" s="14" t="s">
        <v>31</v>
      </c>
      <c r="AX133" s="14" t="s">
        <v>69</v>
      </c>
      <c r="AY133" s="246" t="s">
        <v>146</v>
      </c>
    </row>
    <row r="134" s="13" customFormat="1">
      <c r="A134" s="13"/>
      <c r="B134" s="225"/>
      <c r="C134" s="226"/>
      <c r="D134" s="227" t="s">
        <v>156</v>
      </c>
      <c r="E134" s="228" t="s">
        <v>19</v>
      </c>
      <c r="F134" s="229" t="s">
        <v>1698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156</v>
      </c>
      <c r="AU134" s="235" t="s">
        <v>79</v>
      </c>
      <c r="AV134" s="13" t="s">
        <v>77</v>
      </c>
      <c r="AW134" s="13" t="s">
        <v>31</v>
      </c>
      <c r="AX134" s="13" t="s">
        <v>69</v>
      </c>
      <c r="AY134" s="235" t="s">
        <v>146</v>
      </c>
    </row>
    <row r="135" s="14" customFormat="1">
      <c r="A135" s="14"/>
      <c r="B135" s="236"/>
      <c r="C135" s="237"/>
      <c r="D135" s="227" t="s">
        <v>156</v>
      </c>
      <c r="E135" s="238" t="s">
        <v>19</v>
      </c>
      <c r="F135" s="239" t="s">
        <v>1699</v>
      </c>
      <c r="G135" s="237"/>
      <c r="H135" s="240">
        <v>0.0040000000000000001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156</v>
      </c>
      <c r="AU135" s="246" t="s">
        <v>79</v>
      </c>
      <c r="AV135" s="14" t="s">
        <v>79</v>
      </c>
      <c r="AW135" s="14" t="s">
        <v>31</v>
      </c>
      <c r="AX135" s="14" t="s">
        <v>69</v>
      </c>
      <c r="AY135" s="246" t="s">
        <v>146</v>
      </c>
    </row>
    <row r="136" s="15" customFormat="1">
      <c r="A136" s="15"/>
      <c r="B136" s="247"/>
      <c r="C136" s="248"/>
      <c r="D136" s="227" t="s">
        <v>156</v>
      </c>
      <c r="E136" s="249" t="s">
        <v>19</v>
      </c>
      <c r="F136" s="250" t="s">
        <v>161</v>
      </c>
      <c r="G136" s="248"/>
      <c r="H136" s="251">
        <v>0.0050000000000000001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156</v>
      </c>
      <c r="AU136" s="257" t="s">
        <v>79</v>
      </c>
      <c r="AV136" s="15" t="s">
        <v>152</v>
      </c>
      <c r="AW136" s="15" t="s">
        <v>31</v>
      </c>
      <c r="AX136" s="15" t="s">
        <v>77</v>
      </c>
      <c r="AY136" s="257" t="s">
        <v>146</v>
      </c>
    </row>
    <row r="137" s="2" customFormat="1" ht="16.5" customHeight="1">
      <c r="A137" s="39"/>
      <c r="B137" s="40"/>
      <c r="C137" s="258" t="s">
        <v>328</v>
      </c>
      <c r="D137" s="258" t="s">
        <v>273</v>
      </c>
      <c r="E137" s="259" t="s">
        <v>1700</v>
      </c>
      <c r="F137" s="260" t="s">
        <v>1701</v>
      </c>
      <c r="G137" s="261" t="s">
        <v>1531</v>
      </c>
      <c r="H137" s="262">
        <v>4.7999999999999998</v>
      </c>
      <c r="I137" s="263"/>
      <c r="J137" s="264">
        <f>ROUND(I137*H137,2)</f>
        <v>0</v>
      </c>
      <c r="K137" s="265"/>
      <c r="L137" s="266"/>
      <c r="M137" s="267" t="s">
        <v>19</v>
      </c>
      <c r="N137" s="268" t="s">
        <v>40</v>
      </c>
      <c r="O137" s="85"/>
      <c r="P137" s="216">
        <f>O137*H137</f>
        <v>0</v>
      </c>
      <c r="Q137" s="216">
        <v>0.001</v>
      </c>
      <c r="R137" s="216">
        <f>Q137*H137</f>
        <v>0.0047999999999999996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207</v>
      </c>
      <c r="AT137" s="218" t="s">
        <v>273</v>
      </c>
      <c r="AU137" s="218" t="s">
        <v>79</v>
      </c>
      <c r="AY137" s="18" t="s">
        <v>146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77</v>
      </c>
      <c r="BK137" s="219">
        <f>ROUND(I137*H137,2)</f>
        <v>0</v>
      </c>
      <c r="BL137" s="18" t="s">
        <v>152</v>
      </c>
      <c r="BM137" s="218" t="s">
        <v>448</v>
      </c>
    </row>
    <row r="138" s="13" customFormat="1">
      <c r="A138" s="13"/>
      <c r="B138" s="225"/>
      <c r="C138" s="226"/>
      <c r="D138" s="227" t="s">
        <v>156</v>
      </c>
      <c r="E138" s="228" t="s">
        <v>19</v>
      </c>
      <c r="F138" s="229" t="s">
        <v>1702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156</v>
      </c>
      <c r="AU138" s="235" t="s">
        <v>79</v>
      </c>
      <c r="AV138" s="13" t="s">
        <v>77</v>
      </c>
      <c r="AW138" s="13" t="s">
        <v>31</v>
      </c>
      <c r="AX138" s="13" t="s">
        <v>69</v>
      </c>
      <c r="AY138" s="235" t="s">
        <v>146</v>
      </c>
    </row>
    <row r="139" s="14" customFormat="1">
      <c r="A139" s="14"/>
      <c r="B139" s="236"/>
      <c r="C139" s="237"/>
      <c r="D139" s="227" t="s">
        <v>156</v>
      </c>
      <c r="E139" s="238" t="s">
        <v>19</v>
      </c>
      <c r="F139" s="239" t="s">
        <v>1703</v>
      </c>
      <c r="G139" s="237"/>
      <c r="H139" s="240">
        <v>1.2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156</v>
      </c>
      <c r="AU139" s="246" t="s">
        <v>79</v>
      </c>
      <c r="AV139" s="14" t="s">
        <v>79</v>
      </c>
      <c r="AW139" s="14" t="s">
        <v>31</v>
      </c>
      <c r="AX139" s="14" t="s">
        <v>69</v>
      </c>
      <c r="AY139" s="246" t="s">
        <v>146</v>
      </c>
    </row>
    <row r="140" s="13" customFormat="1">
      <c r="A140" s="13"/>
      <c r="B140" s="225"/>
      <c r="C140" s="226"/>
      <c r="D140" s="227" t="s">
        <v>156</v>
      </c>
      <c r="E140" s="228" t="s">
        <v>19</v>
      </c>
      <c r="F140" s="229" t="s">
        <v>1704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156</v>
      </c>
      <c r="AU140" s="235" t="s">
        <v>79</v>
      </c>
      <c r="AV140" s="13" t="s">
        <v>77</v>
      </c>
      <c r="AW140" s="13" t="s">
        <v>31</v>
      </c>
      <c r="AX140" s="13" t="s">
        <v>69</v>
      </c>
      <c r="AY140" s="235" t="s">
        <v>146</v>
      </c>
    </row>
    <row r="141" s="14" customFormat="1">
      <c r="A141" s="14"/>
      <c r="B141" s="236"/>
      <c r="C141" s="237"/>
      <c r="D141" s="227" t="s">
        <v>156</v>
      </c>
      <c r="E141" s="238" t="s">
        <v>19</v>
      </c>
      <c r="F141" s="239" t="s">
        <v>1705</v>
      </c>
      <c r="G141" s="237"/>
      <c r="H141" s="240">
        <v>3.6000000000000001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156</v>
      </c>
      <c r="AU141" s="246" t="s">
        <v>79</v>
      </c>
      <c r="AV141" s="14" t="s">
        <v>79</v>
      </c>
      <c r="AW141" s="14" t="s">
        <v>31</v>
      </c>
      <c r="AX141" s="14" t="s">
        <v>69</v>
      </c>
      <c r="AY141" s="246" t="s">
        <v>146</v>
      </c>
    </row>
    <row r="142" s="15" customFormat="1">
      <c r="A142" s="15"/>
      <c r="B142" s="247"/>
      <c r="C142" s="248"/>
      <c r="D142" s="227" t="s">
        <v>156</v>
      </c>
      <c r="E142" s="249" t="s">
        <v>19</v>
      </c>
      <c r="F142" s="250" t="s">
        <v>161</v>
      </c>
      <c r="G142" s="248"/>
      <c r="H142" s="251">
        <v>4.7999999999999998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156</v>
      </c>
      <c r="AU142" s="257" t="s">
        <v>79</v>
      </c>
      <c r="AV142" s="15" t="s">
        <v>152</v>
      </c>
      <c r="AW142" s="15" t="s">
        <v>31</v>
      </c>
      <c r="AX142" s="15" t="s">
        <v>77</v>
      </c>
      <c r="AY142" s="257" t="s">
        <v>146</v>
      </c>
    </row>
    <row r="143" s="2" customFormat="1" ht="16.5" customHeight="1">
      <c r="A143" s="39"/>
      <c r="B143" s="40"/>
      <c r="C143" s="206" t="s">
        <v>337</v>
      </c>
      <c r="D143" s="206" t="s">
        <v>148</v>
      </c>
      <c r="E143" s="207" t="s">
        <v>1706</v>
      </c>
      <c r="F143" s="208" t="s">
        <v>1707</v>
      </c>
      <c r="G143" s="209" t="s">
        <v>1531</v>
      </c>
      <c r="H143" s="210">
        <v>12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40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152</v>
      </c>
      <c r="AT143" s="218" t="s">
        <v>148</v>
      </c>
      <c r="AU143" s="218" t="s">
        <v>79</v>
      </c>
      <c r="AY143" s="18" t="s">
        <v>146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77</v>
      </c>
      <c r="BK143" s="219">
        <f>ROUND(I143*H143,2)</f>
        <v>0</v>
      </c>
      <c r="BL143" s="18" t="s">
        <v>152</v>
      </c>
      <c r="BM143" s="218" t="s">
        <v>1708</v>
      </c>
    </row>
    <row r="144" s="14" customFormat="1">
      <c r="A144" s="14"/>
      <c r="B144" s="236"/>
      <c r="C144" s="237"/>
      <c r="D144" s="227" t="s">
        <v>156</v>
      </c>
      <c r="E144" s="238" t="s">
        <v>19</v>
      </c>
      <c r="F144" s="239" t="s">
        <v>1690</v>
      </c>
      <c r="G144" s="237"/>
      <c r="H144" s="240">
        <v>12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156</v>
      </c>
      <c r="AU144" s="246" t="s">
        <v>79</v>
      </c>
      <c r="AV144" s="14" t="s">
        <v>79</v>
      </c>
      <c r="AW144" s="14" t="s">
        <v>31</v>
      </c>
      <c r="AX144" s="14" t="s">
        <v>77</v>
      </c>
      <c r="AY144" s="246" t="s">
        <v>146</v>
      </c>
    </row>
    <row r="145" s="2" customFormat="1" ht="16.5" customHeight="1">
      <c r="A145" s="39"/>
      <c r="B145" s="40"/>
      <c r="C145" s="206" t="s">
        <v>344</v>
      </c>
      <c r="D145" s="206" t="s">
        <v>148</v>
      </c>
      <c r="E145" s="207" t="s">
        <v>1709</v>
      </c>
      <c r="F145" s="208" t="s">
        <v>1710</v>
      </c>
      <c r="G145" s="209" t="s">
        <v>202</v>
      </c>
      <c r="H145" s="210">
        <v>64.799999999999997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40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152</v>
      </c>
      <c r="AT145" s="218" t="s">
        <v>148</v>
      </c>
      <c r="AU145" s="218" t="s">
        <v>79</v>
      </c>
      <c r="AY145" s="18" t="s">
        <v>146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77</v>
      </c>
      <c r="BK145" s="219">
        <f>ROUND(I145*H145,2)</f>
        <v>0</v>
      </c>
      <c r="BL145" s="18" t="s">
        <v>152</v>
      </c>
      <c r="BM145" s="218" t="s">
        <v>458</v>
      </c>
    </row>
    <row r="146" s="13" customFormat="1">
      <c r="A146" s="13"/>
      <c r="B146" s="225"/>
      <c r="C146" s="226"/>
      <c r="D146" s="227" t="s">
        <v>156</v>
      </c>
      <c r="E146" s="228" t="s">
        <v>19</v>
      </c>
      <c r="F146" s="229" t="s">
        <v>1711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156</v>
      </c>
      <c r="AU146" s="235" t="s">
        <v>79</v>
      </c>
      <c r="AV146" s="13" t="s">
        <v>77</v>
      </c>
      <c r="AW146" s="13" t="s">
        <v>31</v>
      </c>
      <c r="AX146" s="13" t="s">
        <v>69</v>
      </c>
      <c r="AY146" s="235" t="s">
        <v>146</v>
      </c>
    </row>
    <row r="147" s="14" customFormat="1">
      <c r="A147" s="14"/>
      <c r="B147" s="236"/>
      <c r="C147" s="237"/>
      <c r="D147" s="227" t="s">
        <v>156</v>
      </c>
      <c r="E147" s="238" t="s">
        <v>19</v>
      </c>
      <c r="F147" s="239" t="s">
        <v>1712</v>
      </c>
      <c r="G147" s="237"/>
      <c r="H147" s="240">
        <v>64.799999999999997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156</v>
      </c>
      <c r="AU147" s="246" t="s">
        <v>79</v>
      </c>
      <c r="AV147" s="14" t="s">
        <v>79</v>
      </c>
      <c r="AW147" s="14" t="s">
        <v>31</v>
      </c>
      <c r="AX147" s="14" t="s">
        <v>69</v>
      </c>
      <c r="AY147" s="246" t="s">
        <v>146</v>
      </c>
    </row>
    <row r="148" s="15" customFormat="1">
      <c r="A148" s="15"/>
      <c r="B148" s="247"/>
      <c r="C148" s="248"/>
      <c r="D148" s="227" t="s">
        <v>156</v>
      </c>
      <c r="E148" s="249" t="s">
        <v>19</v>
      </c>
      <c r="F148" s="250" t="s">
        <v>161</v>
      </c>
      <c r="G148" s="248"/>
      <c r="H148" s="251">
        <v>64.799999999999997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156</v>
      </c>
      <c r="AU148" s="257" t="s">
        <v>79</v>
      </c>
      <c r="AV148" s="15" t="s">
        <v>152</v>
      </c>
      <c r="AW148" s="15" t="s">
        <v>31</v>
      </c>
      <c r="AX148" s="15" t="s">
        <v>77</v>
      </c>
      <c r="AY148" s="257" t="s">
        <v>146</v>
      </c>
    </row>
    <row r="149" s="2" customFormat="1" ht="16.5" customHeight="1">
      <c r="A149" s="39"/>
      <c r="B149" s="40"/>
      <c r="C149" s="206" t="s">
        <v>351</v>
      </c>
      <c r="D149" s="206" t="s">
        <v>148</v>
      </c>
      <c r="E149" s="207" t="s">
        <v>1713</v>
      </c>
      <c r="F149" s="208" t="s">
        <v>1714</v>
      </c>
      <c r="G149" s="209" t="s">
        <v>543</v>
      </c>
      <c r="H149" s="210">
        <v>18</v>
      </c>
      <c r="I149" s="211"/>
      <c r="J149" s="212">
        <f>ROUND(I149*H149,2)</f>
        <v>0</v>
      </c>
      <c r="K149" s="213"/>
      <c r="L149" s="45"/>
      <c r="M149" s="214" t="s">
        <v>19</v>
      </c>
      <c r="N149" s="215" t="s">
        <v>40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152</v>
      </c>
      <c r="AT149" s="218" t="s">
        <v>148</v>
      </c>
      <c r="AU149" s="218" t="s">
        <v>79</v>
      </c>
      <c r="AY149" s="18" t="s">
        <v>146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77</v>
      </c>
      <c r="BK149" s="219">
        <f>ROUND(I149*H149,2)</f>
        <v>0</v>
      </c>
      <c r="BL149" s="18" t="s">
        <v>152</v>
      </c>
      <c r="BM149" s="218" t="s">
        <v>468</v>
      </c>
    </row>
    <row r="150" s="2" customFormat="1" ht="16.5" customHeight="1">
      <c r="A150" s="39"/>
      <c r="B150" s="40"/>
      <c r="C150" s="206" t="s">
        <v>360</v>
      </c>
      <c r="D150" s="206" t="s">
        <v>148</v>
      </c>
      <c r="E150" s="207" t="s">
        <v>1715</v>
      </c>
      <c r="F150" s="208" t="s">
        <v>1716</v>
      </c>
      <c r="G150" s="209" t="s">
        <v>151</v>
      </c>
      <c r="H150" s="210">
        <v>36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40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152</v>
      </c>
      <c r="AT150" s="218" t="s">
        <v>148</v>
      </c>
      <c r="AU150" s="218" t="s">
        <v>79</v>
      </c>
      <c r="AY150" s="18" t="s">
        <v>146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77</v>
      </c>
      <c r="BK150" s="219">
        <f>ROUND(I150*H150,2)</f>
        <v>0</v>
      </c>
      <c r="BL150" s="18" t="s">
        <v>152</v>
      </c>
      <c r="BM150" s="218" t="s">
        <v>481</v>
      </c>
    </row>
    <row r="151" s="13" customFormat="1">
      <c r="A151" s="13"/>
      <c r="B151" s="225"/>
      <c r="C151" s="226"/>
      <c r="D151" s="227" t="s">
        <v>156</v>
      </c>
      <c r="E151" s="228" t="s">
        <v>19</v>
      </c>
      <c r="F151" s="229" t="s">
        <v>1681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156</v>
      </c>
      <c r="AU151" s="235" t="s">
        <v>79</v>
      </c>
      <c r="AV151" s="13" t="s">
        <v>77</v>
      </c>
      <c r="AW151" s="13" t="s">
        <v>31</v>
      </c>
      <c r="AX151" s="13" t="s">
        <v>69</v>
      </c>
      <c r="AY151" s="235" t="s">
        <v>146</v>
      </c>
    </row>
    <row r="152" s="14" customFormat="1">
      <c r="A152" s="14"/>
      <c r="B152" s="236"/>
      <c r="C152" s="237"/>
      <c r="D152" s="227" t="s">
        <v>156</v>
      </c>
      <c r="E152" s="238" t="s">
        <v>19</v>
      </c>
      <c r="F152" s="239" t="s">
        <v>1717</v>
      </c>
      <c r="G152" s="237"/>
      <c r="H152" s="240">
        <v>36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156</v>
      </c>
      <c r="AU152" s="246" t="s">
        <v>79</v>
      </c>
      <c r="AV152" s="14" t="s">
        <v>79</v>
      </c>
      <c r="AW152" s="14" t="s">
        <v>31</v>
      </c>
      <c r="AX152" s="14" t="s">
        <v>69</v>
      </c>
      <c r="AY152" s="246" t="s">
        <v>146</v>
      </c>
    </row>
    <row r="153" s="15" customFormat="1">
      <c r="A153" s="15"/>
      <c r="B153" s="247"/>
      <c r="C153" s="248"/>
      <c r="D153" s="227" t="s">
        <v>156</v>
      </c>
      <c r="E153" s="249" t="s">
        <v>19</v>
      </c>
      <c r="F153" s="250" t="s">
        <v>161</v>
      </c>
      <c r="G153" s="248"/>
      <c r="H153" s="251">
        <v>36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156</v>
      </c>
      <c r="AU153" s="257" t="s">
        <v>79</v>
      </c>
      <c r="AV153" s="15" t="s">
        <v>152</v>
      </c>
      <c r="AW153" s="15" t="s">
        <v>31</v>
      </c>
      <c r="AX153" s="15" t="s">
        <v>77</v>
      </c>
      <c r="AY153" s="257" t="s">
        <v>146</v>
      </c>
    </row>
    <row r="154" s="2" customFormat="1" ht="16.5" customHeight="1">
      <c r="A154" s="39"/>
      <c r="B154" s="40"/>
      <c r="C154" s="206" t="s">
        <v>365</v>
      </c>
      <c r="D154" s="206" t="s">
        <v>148</v>
      </c>
      <c r="E154" s="207" t="s">
        <v>1718</v>
      </c>
      <c r="F154" s="208" t="s">
        <v>1719</v>
      </c>
      <c r="G154" s="209" t="s">
        <v>202</v>
      </c>
      <c r="H154" s="210">
        <v>64.799999999999997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40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152</v>
      </c>
      <c r="AT154" s="218" t="s">
        <v>148</v>
      </c>
      <c r="AU154" s="218" t="s">
        <v>79</v>
      </c>
      <c r="AY154" s="18" t="s">
        <v>146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77</v>
      </c>
      <c r="BK154" s="219">
        <f>ROUND(I154*H154,2)</f>
        <v>0</v>
      </c>
      <c r="BL154" s="18" t="s">
        <v>152</v>
      </c>
      <c r="BM154" s="218" t="s">
        <v>500</v>
      </c>
    </row>
    <row r="155" s="2" customFormat="1" ht="16.5" customHeight="1">
      <c r="A155" s="39"/>
      <c r="B155" s="40"/>
      <c r="C155" s="258" t="s">
        <v>372</v>
      </c>
      <c r="D155" s="258" t="s">
        <v>273</v>
      </c>
      <c r="E155" s="259" t="s">
        <v>1720</v>
      </c>
      <c r="F155" s="260" t="s">
        <v>1721</v>
      </c>
      <c r="G155" s="261" t="s">
        <v>202</v>
      </c>
      <c r="H155" s="262">
        <v>64.799999999999997</v>
      </c>
      <c r="I155" s="263"/>
      <c r="J155" s="264">
        <f>ROUND(I155*H155,2)</f>
        <v>0</v>
      </c>
      <c r="K155" s="265"/>
      <c r="L155" s="266"/>
      <c r="M155" s="267" t="s">
        <v>19</v>
      </c>
      <c r="N155" s="268" t="s">
        <v>40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207</v>
      </c>
      <c r="AT155" s="218" t="s">
        <v>273</v>
      </c>
      <c r="AU155" s="218" t="s">
        <v>79</v>
      </c>
      <c r="AY155" s="18" t="s">
        <v>146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152</v>
      </c>
      <c r="BM155" s="218" t="s">
        <v>510</v>
      </c>
    </row>
    <row r="156" s="12" customFormat="1" ht="22.8" customHeight="1">
      <c r="A156" s="12"/>
      <c r="B156" s="190"/>
      <c r="C156" s="191"/>
      <c r="D156" s="192" t="s">
        <v>68</v>
      </c>
      <c r="E156" s="204" t="s">
        <v>1049</v>
      </c>
      <c r="F156" s="204" t="s">
        <v>1050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P157</f>
        <v>0</v>
      </c>
      <c r="Q156" s="198"/>
      <c r="R156" s="199">
        <f>R157</f>
        <v>0</v>
      </c>
      <c r="S156" s="198"/>
      <c r="T156" s="20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77</v>
      </c>
      <c r="AT156" s="202" t="s">
        <v>68</v>
      </c>
      <c r="AU156" s="202" t="s">
        <v>77</v>
      </c>
      <c r="AY156" s="201" t="s">
        <v>146</v>
      </c>
      <c r="BK156" s="203">
        <f>BK157</f>
        <v>0</v>
      </c>
    </row>
    <row r="157" s="2" customFormat="1" ht="16.5" customHeight="1">
      <c r="A157" s="39"/>
      <c r="B157" s="40"/>
      <c r="C157" s="206" t="s">
        <v>380</v>
      </c>
      <c r="D157" s="206" t="s">
        <v>148</v>
      </c>
      <c r="E157" s="207" t="s">
        <v>1722</v>
      </c>
      <c r="F157" s="208" t="s">
        <v>1723</v>
      </c>
      <c r="G157" s="209" t="s">
        <v>257</v>
      </c>
      <c r="H157" s="210">
        <v>2.75</v>
      </c>
      <c r="I157" s="211"/>
      <c r="J157" s="212">
        <f>ROUND(I157*H157,2)</f>
        <v>0</v>
      </c>
      <c r="K157" s="213"/>
      <c r="L157" s="45"/>
      <c r="M157" s="277" t="s">
        <v>19</v>
      </c>
      <c r="N157" s="278" t="s">
        <v>40</v>
      </c>
      <c r="O157" s="271"/>
      <c r="P157" s="279">
        <f>O157*H157</f>
        <v>0</v>
      </c>
      <c r="Q157" s="279">
        <v>0</v>
      </c>
      <c r="R157" s="279">
        <f>Q157*H157</f>
        <v>0</v>
      </c>
      <c r="S157" s="279">
        <v>0</v>
      </c>
      <c r="T157" s="28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152</v>
      </c>
      <c r="AT157" s="218" t="s">
        <v>148</v>
      </c>
      <c r="AU157" s="218" t="s">
        <v>79</v>
      </c>
      <c r="AY157" s="18" t="s">
        <v>146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77</v>
      </c>
      <c r="BK157" s="219">
        <f>ROUND(I157*H157,2)</f>
        <v>0</v>
      </c>
      <c r="BL157" s="18" t="s">
        <v>152</v>
      </c>
      <c r="BM157" s="218" t="s">
        <v>521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XvfGq/iEus+RD8U9O2fECtfIGuZtYJYJiTKG6D6/G/zkj51D8ecExUxL3mHb8AQIDhEYk73H42nAjNP0ewza4w==" hashValue="taxLiPuQ0wYX/dNAiZUP/QJaCBuWbOcj9l0LWuDPYnMJwgkG5pdUnW2gaKsBr4P8rjOS1PnNCNxnMA4QSi4yig==" algorithmName="SHA-512" password="CC35"/>
  <autoFilter ref="C81:K15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1" r:id="rId1" display="https://podminky.urs.cz/item/CS_URS_2023_01/184215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1724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ROUND((SUM(BE82:BE143)),  2)</f>
        <v>0</v>
      </c>
      <c r="G33" s="39"/>
      <c r="H33" s="39"/>
      <c r="I33" s="149">
        <v>0.20999999999999999</v>
      </c>
      <c r="J33" s="148">
        <f>ROUND(((SUM(BE82:BE143))*I33),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ROUND((SUM(BF82:BF143)),  2)</f>
        <v>0</v>
      </c>
      <c r="G34" s="39"/>
      <c r="H34" s="39"/>
      <c r="I34" s="149">
        <v>0.14999999999999999</v>
      </c>
      <c r="J34" s="148">
        <f>ROUND(((SUM(BF82:BF143))*I34),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ROUND((SUM(BG82:BG143)),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ROUND((SUM(BH82:BH143)),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ROUND((SUM(BI82:BI143)),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801.2 - Vegetační úpravy - keře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128</v>
      </c>
      <c r="E62" s="175"/>
      <c r="F62" s="175"/>
      <c r="G62" s="175"/>
      <c r="H62" s="175"/>
      <c r="I62" s="175"/>
      <c r="J62" s="176">
        <f>J142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Revitalizace vnitrobloku Bayerova - Botanická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801.2 - Vegetační úpravy - keře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8. 8. 2022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30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28</v>
      </c>
      <c r="D79" s="41"/>
      <c r="E79" s="41"/>
      <c r="F79" s="28" t="str">
        <f>IF(E18="","",E18)</f>
        <v>Vyplň údaj</v>
      </c>
      <c r="G79" s="41"/>
      <c r="H79" s="41"/>
      <c r="I79" s="33" t="s">
        <v>32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132</v>
      </c>
      <c r="D81" s="181" t="s">
        <v>54</v>
      </c>
      <c r="E81" s="181" t="s">
        <v>50</v>
      </c>
      <c r="F81" s="181" t="s">
        <v>51</v>
      </c>
      <c r="G81" s="181" t="s">
        <v>133</v>
      </c>
      <c r="H81" s="181" t="s">
        <v>134</v>
      </c>
      <c r="I81" s="181" t="s">
        <v>135</v>
      </c>
      <c r="J81" s="182" t="s">
        <v>118</v>
      </c>
      <c r="K81" s="183" t="s">
        <v>136</v>
      </c>
      <c r="L81" s="184"/>
      <c r="M81" s="93" t="s">
        <v>19</v>
      </c>
      <c r="N81" s="94" t="s">
        <v>39</v>
      </c>
      <c r="O81" s="94" t="s">
        <v>137</v>
      </c>
      <c r="P81" s="94" t="s">
        <v>138</v>
      </c>
      <c r="Q81" s="94" t="s">
        <v>139</v>
      </c>
      <c r="R81" s="94" t="s">
        <v>140</v>
      </c>
      <c r="S81" s="94" t="s">
        <v>141</v>
      </c>
      <c r="T81" s="95" t="s">
        <v>142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143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2.6844800000000002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68</v>
      </c>
      <c r="AU82" s="18" t="s">
        <v>119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144</v>
      </c>
      <c r="F83" s="193" t="s">
        <v>145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P84+P142</f>
        <v>0</v>
      </c>
      <c r="Q83" s="198"/>
      <c r="R83" s="199">
        <f>R84+R142</f>
        <v>2.6844800000000002</v>
      </c>
      <c r="S83" s="198"/>
      <c r="T83" s="200">
        <f>T84+T142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146</v>
      </c>
      <c r="BK83" s="203">
        <f>BK84+BK142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77</v>
      </c>
      <c r="F84" s="204" t="s">
        <v>147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SUM(P85:P141)</f>
        <v>0</v>
      </c>
      <c r="Q84" s="198"/>
      <c r="R84" s="199">
        <f>SUM(R85:R141)</f>
        <v>2.6844800000000002</v>
      </c>
      <c r="S84" s="198"/>
      <c r="T84" s="200">
        <f>SUM(T85:T141)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146</v>
      </c>
      <c r="BK84" s="203">
        <f>SUM(BK85:BK141)</f>
        <v>0</v>
      </c>
    </row>
    <row r="85" s="2" customFormat="1" ht="37.8" customHeight="1">
      <c r="A85" s="39"/>
      <c r="B85" s="40"/>
      <c r="C85" s="206" t="s">
        <v>77</v>
      </c>
      <c r="D85" s="206" t="s">
        <v>148</v>
      </c>
      <c r="E85" s="207" t="s">
        <v>250</v>
      </c>
      <c r="F85" s="208" t="s">
        <v>251</v>
      </c>
      <c r="G85" s="209" t="s">
        <v>202</v>
      </c>
      <c r="H85" s="210">
        <v>53.700000000000003</v>
      </c>
      <c r="I85" s="211"/>
      <c r="J85" s="212">
        <f>ROUND(I85*H85,2)</f>
        <v>0</v>
      </c>
      <c r="K85" s="213"/>
      <c r="L85" s="45"/>
      <c r="M85" s="214" t="s">
        <v>19</v>
      </c>
      <c r="N85" s="215" t="s">
        <v>40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152</v>
      </c>
      <c r="AT85" s="218" t="s">
        <v>148</v>
      </c>
      <c r="AU85" s="218" t="s">
        <v>79</v>
      </c>
      <c r="AY85" s="18" t="s">
        <v>146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77</v>
      </c>
      <c r="BK85" s="219">
        <f>ROUND(I85*H85,2)</f>
        <v>0</v>
      </c>
      <c r="BL85" s="18" t="s">
        <v>152</v>
      </c>
      <c r="BM85" s="218" t="s">
        <v>1725</v>
      </c>
    </row>
    <row r="86" s="2" customFormat="1">
      <c r="A86" s="39"/>
      <c r="B86" s="40"/>
      <c r="C86" s="41"/>
      <c r="D86" s="220" t="s">
        <v>154</v>
      </c>
      <c r="E86" s="41"/>
      <c r="F86" s="221" t="s">
        <v>1091</v>
      </c>
      <c r="G86" s="41"/>
      <c r="H86" s="41"/>
      <c r="I86" s="222"/>
      <c r="J86" s="41"/>
      <c r="K86" s="41"/>
      <c r="L86" s="45"/>
      <c r="M86" s="223"/>
      <c r="N86" s="22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154</v>
      </c>
      <c r="AU86" s="18" t="s">
        <v>79</v>
      </c>
    </row>
    <row r="87" s="13" customFormat="1">
      <c r="A87" s="13"/>
      <c r="B87" s="225"/>
      <c r="C87" s="226"/>
      <c r="D87" s="227" t="s">
        <v>156</v>
      </c>
      <c r="E87" s="228" t="s">
        <v>19</v>
      </c>
      <c r="F87" s="229" t="s">
        <v>1726</v>
      </c>
      <c r="G87" s="226"/>
      <c r="H87" s="228" t="s">
        <v>19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156</v>
      </c>
      <c r="AU87" s="235" t="s">
        <v>79</v>
      </c>
      <c r="AV87" s="13" t="s">
        <v>77</v>
      </c>
      <c r="AW87" s="13" t="s">
        <v>31</v>
      </c>
      <c r="AX87" s="13" t="s">
        <v>69</v>
      </c>
      <c r="AY87" s="235" t="s">
        <v>146</v>
      </c>
    </row>
    <row r="88" s="14" customFormat="1">
      <c r="A88" s="14"/>
      <c r="B88" s="236"/>
      <c r="C88" s="237"/>
      <c r="D88" s="227" t="s">
        <v>156</v>
      </c>
      <c r="E88" s="238" t="s">
        <v>19</v>
      </c>
      <c r="F88" s="239" t="s">
        <v>1727</v>
      </c>
      <c r="G88" s="237"/>
      <c r="H88" s="240">
        <v>53.700000000000003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156</v>
      </c>
      <c r="AU88" s="246" t="s">
        <v>79</v>
      </c>
      <c r="AV88" s="14" t="s">
        <v>79</v>
      </c>
      <c r="AW88" s="14" t="s">
        <v>31</v>
      </c>
      <c r="AX88" s="14" t="s">
        <v>77</v>
      </c>
      <c r="AY88" s="246" t="s">
        <v>146</v>
      </c>
    </row>
    <row r="89" s="2" customFormat="1" ht="24.15" customHeight="1">
      <c r="A89" s="39"/>
      <c r="B89" s="40"/>
      <c r="C89" s="206" t="s">
        <v>79</v>
      </c>
      <c r="D89" s="206" t="s">
        <v>148</v>
      </c>
      <c r="E89" s="207" t="s">
        <v>255</v>
      </c>
      <c r="F89" s="208" t="s">
        <v>256</v>
      </c>
      <c r="G89" s="209" t="s">
        <v>257</v>
      </c>
      <c r="H89" s="210">
        <v>85.920000000000002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152</v>
      </c>
      <c r="AT89" s="218" t="s">
        <v>148</v>
      </c>
      <c r="AU89" s="218" t="s">
        <v>79</v>
      </c>
      <c r="AY89" s="18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152</v>
      </c>
      <c r="BM89" s="218" t="s">
        <v>1728</v>
      </c>
    </row>
    <row r="90" s="2" customFormat="1">
      <c r="A90" s="39"/>
      <c r="B90" s="40"/>
      <c r="C90" s="41"/>
      <c r="D90" s="220" t="s">
        <v>154</v>
      </c>
      <c r="E90" s="41"/>
      <c r="F90" s="221" t="s">
        <v>1094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154</v>
      </c>
      <c r="AU90" s="18" t="s">
        <v>79</v>
      </c>
    </row>
    <row r="91" s="14" customFormat="1">
      <c r="A91" s="14"/>
      <c r="B91" s="236"/>
      <c r="C91" s="237"/>
      <c r="D91" s="227" t="s">
        <v>156</v>
      </c>
      <c r="E91" s="238" t="s">
        <v>19</v>
      </c>
      <c r="F91" s="239" t="s">
        <v>1729</v>
      </c>
      <c r="G91" s="237"/>
      <c r="H91" s="240">
        <v>85.920000000000002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156</v>
      </c>
      <c r="AU91" s="246" t="s">
        <v>79</v>
      </c>
      <c r="AV91" s="14" t="s">
        <v>79</v>
      </c>
      <c r="AW91" s="14" t="s">
        <v>31</v>
      </c>
      <c r="AX91" s="14" t="s">
        <v>77</v>
      </c>
      <c r="AY91" s="246" t="s">
        <v>146</v>
      </c>
    </row>
    <row r="92" s="2" customFormat="1" ht="24.15" customHeight="1">
      <c r="A92" s="39"/>
      <c r="B92" s="40"/>
      <c r="C92" s="206" t="s">
        <v>168</v>
      </c>
      <c r="D92" s="206" t="s">
        <v>148</v>
      </c>
      <c r="E92" s="207" t="s">
        <v>261</v>
      </c>
      <c r="F92" s="208" t="s">
        <v>262</v>
      </c>
      <c r="G92" s="209" t="s">
        <v>202</v>
      </c>
      <c r="H92" s="210">
        <v>53.700000000000003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152</v>
      </c>
      <c r="AT92" s="218" t="s">
        <v>148</v>
      </c>
      <c r="AU92" s="218" t="s">
        <v>79</v>
      </c>
      <c r="AY92" s="18" t="s">
        <v>146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152</v>
      </c>
      <c r="BM92" s="218" t="s">
        <v>1730</v>
      </c>
    </row>
    <row r="93" s="2" customFormat="1">
      <c r="A93" s="39"/>
      <c r="B93" s="40"/>
      <c r="C93" s="41"/>
      <c r="D93" s="220" t="s">
        <v>154</v>
      </c>
      <c r="E93" s="41"/>
      <c r="F93" s="221" t="s">
        <v>1097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154</v>
      </c>
      <c r="AU93" s="18" t="s">
        <v>79</v>
      </c>
    </row>
    <row r="94" s="14" customFormat="1">
      <c r="A94" s="14"/>
      <c r="B94" s="236"/>
      <c r="C94" s="237"/>
      <c r="D94" s="227" t="s">
        <v>156</v>
      </c>
      <c r="E94" s="238" t="s">
        <v>19</v>
      </c>
      <c r="F94" s="239" t="s">
        <v>1727</v>
      </c>
      <c r="G94" s="237"/>
      <c r="H94" s="240">
        <v>53.700000000000003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156</v>
      </c>
      <c r="AU94" s="246" t="s">
        <v>79</v>
      </c>
      <c r="AV94" s="14" t="s">
        <v>79</v>
      </c>
      <c r="AW94" s="14" t="s">
        <v>31</v>
      </c>
      <c r="AX94" s="14" t="s">
        <v>77</v>
      </c>
      <c r="AY94" s="246" t="s">
        <v>146</v>
      </c>
    </row>
    <row r="95" s="2" customFormat="1" ht="24.15" customHeight="1">
      <c r="A95" s="39"/>
      <c r="B95" s="40"/>
      <c r="C95" s="206" t="s">
        <v>152</v>
      </c>
      <c r="D95" s="206" t="s">
        <v>148</v>
      </c>
      <c r="E95" s="207" t="s">
        <v>1731</v>
      </c>
      <c r="F95" s="208" t="s">
        <v>1732</v>
      </c>
      <c r="G95" s="209" t="s">
        <v>543</v>
      </c>
      <c r="H95" s="210">
        <v>304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40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152</v>
      </c>
      <c r="AT95" s="218" t="s">
        <v>148</v>
      </c>
      <c r="AU95" s="218" t="s">
        <v>79</v>
      </c>
      <c r="AY95" s="18" t="s">
        <v>146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152</v>
      </c>
      <c r="BM95" s="218" t="s">
        <v>79</v>
      </c>
    </row>
    <row r="96" s="2" customFormat="1" ht="16.5" customHeight="1">
      <c r="A96" s="39"/>
      <c r="B96" s="40"/>
      <c r="C96" s="258" t="s">
        <v>181</v>
      </c>
      <c r="D96" s="258" t="s">
        <v>273</v>
      </c>
      <c r="E96" s="259" t="s">
        <v>1637</v>
      </c>
      <c r="F96" s="260" t="s">
        <v>1638</v>
      </c>
      <c r="G96" s="261" t="s">
        <v>202</v>
      </c>
      <c r="H96" s="262">
        <v>1.52</v>
      </c>
      <c r="I96" s="263"/>
      <c r="J96" s="264">
        <f>ROUND(I96*H96,2)</f>
        <v>0</v>
      </c>
      <c r="K96" s="265"/>
      <c r="L96" s="266"/>
      <c r="M96" s="267" t="s">
        <v>19</v>
      </c>
      <c r="N96" s="268" t="s">
        <v>40</v>
      </c>
      <c r="O96" s="85"/>
      <c r="P96" s="216">
        <f>O96*H96</f>
        <v>0</v>
      </c>
      <c r="Q96" s="216">
        <v>0.22</v>
      </c>
      <c r="R96" s="216">
        <f>Q96*H96</f>
        <v>0.33440000000000003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207</v>
      </c>
      <c r="AT96" s="218" t="s">
        <v>273</v>
      </c>
      <c r="AU96" s="218" t="s">
        <v>79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152</v>
      </c>
    </row>
    <row r="97" s="14" customFormat="1">
      <c r="A97" s="14"/>
      <c r="B97" s="236"/>
      <c r="C97" s="237"/>
      <c r="D97" s="227" t="s">
        <v>156</v>
      </c>
      <c r="E97" s="238" t="s">
        <v>19</v>
      </c>
      <c r="F97" s="239" t="s">
        <v>1733</v>
      </c>
      <c r="G97" s="237"/>
      <c r="H97" s="240">
        <v>1.52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156</v>
      </c>
      <c r="AU97" s="246" t="s">
        <v>79</v>
      </c>
      <c r="AV97" s="14" t="s">
        <v>79</v>
      </c>
      <c r="AW97" s="14" t="s">
        <v>31</v>
      </c>
      <c r="AX97" s="14" t="s">
        <v>69</v>
      </c>
      <c r="AY97" s="246" t="s">
        <v>146</v>
      </c>
    </row>
    <row r="98" s="15" customFormat="1">
      <c r="A98" s="15"/>
      <c r="B98" s="247"/>
      <c r="C98" s="248"/>
      <c r="D98" s="227" t="s">
        <v>156</v>
      </c>
      <c r="E98" s="249" t="s">
        <v>19</v>
      </c>
      <c r="F98" s="250" t="s">
        <v>161</v>
      </c>
      <c r="G98" s="248"/>
      <c r="H98" s="251">
        <v>1.52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156</v>
      </c>
      <c r="AU98" s="257" t="s">
        <v>79</v>
      </c>
      <c r="AV98" s="15" t="s">
        <v>152</v>
      </c>
      <c r="AW98" s="15" t="s">
        <v>31</v>
      </c>
      <c r="AX98" s="15" t="s">
        <v>77</v>
      </c>
      <c r="AY98" s="257" t="s">
        <v>146</v>
      </c>
    </row>
    <row r="99" s="2" customFormat="1" ht="16.5" customHeight="1">
      <c r="A99" s="39"/>
      <c r="B99" s="40"/>
      <c r="C99" s="206" t="s">
        <v>187</v>
      </c>
      <c r="D99" s="206" t="s">
        <v>148</v>
      </c>
      <c r="E99" s="207" t="s">
        <v>1734</v>
      </c>
      <c r="F99" s="208" t="s">
        <v>1735</v>
      </c>
      <c r="G99" s="209" t="s">
        <v>151</v>
      </c>
      <c r="H99" s="210">
        <v>71.599999999999994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40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152</v>
      </c>
      <c r="AT99" s="218" t="s">
        <v>148</v>
      </c>
      <c r="AU99" s="218" t="s">
        <v>79</v>
      </c>
      <c r="AY99" s="18" t="s">
        <v>146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152</v>
      </c>
      <c r="BM99" s="218" t="s">
        <v>187</v>
      </c>
    </row>
    <row r="100" s="2" customFormat="1" ht="24.15" customHeight="1">
      <c r="A100" s="39"/>
      <c r="B100" s="40"/>
      <c r="C100" s="206" t="s">
        <v>199</v>
      </c>
      <c r="D100" s="206" t="s">
        <v>148</v>
      </c>
      <c r="E100" s="207" t="s">
        <v>1736</v>
      </c>
      <c r="F100" s="208" t="s">
        <v>1737</v>
      </c>
      <c r="G100" s="209" t="s">
        <v>151</v>
      </c>
      <c r="H100" s="210">
        <v>71.599999999999994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152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207</v>
      </c>
    </row>
    <row r="101" s="2" customFormat="1" ht="24.15" customHeight="1">
      <c r="A101" s="39"/>
      <c r="B101" s="40"/>
      <c r="C101" s="206" t="s">
        <v>207</v>
      </c>
      <c r="D101" s="206" t="s">
        <v>148</v>
      </c>
      <c r="E101" s="207" t="s">
        <v>1738</v>
      </c>
      <c r="F101" s="208" t="s">
        <v>1739</v>
      </c>
      <c r="G101" s="209" t="s">
        <v>543</v>
      </c>
      <c r="H101" s="210">
        <v>304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40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152</v>
      </c>
      <c r="AT101" s="218" t="s">
        <v>148</v>
      </c>
      <c r="AU101" s="218" t="s">
        <v>79</v>
      </c>
      <c r="AY101" s="18" t="s">
        <v>146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77</v>
      </c>
      <c r="BK101" s="219">
        <f>ROUND(I101*H101,2)</f>
        <v>0</v>
      </c>
      <c r="BL101" s="18" t="s">
        <v>152</v>
      </c>
      <c r="BM101" s="218" t="s">
        <v>222</v>
      </c>
    </row>
    <row r="102" s="2" customFormat="1" ht="16.5" customHeight="1">
      <c r="A102" s="39"/>
      <c r="B102" s="40"/>
      <c r="C102" s="258" t="s">
        <v>214</v>
      </c>
      <c r="D102" s="258" t="s">
        <v>273</v>
      </c>
      <c r="E102" s="259" t="s">
        <v>1740</v>
      </c>
      <c r="F102" s="260" t="s">
        <v>1741</v>
      </c>
      <c r="G102" s="261" t="s">
        <v>543</v>
      </c>
      <c r="H102" s="262">
        <v>304</v>
      </c>
      <c r="I102" s="263"/>
      <c r="J102" s="264">
        <f>ROUND(I102*H102,2)</f>
        <v>0</v>
      </c>
      <c r="K102" s="265"/>
      <c r="L102" s="266"/>
      <c r="M102" s="267" t="s">
        <v>19</v>
      </c>
      <c r="N102" s="268" t="s">
        <v>40</v>
      </c>
      <c r="O102" s="85"/>
      <c r="P102" s="216">
        <f>O102*H102</f>
        <v>0</v>
      </c>
      <c r="Q102" s="216">
        <v>0.0030000000000000001</v>
      </c>
      <c r="R102" s="216">
        <f>Q102*H102</f>
        <v>0.91200000000000003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207</v>
      </c>
      <c r="AT102" s="218" t="s">
        <v>273</v>
      </c>
      <c r="AU102" s="218" t="s">
        <v>79</v>
      </c>
      <c r="AY102" s="18" t="s">
        <v>146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152</v>
      </c>
      <c r="BM102" s="218" t="s">
        <v>238</v>
      </c>
    </row>
    <row r="103" s="2" customFormat="1" ht="21.75" customHeight="1">
      <c r="A103" s="39"/>
      <c r="B103" s="40"/>
      <c r="C103" s="258" t="s">
        <v>222</v>
      </c>
      <c r="D103" s="258" t="s">
        <v>273</v>
      </c>
      <c r="E103" s="259" t="s">
        <v>1742</v>
      </c>
      <c r="F103" s="260" t="s">
        <v>1743</v>
      </c>
      <c r="G103" s="261" t="s">
        <v>543</v>
      </c>
      <c r="H103" s="262">
        <v>0</v>
      </c>
      <c r="I103" s="263"/>
      <c r="J103" s="264">
        <f>ROUND(I103*H103,2)</f>
        <v>0</v>
      </c>
      <c r="K103" s="265"/>
      <c r="L103" s="266"/>
      <c r="M103" s="267" t="s">
        <v>19</v>
      </c>
      <c r="N103" s="268" t="s">
        <v>40</v>
      </c>
      <c r="O103" s="85"/>
      <c r="P103" s="216">
        <f>O103*H103</f>
        <v>0</v>
      </c>
      <c r="Q103" s="216">
        <v>0.001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207</v>
      </c>
      <c r="AT103" s="218" t="s">
        <v>273</v>
      </c>
      <c r="AU103" s="218" t="s">
        <v>79</v>
      </c>
      <c r="AY103" s="18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152</v>
      </c>
      <c r="BM103" s="218" t="s">
        <v>249</v>
      </c>
    </row>
    <row r="104" s="2" customFormat="1" ht="16.5" customHeight="1">
      <c r="A104" s="39"/>
      <c r="B104" s="40"/>
      <c r="C104" s="258" t="s">
        <v>229</v>
      </c>
      <c r="D104" s="258" t="s">
        <v>273</v>
      </c>
      <c r="E104" s="259" t="s">
        <v>1744</v>
      </c>
      <c r="F104" s="260" t="s">
        <v>1745</v>
      </c>
      <c r="G104" s="261" t="s">
        <v>543</v>
      </c>
      <c r="H104" s="262">
        <v>0</v>
      </c>
      <c r="I104" s="263"/>
      <c r="J104" s="264">
        <f>ROUND(I104*H104,2)</f>
        <v>0</v>
      </c>
      <c r="K104" s="265"/>
      <c r="L104" s="266"/>
      <c r="M104" s="267" t="s">
        <v>19</v>
      </c>
      <c r="N104" s="268" t="s">
        <v>40</v>
      </c>
      <c r="O104" s="85"/>
      <c r="P104" s="216">
        <f>O104*H104</f>
        <v>0</v>
      </c>
      <c r="Q104" s="216">
        <v>0.001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207</v>
      </c>
      <c r="AT104" s="218" t="s">
        <v>273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167</v>
      </c>
    </row>
    <row r="105" s="2" customFormat="1" ht="16.5" customHeight="1">
      <c r="A105" s="39"/>
      <c r="B105" s="40"/>
      <c r="C105" s="258" t="s">
        <v>238</v>
      </c>
      <c r="D105" s="258" t="s">
        <v>273</v>
      </c>
      <c r="E105" s="259" t="s">
        <v>1746</v>
      </c>
      <c r="F105" s="260" t="s">
        <v>1747</v>
      </c>
      <c r="G105" s="261" t="s">
        <v>543</v>
      </c>
      <c r="H105" s="262">
        <v>0</v>
      </c>
      <c r="I105" s="263"/>
      <c r="J105" s="264">
        <f>ROUND(I105*H105,2)</f>
        <v>0</v>
      </c>
      <c r="K105" s="265"/>
      <c r="L105" s="266"/>
      <c r="M105" s="267" t="s">
        <v>19</v>
      </c>
      <c r="N105" s="268" t="s">
        <v>40</v>
      </c>
      <c r="O105" s="85"/>
      <c r="P105" s="216">
        <f>O105*H105</f>
        <v>0</v>
      </c>
      <c r="Q105" s="216">
        <v>0.001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207</v>
      </c>
      <c r="AT105" s="218" t="s">
        <v>273</v>
      </c>
      <c r="AU105" s="218" t="s">
        <v>79</v>
      </c>
      <c r="AY105" s="18" t="s">
        <v>146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77</v>
      </c>
      <c r="BK105" s="219">
        <f>ROUND(I105*H105,2)</f>
        <v>0</v>
      </c>
      <c r="BL105" s="18" t="s">
        <v>152</v>
      </c>
      <c r="BM105" s="218" t="s">
        <v>272</v>
      </c>
    </row>
    <row r="106" s="2" customFormat="1" ht="21.75" customHeight="1">
      <c r="A106" s="39"/>
      <c r="B106" s="40"/>
      <c r="C106" s="206" t="s">
        <v>244</v>
      </c>
      <c r="D106" s="206" t="s">
        <v>148</v>
      </c>
      <c r="E106" s="207" t="s">
        <v>1748</v>
      </c>
      <c r="F106" s="208" t="s">
        <v>1749</v>
      </c>
      <c r="G106" s="209" t="s">
        <v>151</v>
      </c>
      <c r="H106" s="210">
        <v>179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152</v>
      </c>
      <c r="AT106" s="218" t="s">
        <v>148</v>
      </c>
      <c r="AU106" s="218" t="s">
        <v>79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287</v>
      </c>
    </row>
    <row r="107" s="13" customFormat="1">
      <c r="A107" s="13"/>
      <c r="B107" s="225"/>
      <c r="C107" s="226"/>
      <c r="D107" s="227" t="s">
        <v>156</v>
      </c>
      <c r="E107" s="228" t="s">
        <v>19</v>
      </c>
      <c r="F107" s="229" t="s">
        <v>1726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156</v>
      </c>
      <c r="AU107" s="235" t="s">
        <v>79</v>
      </c>
      <c r="AV107" s="13" t="s">
        <v>77</v>
      </c>
      <c r="AW107" s="13" t="s">
        <v>31</v>
      </c>
      <c r="AX107" s="13" t="s">
        <v>69</v>
      </c>
      <c r="AY107" s="235" t="s">
        <v>146</v>
      </c>
    </row>
    <row r="108" s="14" customFormat="1">
      <c r="A108" s="14"/>
      <c r="B108" s="236"/>
      <c r="C108" s="237"/>
      <c r="D108" s="227" t="s">
        <v>156</v>
      </c>
      <c r="E108" s="238" t="s">
        <v>19</v>
      </c>
      <c r="F108" s="239" t="s">
        <v>1750</v>
      </c>
      <c r="G108" s="237"/>
      <c r="H108" s="240">
        <v>179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156</v>
      </c>
      <c r="AU108" s="246" t="s">
        <v>79</v>
      </c>
      <c r="AV108" s="14" t="s">
        <v>79</v>
      </c>
      <c r="AW108" s="14" t="s">
        <v>31</v>
      </c>
      <c r="AX108" s="14" t="s">
        <v>77</v>
      </c>
      <c r="AY108" s="246" t="s">
        <v>146</v>
      </c>
    </row>
    <row r="109" s="2" customFormat="1" ht="24.15" customHeight="1">
      <c r="A109" s="39"/>
      <c r="B109" s="40"/>
      <c r="C109" s="206" t="s">
        <v>249</v>
      </c>
      <c r="D109" s="206" t="s">
        <v>148</v>
      </c>
      <c r="E109" s="207" t="s">
        <v>1751</v>
      </c>
      <c r="F109" s="208" t="s">
        <v>1752</v>
      </c>
      <c r="G109" s="209" t="s">
        <v>151</v>
      </c>
      <c r="H109" s="210">
        <v>379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40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152</v>
      </c>
      <c r="AT109" s="218" t="s">
        <v>148</v>
      </c>
      <c r="AU109" s="218" t="s">
        <v>79</v>
      </c>
      <c r="AY109" s="18" t="s">
        <v>146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77</v>
      </c>
      <c r="BK109" s="219">
        <f>ROUND(I109*H109,2)</f>
        <v>0</v>
      </c>
      <c r="BL109" s="18" t="s">
        <v>152</v>
      </c>
      <c r="BM109" s="218" t="s">
        <v>1753</v>
      </c>
    </row>
    <row r="110" s="2" customFormat="1">
      <c r="A110" s="39"/>
      <c r="B110" s="40"/>
      <c r="C110" s="41"/>
      <c r="D110" s="220" t="s">
        <v>154</v>
      </c>
      <c r="E110" s="41"/>
      <c r="F110" s="221" t="s">
        <v>1754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154</v>
      </c>
      <c r="AU110" s="18" t="s">
        <v>79</v>
      </c>
    </row>
    <row r="111" s="14" customFormat="1">
      <c r="A111" s="14"/>
      <c r="B111" s="236"/>
      <c r="C111" s="237"/>
      <c r="D111" s="227" t="s">
        <v>156</v>
      </c>
      <c r="E111" s="238" t="s">
        <v>19</v>
      </c>
      <c r="F111" s="239" t="s">
        <v>1755</v>
      </c>
      <c r="G111" s="237"/>
      <c r="H111" s="240">
        <v>379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79</v>
      </c>
      <c r="AV111" s="14" t="s">
        <v>79</v>
      </c>
      <c r="AW111" s="14" t="s">
        <v>31</v>
      </c>
      <c r="AX111" s="14" t="s">
        <v>77</v>
      </c>
      <c r="AY111" s="246" t="s">
        <v>146</v>
      </c>
    </row>
    <row r="112" s="2" customFormat="1" ht="16.5" customHeight="1">
      <c r="A112" s="39"/>
      <c r="B112" s="40"/>
      <c r="C112" s="206" t="s">
        <v>8</v>
      </c>
      <c r="D112" s="206" t="s">
        <v>148</v>
      </c>
      <c r="E112" s="207" t="s">
        <v>1756</v>
      </c>
      <c r="F112" s="208" t="s">
        <v>1757</v>
      </c>
      <c r="G112" s="209" t="s">
        <v>202</v>
      </c>
      <c r="H112" s="210">
        <v>157.19999999999999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152</v>
      </c>
      <c r="AT112" s="218" t="s">
        <v>148</v>
      </c>
      <c r="AU112" s="218" t="s">
        <v>79</v>
      </c>
      <c r="AY112" s="18" t="s">
        <v>146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152</v>
      </c>
      <c r="BM112" s="218" t="s">
        <v>296</v>
      </c>
    </row>
    <row r="113" s="13" customFormat="1">
      <c r="A113" s="13"/>
      <c r="B113" s="225"/>
      <c r="C113" s="226"/>
      <c r="D113" s="227" t="s">
        <v>156</v>
      </c>
      <c r="E113" s="228" t="s">
        <v>19</v>
      </c>
      <c r="F113" s="229" t="s">
        <v>1758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156</v>
      </c>
      <c r="AU113" s="235" t="s">
        <v>79</v>
      </c>
      <c r="AV113" s="13" t="s">
        <v>77</v>
      </c>
      <c r="AW113" s="13" t="s">
        <v>31</v>
      </c>
      <c r="AX113" s="13" t="s">
        <v>69</v>
      </c>
      <c r="AY113" s="235" t="s">
        <v>146</v>
      </c>
    </row>
    <row r="114" s="14" customFormat="1">
      <c r="A114" s="14"/>
      <c r="B114" s="236"/>
      <c r="C114" s="237"/>
      <c r="D114" s="227" t="s">
        <v>156</v>
      </c>
      <c r="E114" s="238" t="s">
        <v>19</v>
      </c>
      <c r="F114" s="239" t="s">
        <v>1727</v>
      </c>
      <c r="G114" s="237"/>
      <c r="H114" s="240">
        <v>53.700000000000003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156</v>
      </c>
      <c r="AU114" s="246" t="s">
        <v>79</v>
      </c>
      <c r="AV114" s="14" t="s">
        <v>79</v>
      </c>
      <c r="AW114" s="14" t="s">
        <v>31</v>
      </c>
      <c r="AX114" s="14" t="s">
        <v>69</v>
      </c>
      <c r="AY114" s="246" t="s">
        <v>146</v>
      </c>
    </row>
    <row r="115" s="13" customFormat="1">
      <c r="A115" s="13"/>
      <c r="B115" s="225"/>
      <c r="C115" s="226"/>
      <c r="D115" s="227" t="s">
        <v>156</v>
      </c>
      <c r="E115" s="228" t="s">
        <v>19</v>
      </c>
      <c r="F115" s="229" t="s">
        <v>1759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156</v>
      </c>
      <c r="AU115" s="235" t="s">
        <v>79</v>
      </c>
      <c r="AV115" s="13" t="s">
        <v>77</v>
      </c>
      <c r="AW115" s="13" t="s">
        <v>31</v>
      </c>
      <c r="AX115" s="13" t="s">
        <v>69</v>
      </c>
      <c r="AY115" s="235" t="s">
        <v>146</v>
      </c>
    </row>
    <row r="116" s="14" customFormat="1">
      <c r="A116" s="14"/>
      <c r="B116" s="236"/>
      <c r="C116" s="237"/>
      <c r="D116" s="227" t="s">
        <v>156</v>
      </c>
      <c r="E116" s="238" t="s">
        <v>19</v>
      </c>
      <c r="F116" s="239" t="s">
        <v>1760</v>
      </c>
      <c r="G116" s="237"/>
      <c r="H116" s="240">
        <v>103.5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156</v>
      </c>
      <c r="AU116" s="246" t="s">
        <v>79</v>
      </c>
      <c r="AV116" s="14" t="s">
        <v>79</v>
      </c>
      <c r="AW116" s="14" t="s">
        <v>31</v>
      </c>
      <c r="AX116" s="14" t="s">
        <v>69</v>
      </c>
      <c r="AY116" s="246" t="s">
        <v>146</v>
      </c>
    </row>
    <row r="117" s="15" customFormat="1">
      <c r="A117" s="15"/>
      <c r="B117" s="247"/>
      <c r="C117" s="248"/>
      <c r="D117" s="227" t="s">
        <v>156</v>
      </c>
      <c r="E117" s="249" t="s">
        <v>19</v>
      </c>
      <c r="F117" s="250" t="s">
        <v>161</v>
      </c>
      <c r="G117" s="248"/>
      <c r="H117" s="251">
        <v>157.19999999999999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156</v>
      </c>
      <c r="AU117" s="257" t="s">
        <v>79</v>
      </c>
      <c r="AV117" s="15" t="s">
        <v>152</v>
      </c>
      <c r="AW117" s="15" t="s">
        <v>31</v>
      </c>
      <c r="AX117" s="15" t="s">
        <v>77</v>
      </c>
      <c r="AY117" s="257" t="s">
        <v>146</v>
      </c>
    </row>
    <row r="118" s="2" customFormat="1" ht="37.8" customHeight="1">
      <c r="A118" s="39"/>
      <c r="B118" s="40"/>
      <c r="C118" s="206" t="s">
        <v>167</v>
      </c>
      <c r="D118" s="206" t="s">
        <v>148</v>
      </c>
      <c r="E118" s="207" t="s">
        <v>1761</v>
      </c>
      <c r="F118" s="208" t="s">
        <v>1762</v>
      </c>
      <c r="G118" s="209" t="s">
        <v>151</v>
      </c>
      <c r="H118" s="210">
        <v>164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40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152</v>
      </c>
      <c r="AT118" s="218" t="s">
        <v>148</v>
      </c>
      <c r="AU118" s="218" t="s">
        <v>79</v>
      </c>
      <c r="AY118" s="18" t="s">
        <v>146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77</v>
      </c>
      <c r="BK118" s="219">
        <f>ROUND(I118*H118,2)</f>
        <v>0</v>
      </c>
      <c r="BL118" s="18" t="s">
        <v>152</v>
      </c>
      <c r="BM118" s="218" t="s">
        <v>308</v>
      </c>
    </row>
    <row r="119" s="2" customFormat="1" ht="33" customHeight="1">
      <c r="A119" s="39"/>
      <c r="B119" s="40"/>
      <c r="C119" s="206" t="s">
        <v>265</v>
      </c>
      <c r="D119" s="206" t="s">
        <v>148</v>
      </c>
      <c r="E119" s="207" t="s">
        <v>1763</v>
      </c>
      <c r="F119" s="208" t="s">
        <v>1764</v>
      </c>
      <c r="G119" s="209" t="s">
        <v>151</v>
      </c>
      <c r="H119" s="210">
        <v>364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40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152</v>
      </c>
      <c r="AT119" s="218" t="s">
        <v>148</v>
      </c>
      <c r="AU119" s="218" t="s">
        <v>79</v>
      </c>
      <c r="AY119" s="18" t="s">
        <v>146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77</v>
      </c>
      <c r="BK119" s="219">
        <f>ROUND(I119*H119,2)</f>
        <v>0</v>
      </c>
      <c r="BL119" s="18" t="s">
        <v>152</v>
      </c>
      <c r="BM119" s="218" t="s">
        <v>337</v>
      </c>
    </row>
    <row r="120" s="2" customFormat="1" ht="16.5" customHeight="1">
      <c r="A120" s="39"/>
      <c r="B120" s="40"/>
      <c r="C120" s="206" t="s">
        <v>272</v>
      </c>
      <c r="D120" s="206" t="s">
        <v>148</v>
      </c>
      <c r="E120" s="207" t="s">
        <v>1688</v>
      </c>
      <c r="F120" s="208" t="s">
        <v>1689</v>
      </c>
      <c r="G120" s="209" t="s">
        <v>151</v>
      </c>
      <c r="H120" s="210">
        <v>71.599999999999994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40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152</v>
      </c>
      <c r="AT120" s="218" t="s">
        <v>148</v>
      </c>
      <c r="AU120" s="218" t="s">
        <v>79</v>
      </c>
      <c r="AY120" s="18" t="s">
        <v>146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77</v>
      </c>
      <c r="BK120" s="219">
        <f>ROUND(I120*H120,2)</f>
        <v>0</v>
      </c>
      <c r="BL120" s="18" t="s">
        <v>152</v>
      </c>
      <c r="BM120" s="218" t="s">
        <v>365</v>
      </c>
    </row>
    <row r="121" s="2" customFormat="1" ht="16.5" customHeight="1">
      <c r="A121" s="39"/>
      <c r="B121" s="40"/>
      <c r="C121" s="258" t="s">
        <v>278</v>
      </c>
      <c r="D121" s="258" t="s">
        <v>273</v>
      </c>
      <c r="E121" s="259" t="s">
        <v>1691</v>
      </c>
      <c r="F121" s="260" t="s">
        <v>1692</v>
      </c>
      <c r="G121" s="261" t="s">
        <v>202</v>
      </c>
      <c r="H121" s="262">
        <v>7.1600000000000001</v>
      </c>
      <c r="I121" s="263"/>
      <c r="J121" s="264">
        <f>ROUND(I121*H121,2)</f>
        <v>0</v>
      </c>
      <c r="K121" s="265"/>
      <c r="L121" s="266"/>
      <c r="M121" s="267" t="s">
        <v>19</v>
      </c>
      <c r="N121" s="268" t="s">
        <v>40</v>
      </c>
      <c r="O121" s="85"/>
      <c r="P121" s="216">
        <f>O121*H121</f>
        <v>0</v>
      </c>
      <c r="Q121" s="216">
        <v>0.20000000000000001</v>
      </c>
      <c r="R121" s="216">
        <f>Q121*H121</f>
        <v>1.4320000000000002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207</v>
      </c>
      <c r="AT121" s="218" t="s">
        <v>273</v>
      </c>
      <c r="AU121" s="218" t="s">
        <v>79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152</v>
      </c>
      <c r="BM121" s="218" t="s">
        <v>380</v>
      </c>
    </row>
    <row r="122" s="14" customFormat="1">
      <c r="A122" s="14"/>
      <c r="B122" s="236"/>
      <c r="C122" s="237"/>
      <c r="D122" s="227" t="s">
        <v>156</v>
      </c>
      <c r="E122" s="238" t="s">
        <v>19</v>
      </c>
      <c r="F122" s="239" t="s">
        <v>1765</v>
      </c>
      <c r="G122" s="237"/>
      <c r="H122" s="240">
        <v>7.1600000000000001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156</v>
      </c>
      <c r="AU122" s="246" t="s">
        <v>79</v>
      </c>
      <c r="AV122" s="14" t="s">
        <v>79</v>
      </c>
      <c r="AW122" s="14" t="s">
        <v>31</v>
      </c>
      <c r="AX122" s="14" t="s">
        <v>69</v>
      </c>
      <c r="AY122" s="246" t="s">
        <v>146</v>
      </c>
    </row>
    <row r="123" s="15" customFormat="1">
      <c r="A123" s="15"/>
      <c r="B123" s="247"/>
      <c r="C123" s="248"/>
      <c r="D123" s="227" t="s">
        <v>156</v>
      </c>
      <c r="E123" s="249" t="s">
        <v>19</v>
      </c>
      <c r="F123" s="250" t="s">
        <v>161</v>
      </c>
      <c r="G123" s="248"/>
      <c r="H123" s="251">
        <v>7.1600000000000001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156</v>
      </c>
      <c r="AU123" s="257" t="s">
        <v>79</v>
      </c>
      <c r="AV123" s="15" t="s">
        <v>152</v>
      </c>
      <c r="AW123" s="15" t="s">
        <v>31</v>
      </c>
      <c r="AX123" s="15" t="s">
        <v>77</v>
      </c>
      <c r="AY123" s="257" t="s">
        <v>146</v>
      </c>
    </row>
    <row r="124" s="2" customFormat="1" ht="24.15" customHeight="1">
      <c r="A124" s="39"/>
      <c r="B124" s="40"/>
      <c r="C124" s="206" t="s">
        <v>287</v>
      </c>
      <c r="D124" s="206" t="s">
        <v>148</v>
      </c>
      <c r="E124" s="207" t="s">
        <v>1694</v>
      </c>
      <c r="F124" s="208" t="s">
        <v>1695</v>
      </c>
      <c r="G124" s="209" t="s">
        <v>257</v>
      </c>
      <c r="H124" s="210">
        <v>0.0060000000000000001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152</v>
      </c>
      <c r="AT124" s="218" t="s">
        <v>148</v>
      </c>
      <c r="AU124" s="218" t="s">
        <v>79</v>
      </c>
      <c r="AY124" s="18" t="s">
        <v>146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152</v>
      </c>
      <c r="BM124" s="218" t="s">
        <v>396</v>
      </c>
    </row>
    <row r="125" s="13" customFormat="1">
      <c r="A125" s="13"/>
      <c r="B125" s="225"/>
      <c r="C125" s="226"/>
      <c r="D125" s="227" t="s">
        <v>156</v>
      </c>
      <c r="E125" s="228" t="s">
        <v>19</v>
      </c>
      <c r="F125" s="229" t="s">
        <v>1696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156</v>
      </c>
      <c r="AU125" s="235" t="s">
        <v>79</v>
      </c>
      <c r="AV125" s="13" t="s">
        <v>77</v>
      </c>
      <c r="AW125" s="13" t="s">
        <v>31</v>
      </c>
      <c r="AX125" s="13" t="s">
        <v>69</v>
      </c>
      <c r="AY125" s="235" t="s">
        <v>146</v>
      </c>
    </row>
    <row r="126" s="14" customFormat="1">
      <c r="A126" s="14"/>
      <c r="B126" s="236"/>
      <c r="C126" s="237"/>
      <c r="D126" s="227" t="s">
        <v>156</v>
      </c>
      <c r="E126" s="238" t="s">
        <v>19</v>
      </c>
      <c r="F126" s="239" t="s">
        <v>1766</v>
      </c>
      <c r="G126" s="237"/>
      <c r="H126" s="240">
        <v>0.0060000000000000001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79</v>
      </c>
      <c r="AV126" s="14" t="s">
        <v>79</v>
      </c>
      <c r="AW126" s="14" t="s">
        <v>31</v>
      </c>
      <c r="AX126" s="14" t="s">
        <v>69</v>
      </c>
      <c r="AY126" s="246" t="s">
        <v>146</v>
      </c>
    </row>
    <row r="127" s="15" customFormat="1">
      <c r="A127" s="15"/>
      <c r="B127" s="247"/>
      <c r="C127" s="248"/>
      <c r="D127" s="227" t="s">
        <v>156</v>
      </c>
      <c r="E127" s="249" t="s">
        <v>19</v>
      </c>
      <c r="F127" s="250" t="s">
        <v>161</v>
      </c>
      <c r="G127" s="248"/>
      <c r="H127" s="251">
        <v>0.0060000000000000001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156</v>
      </c>
      <c r="AU127" s="257" t="s">
        <v>79</v>
      </c>
      <c r="AV127" s="15" t="s">
        <v>152</v>
      </c>
      <c r="AW127" s="15" t="s">
        <v>31</v>
      </c>
      <c r="AX127" s="15" t="s">
        <v>77</v>
      </c>
      <c r="AY127" s="257" t="s">
        <v>146</v>
      </c>
    </row>
    <row r="128" s="2" customFormat="1" ht="16.5" customHeight="1">
      <c r="A128" s="39"/>
      <c r="B128" s="40"/>
      <c r="C128" s="258" t="s">
        <v>7</v>
      </c>
      <c r="D128" s="258" t="s">
        <v>273</v>
      </c>
      <c r="E128" s="259" t="s">
        <v>1700</v>
      </c>
      <c r="F128" s="260" t="s">
        <v>1767</v>
      </c>
      <c r="G128" s="261" t="s">
        <v>1531</v>
      </c>
      <c r="H128" s="262">
        <v>6.0800000000000001</v>
      </c>
      <c r="I128" s="263"/>
      <c r="J128" s="264">
        <f>ROUND(I128*H128,2)</f>
        <v>0</v>
      </c>
      <c r="K128" s="265"/>
      <c r="L128" s="266"/>
      <c r="M128" s="267" t="s">
        <v>19</v>
      </c>
      <c r="N128" s="268" t="s">
        <v>40</v>
      </c>
      <c r="O128" s="85"/>
      <c r="P128" s="216">
        <f>O128*H128</f>
        <v>0</v>
      </c>
      <c r="Q128" s="216">
        <v>0.001</v>
      </c>
      <c r="R128" s="216">
        <f>Q128*H128</f>
        <v>0.0060800000000000003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207</v>
      </c>
      <c r="AT128" s="218" t="s">
        <v>273</v>
      </c>
      <c r="AU128" s="218" t="s">
        <v>79</v>
      </c>
      <c r="AY128" s="18" t="s">
        <v>146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152</v>
      </c>
      <c r="BM128" s="218" t="s">
        <v>409</v>
      </c>
    </row>
    <row r="129" s="13" customFormat="1">
      <c r="A129" s="13"/>
      <c r="B129" s="225"/>
      <c r="C129" s="226"/>
      <c r="D129" s="227" t="s">
        <v>156</v>
      </c>
      <c r="E129" s="228" t="s">
        <v>19</v>
      </c>
      <c r="F129" s="229" t="s">
        <v>1702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156</v>
      </c>
      <c r="AU129" s="235" t="s">
        <v>79</v>
      </c>
      <c r="AV129" s="13" t="s">
        <v>77</v>
      </c>
      <c r="AW129" s="13" t="s">
        <v>31</v>
      </c>
      <c r="AX129" s="13" t="s">
        <v>69</v>
      </c>
      <c r="AY129" s="235" t="s">
        <v>146</v>
      </c>
    </row>
    <row r="130" s="14" customFormat="1">
      <c r="A130" s="14"/>
      <c r="B130" s="236"/>
      <c r="C130" s="237"/>
      <c r="D130" s="227" t="s">
        <v>156</v>
      </c>
      <c r="E130" s="238" t="s">
        <v>19</v>
      </c>
      <c r="F130" s="239" t="s">
        <v>1768</v>
      </c>
      <c r="G130" s="237"/>
      <c r="H130" s="240">
        <v>6.0800000000000001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156</v>
      </c>
      <c r="AU130" s="246" t="s">
        <v>79</v>
      </c>
      <c r="AV130" s="14" t="s">
        <v>79</v>
      </c>
      <c r="AW130" s="14" t="s">
        <v>31</v>
      </c>
      <c r="AX130" s="14" t="s">
        <v>69</v>
      </c>
      <c r="AY130" s="246" t="s">
        <v>146</v>
      </c>
    </row>
    <row r="131" s="15" customFormat="1">
      <c r="A131" s="15"/>
      <c r="B131" s="247"/>
      <c r="C131" s="248"/>
      <c r="D131" s="227" t="s">
        <v>156</v>
      </c>
      <c r="E131" s="249" t="s">
        <v>19</v>
      </c>
      <c r="F131" s="250" t="s">
        <v>161</v>
      </c>
      <c r="G131" s="248"/>
      <c r="H131" s="251">
        <v>6.0800000000000001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156</v>
      </c>
      <c r="AU131" s="257" t="s">
        <v>79</v>
      </c>
      <c r="AV131" s="15" t="s">
        <v>152</v>
      </c>
      <c r="AW131" s="15" t="s">
        <v>31</v>
      </c>
      <c r="AX131" s="15" t="s">
        <v>77</v>
      </c>
      <c r="AY131" s="257" t="s">
        <v>146</v>
      </c>
    </row>
    <row r="132" s="2" customFormat="1" ht="16.5" customHeight="1">
      <c r="A132" s="39"/>
      <c r="B132" s="40"/>
      <c r="C132" s="206" t="s">
        <v>296</v>
      </c>
      <c r="D132" s="206" t="s">
        <v>148</v>
      </c>
      <c r="E132" s="207" t="s">
        <v>1769</v>
      </c>
      <c r="F132" s="208" t="s">
        <v>1770</v>
      </c>
      <c r="G132" s="209" t="s">
        <v>151</v>
      </c>
      <c r="H132" s="210">
        <v>429.60000000000002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152</v>
      </c>
      <c r="AT132" s="218" t="s">
        <v>148</v>
      </c>
      <c r="AU132" s="218" t="s">
        <v>79</v>
      </c>
      <c r="AY132" s="18" t="s">
        <v>146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152</v>
      </c>
      <c r="BM132" s="218" t="s">
        <v>419</v>
      </c>
    </row>
    <row r="133" s="13" customFormat="1">
      <c r="A133" s="13"/>
      <c r="B133" s="225"/>
      <c r="C133" s="226"/>
      <c r="D133" s="227" t="s">
        <v>156</v>
      </c>
      <c r="E133" s="228" t="s">
        <v>19</v>
      </c>
      <c r="F133" s="229" t="s">
        <v>1771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156</v>
      </c>
      <c r="AU133" s="235" t="s">
        <v>79</v>
      </c>
      <c r="AV133" s="13" t="s">
        <v>77</v>
      </c>
      <c r="AW133" s="13" t="s">
        <v>31</v>
      </c>
      <c r="AX133" s="13" t="s">
        <v>69</v>
      </c>
      <c r="AY133" s="235" t="s">
        <v>146</v>
      </c>
    </row>
    <row r="134" s="14" customFormat="1">
      <c r="A134" s="14"/>
      <c r="B134" s="236"/>
      <c r="C134" s="237"/>
      <c r="D134" s="227" t="s">
        <v>156</v>
      </c>
      <c r="E134" s="238" t="s">
        <v>19</v>
      </c>
      <c r="F134" s="239" t="s">
        <v>1772</v>
      </c>
      <c r="G134" s="237"/>
      <c r="H134" s="240">
        <v>429.60000000000002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156</v>
      </c>
      <c r="AU134" s="246" t="s">
        <v>79</v>
      </c>
      <c r="AV134" s="14" t="s">
        <v>79</v>
      </c>
      <c r="AW134" s="14" t="s">
        <v>31</v>
      </c>
      <c r="AX134" s="14" t="s">
        <v>69</v>
      </c>
      <c r="AY134" s="246" t="s">
        <v>146</v>
      </c>
    </row>
    <row r="135" s="15" customFormat="1">
      <c r="A135" s="15"/>
      <c r="B135" s="247"/>
      <c r="C135" s="248"/>
      <c r="D135" s="227" t="s">
        <v>156</v>
      </c>
      <c r="E135" s="249" t="s">
        <v>19</v>
      </c>
      <c r="F135" s="250" t="s">
        <v>161</v>
      </c>
      <c r="G135" s="248"/>
      <c r="H135" s="251">
        <v>429.60000000000002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156</v>
      </c>
      <c r="AU135" s="257" t="s">
        <v>79</v>
      </c>
      <c r="AV135" s="15" t="s">
        <v>152</v>
      </c>
      <c r="AW135" s="15" t="s">
        <v>31</v>
      </c>
      <c r="AX135" s="15" t="s">
        <v>77</v>
      </c>
      <c r="AY135" s="257" t="s">
        <v>146</v>
      </c>
    </row>
    <row r="136" s="2" customFormat="1" ht="16.5" customHeight="1">
      <c r="A136" s="39"/>
      <c r="B136" s="40"/>
      <c r="C136" s="206" t="s">
        <v>303</v>
      </c>
      <c r="D136" s="206" t="s">
        <v>148</v>
      </c>
      <c r="E136" s="207" t="s">
        <v>1709</v>
      </c>
      <c r="F136" s="208" t="s">
        <v>1710</v>
      </c>
      <c r="G136" s="209" t="s">
        <v>202</v>
      </c>
      <c r="H136" s="210">
        <v>9.1199999999999992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40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152</v>
      </c>
      <c r="AT136" s="218" t="s">
        <v>148</v>
      </c>
      <c r="AU136" s="218" t="s">
        <v>79</v>
      </c>
      <c r="AY136" s="18" t="s">
        <v>146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77</v>
      </c>
      <c r="BK136" s="219">
        <f>ROUND(I136*H136,2)</f>
        <v>0</v>
      </c>
      <c r="BL136" s="18" t="s">
        <v>152</v>
      </c>
      <c r="BM136" s="218" t="s">
        <v>430</v>
      </c>
    </row>
    <row r="137" s="13" customFormat="1">
      <c r="A137" s="13"/>
      <c r="B137" s="225"/>
      <c r="C137" s="226"/>
      <c r="D137" s="227" t="s">
        <v>156</v>
      </c>
      <c r="E137" s="228" t="s">
        <v>19</v>
      </c>
      <c r="F137" s="229" t="s">
        <v>1773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156</v>
      </c>
      <c r="AU137" s="235" t="s">
        <v>79</v>
      </c>
      <c r="AV137" s="13" t="s">
        <v>77</v>
      </c>
      <c r="AW137" s="13" t="s">
        <v>31</v>
      </c>
      <c r="AX137" s="13" t="s">
        <v>69</v>
      </c>
      <c r="AY137" s="235" t="s">
        <v>146</v>
      </c>
    </row>
    <row r="138" s="14" customFormat="1">
      <c r="A138" s="14"/>
      <c r="B138" s="236"/>
      <c r="C138" s="237"/>
      <c r="D138" s="227" t="s">
        <v>156</v>
      </c>
      <c r="E138" s="238" t="s">
        <v>19</v>
      </c>
      <c r="F138" s="239" t="s">
        <v>1774</v>
      </c>
      <c r="G138" s="237"/>
      <c r="H138" s="240">
        <v>9.1199999999999992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156</v>
      </c>
      <c r="AU138" s="246" t="s">
        <v>79</v>
      </c>
      <c r="AV138" s="14" t="s">
        <v>79</v>
      </c>
      <c r="AW138" s="14" t="s">
        <v>31</v>
      </c>
      <c r="AX138" s="14" t="s">
        <v>69</v>
      </c>
      <c r="AY138" s="246" t="s">
        <v>146</v>
      </c>
    </row>
    <row r="139" s="15" customFormat="1">
      <c r="A139" s="15"/>
      <c r="B139" s="247"/>
      <c r="C139" s="248"/>
      <c r="D139" s="227" t="s">
        <v>156</v>
      </c>
      <c r="E139" s="249" t="s">
        <v>19</v>
      </c>
      <c r="F139" s="250" t="s">
        <v>161</v>
      </c>
      <c r="G139" s="248"/>
      <c r="H139" s="251">
        <v>9.1199999999999992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156</v>
      </c>
      <c r="AU139" s="257" t="s">
        <v>79</v>
      </c>
      <c r="AV139" s="15" t="s">
        <v>152</v>
      </c>
      <c r="AW139" s="15" t="s">
        <v>31</v>
      </c>
      <c r="AX139" s="15" t="s">
        <v>77</v>
      </c>
      <c r="AY139" s="257" t="s">
        <v>146</v>
      </c>
    </row>
    <row r="140" s="2" customFormat="1" ht="16.5" customHeight="1">
      <c r="A140" s="39"/>
      <c r="B140" s="40"/>
      <c r="C140" s="206" t="s">
        <v>308</v>
      </c>
      <c r="D140" s="206" t="s">
        <v>148</v>
      </c>
      <c r="E140" s="207" t="s">
        <v>1718</v>
      </c>
      <c r="F140" s="208" t="s">
        <v>1719</v>
      </c>
      <c r="G140" s="209" t="s">
        <v>202</v>
      </c>
      <c r="H140" s="210">
        <v>9.1199999999999992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152</v>
      </c>
      <c r="AT140" s="218" t="s">
        <v>148</v>
      </c>
      <c r="AU140" s="218" t="s">
        <v>79</v>
      </c>
      <c r="AY140" s="18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152</v>
      </c>
      <c r="BM140" s="218" t="s">
        <v>1309</v>
      </c>
    </row>
    <row r="141" s="2" customFormat="1" ht="16.5" customHeight="1">
      <c r="A141" s="39"/>
      <c r="B141" s="40"/>
      <c r="C141" s="258" t="s">
        <v>328</v>
      </c>
      <c r="D141" s="258" t="s">
        <v>273</v>
      </c>
      <c r="E141" s="259" t="s">
        <v>1720</v>
      </c>
      <c r="F141" s="260" t="s">
        <v>1721</v>
      </c>
      <c r="G141" s="261" t="s">
        <v>202</v>
      </c>
      <c r="H141" s="262">
        <v>9.1199999999999992</v>
      </c>
      <c r="I141" s="263"/>
      <c r="J141" s="264">
        <f>ROUND(I141*H141,2)</f>
        <v>0</v>
      </c>
      <c r="K141" s="265"/>
      <c r="L141" s="266"/>
      <c r="M141" s="267" t="s">
        <v>19</v>
      </c>
      <c r="N141" s="268" t="s">
        <v>40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207</v>
      </c>
      <c r="AT141" s="218" t="s">
        <v>273</v>
      </c>
      <c r="AU141" s="218" t="s">
        <v>79</v>
      </c>
      <c r="AY141" s="18" t="s">
        <v>146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77</v>
      </c>
      <c r="BK141" s="219">
        <f>ROUND(I141*H141,2)</f>
        <v>0</v>
      </c>
      <c r="BL141" s="18" t="s">
        <v>152</v>
      </c>
      <c r="BM141" s="218" t="s">
        <v>436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1049</v>
      </c>
      <c r="F142" s="204" t="s">
        <v>1050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P143</f>
        <v>0</v>
      </c>
      <c r="Q142" s="198"/>
      <c r="R142" s="199">
        <f>R143</f>
        <v>0</v>
      </c>
      <c r="S142" s="198"/>
      <c r="T142" s="20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146</v>
      </c>
      <c r="BK142" s="203">
        <f>BK143</f>
        <v>0</v>
      </c>
    </row>
    <row r="143" s="2" customFormat="1" ht="16.5" customHeight="1">
      <c r="A143" s="39"/>
      <c r="B143" s="40"/>
      <c r="C143" s="206" t="s">
        <v>337</v>
      </c>
      <c r="D143" s="206" t="s">
        <v>148</v>
      </c>
      <c r="E143" s="207" t="s">
        <v>1722</v>
      </c>
      <c r="F143" s="208" t="s">
        <v>1723</v>
      </c>
      <c r="G143" s="209" t="s">
        <v>257</v>
      </c>
      <c r="H143" s="210">
        <v>2.6840000000000002</v>
      </c>
      <c r="I143" s="211"/>
      <c r="J143" s="212">
        <f>ROUND(I143*H143,2)</f>
        <v>0</v>
      </c>
      <c r="K143" s="213"/>
      <c r="L143" s="45"/>
      <c r="M143" s="277" t="s">
        <v>19</v>
      </c>
      <c r="N143" s="278" t="s">
        <v>40</v>
      </c>
      <c r="O143" s="271"/>
      <c r="P143" s="279">
        <f>O143*H143</f>
        <v>0</v>
      </c>
      <c r="Q143" s="279">
        <v>0</v>
      </c>
      <c r="R143" s="279">
        <f>Q143*H143</f>
        <v>0</v>
      </c>
      <c r="S143" s="279">
        <v>0</v>
      </c>
      <c r="T143" s="28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152</v>
      </c>
      <c r="AT143" s="218" t="s">
        <v>148</v>
      </c>
      <c r="AU143" s="218" t="s">
        <v>79</v>
      </c>
      <c r="AY143" s="18" t="s">
        <v>146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77</v>
      </c>
      <c r="BK143" s="219">
        <f>ROUND(I143*H143,2)</f>
        <v>0</v>
      </c>
      <c r="BL143" s="18" t="s">
        <v>152</v>
      </c>
      <c r="BM143" s="218" t="s">
        <v>448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8DfhKmerL5MXCE8rzIaIQD1pGYcuXOZlLWrtvg4mfSYcFJTMSQ4xZyPaP6b15SwRO1jVSOQeDcy88Sf8amHJNg==" hashValue="SrFoznQ2o3qmOLHrCm0o5FlwHhs5YiJ+sXqGl6h5tiKQRj6mzd9eE3OAoiGjMYW7sdaPESxCvX2GH0PRbPIAig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62751117"/>
    <hyperlink ref="F90" r:id="rId2" display="https://podminky.urs.cz/item/CS_URS_2023_01/171201231"/>
    <hyperlink ref="F93" r:id="rId3" display="https://podminky.urs.cz/item/CS_URS_2023_01/171251201"/>
    <hyperlink ref="F110" r:id="rId4" display="https://podminky.urs.cz/item/CS_URS_2023_01/1848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1775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ROUND((SUM(BE82:BE106)),  2)</f>
        <v>0</v>
      </c>
      <c r="G33" s="39"/>
      <c r="H33" s="39"/>
      <c r="I33" s="149">
        <v>0.20999999999999999</v>
      </c>
      <c r="J33" s="148">
        <f>ROUND(((SUM(BE82:BE106))*I33),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ROUND((SUM(BF82:BF106)),  2)</f>
        <v>0</v>
      </c>
      <c r="G34" s="39"/>
      <c r="H34" s="39"/>
      <c r="I34" s="149">
        <v>0.14999999999999999</v>
      </c>
      <c r="J34" s="148">
        <f>ROUND(((SUM(BF82:BF106))*I34),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ROUND((SUM(BG82:BG106)),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ROUND((SUM(BH82:BH106)),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ROUND((SUM(BI82:BI106)),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801.3 - Vegetační úpravy - trávníky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128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Revitalizace vnitrobloku Bayerova - Botanická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801.3 - Vegetační úpravy - trávníky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8. 8. 2022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30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28</v>
      </c>
      <c r="D79" s="41"/>
      <c r="E79" s="41"/>
      <c r="F79" s="28" t="str">
        <f>IF(E18="","",E18)</f>
        <v>Vyplň údaj</v>
      </c>
      <c r="G79" s="41"/>
      <c r="H79" s="41"/>
      <c r="I79" s="33" t="s">
        <v>32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132</v>
      </c>
      <c r="D81" s="181" t="s">
        <v>54</v>
      </c>
      <c r="E81" s="181" t="s">
        <v>50</v>
      </c>
      <c r="F81" s="181" t="s">
        <v>51</v>
      </c>
      <c r="G81" s="181" t="s">
        <v>133</v>
      </c>
      <c r="H81" s="181" t="s">
        <v>134</v>
      </c>
      <c r="I81" s="181" t="s">
        <v>135</v>
      </c>
      <c r="J81" s="182" t="s">
        <v>118</v>
      </c>
      <c r="K81" s="183" t="s">
        <v>136</v>
      </c>
      <c r="L81" s="184"/>
      <c r="M81" s="93" t="s">
        <v>19</v>
      </c>
      <c r="N81" s="94" t="s">
        <v>39</v>
      </c>
      <c r="O81" s="94" t="s">
        <v>137</v>
      </c>
      <c r="P81" s="94" t="s">
        <v>138</v>
      </c>
      <c r="Q81" s="94" t="s">
        <v>139</v>
      </c>
      <c r="R81" s="94" t="s">
        <v>140</v>
      </c>
      <c r="S81" s="94" t="s">
        <v>141</v>
      </c>
      <c r="T81" s="95" t="s">
        <v>142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143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0.14454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68</v>
      </c>
      <c r="AU82" s="18" t="s">
        <v>119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144</v>
      </c>
      <c r="F83" s="193" t="s">
        <v>145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P84+P105</f>
        <v>0</v>
      </c>
      <c r="Q83" s="198"/>
      <c r="R83" s="199">
        <f>R84+R105</f>
        <v>0.14454</v>
      </c>
      <c r="S83" s="198"/>
      <c r="T83" s="200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146</v>
      </c>
      <c r="BK83" s="203">
        <f>BK84+BK105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77</v>
      </c>
      <c r="F84" s="204" t="s">
        <v>147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SUM(P85:P104)</f>
        <v>0</v>
      </c>
      <c r="Q84" s="198"/>
      <c r="R84" s="199">
        <f>SUM(R85:R104)</f>
        <v>0.14454</v>
      </c>
      <c r="S84" s="198"/>
      <c r="T84" s="200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146</v>
      </c>
      <c r="BK84" s="203">
        <f>SUM(BK85:BK104)</f>
        <v>0</v>
      </c>
    </row>
    <row r="85" s="2" customFormat="1" ht="21.75" customHeight="1">
      <c r="A85" s="39"/>
      <c r="B85" s="40"/>
      <c r="C85" s="206" t="s">
        <v>77</v>
      </c>
      <c r="D85" s="206" t="s">
        <v>148</v>
      </c>
      <c r="E85" s="207" t="s">
        <v>1776</v>
      </c>
      <c r="F85" s="208" t="s">
        <v>1777</v>
      </c>
      <c r="G85" s="209" t="s">
        <v>151</v>
      </c>
      <c r="H85" s="210">
        <v>43305</v>
      </c>
      <c r="I85" s="211"/>
      <c r="J85" s="212">
        <f>ROUND(I85*H85,2)</f>
        <v>0</v>
      </c>
      <c r="K85" s="213"/>
      <c r="L85" s="45"/>
      <c r="M85" s="214" t="s">
        <v>19</v>
      </c>
      <c r="N85" s="215" t="s">
        <v>40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152</v>
      </c>
      <c r="AT85" s="218" t="s">
        <v>148</v>
      </c>
      <c r="AU85" s="218" t="s">
        <v>79</v>
      </c>
      <c r="AY85" s="18" t="s">
        <v>146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77</v>
      </c>
      <c r="BK85" s="219">
        <f>ROUND(I85*H85,2)</f>
        <v>0</v>
      </c>
      <c r="BL85" s="18" t="s">
        <v>152</v>
      </c>
      <c r="BM85" s="218" t="s">
        <v>79</v>
      </c>
    </row>
    <row r="86" s="14" customFormat="1">
      <c r="A86" s="14"/>
      <c r="B86" s="236"/>
      <c r="C86" s="237"/>
      <c r="D86" s="227" t="s">
        <v>156</v>
      </c>
      <c r="E86" s="238" t="s">
        <v>19</v>
      </c>
      <c r="F86" s="239" t="s">
        <v>1778</v>
      </c>
      <c r="G86" s="237"/>
      <c r="H86" s="240">
        <v>43305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6" t="s">
        <v>156</v>
      </c>
      <c r="AU86" s="246" t="s">
        <v>79</v>
      </c>
      <c r="AV86" s="14" t="s">
        <v>79</v>
      </c>
      <c r="AW86" s="14" t="s">
        <v>31</v>
      </c>
      <c r="AX86" s="14" t="s">
        <v>69</v>
      </c>
      <c r="AY86" s="246" t="s">
        <v>146</v>
      </c>
    </row>
    <row r="87" s="15" customFormat="1">
      <c r="A87" s="15"/>
      <c r="B87" s="247"/>
      <c r="C87" s="248"/>
      <c r="D87" s="227" t="s">
        <v>156</v>
      </c>
      <c r="E87" s="249" t="s">
        <v>19</v>
      </c>
      <c r="F87" s="250" t="s">
        <v>161</v>
      </c>
      <c r="G87" s="248"/>
      <c r="H87" s="251">
        <v>43305</v>
      </c>
      <c r="I87" s="252"/>
      <c r="J87" s="248"/>
      <c r="K87" s="248"/>
      <c r="L87" s="253"/>
      <c r="M87" s="254"/>
      <c r="N87" s="255"/>
      <c r="O87" s="255"/>
      <c r="P87" s="255"/>
      <c r="Q87" s="255"/>
      <c r="R87" s="255"/>
      <c r="S87" s="255"/>
      <c r="T87" s="25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7" t="s">
        <v>156</v>
      </c>
      <c r="AU87" s="257" t="s">
        <v>79</v>
      </c>
      <c r="AV87" s="15" t="s">
        <v>152</v>
      </c>
      <c r="AW87" s="15" t="s">
        <v>31</v>
      </c>
      <c r="AX87" s="15" t="s">
        <v>77</v>
      </c>
      <c r="AY87" s="257" t="s">
        <v>146</v>
      </c>
    </row>
    <row r="88" s="2" customFormat="1" ht="33" customHeight="1">
      <c r="A88" s="39"/>
      <c r="B88" s="40"/>
      <c r="C88" s="206" t="s">
        <v>79</v>
      </c>
      <c r="D88" s="206" t="s">
        <v>148</v>
      </c>
      <c r="E88" s="207" t="s">
        <v>1779</v>
      </c>
      <c r="F88" s="208" t="s">
        <v>1780</v>
      </c>
      <c r="G88" s="209" t="s">
        <v>151</v>
      </c>
      <c r="H88" s="210">
        <v>2887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152</v>
      </c>
      <c r="AT88" s="218" t="s">
        <v>148</v>
      </c>
      <c r="AU88" s="218" t="s">
        <v>79</v>
      </c>
      <c r="AY88" s="18" t="s">
        <v>146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152</v>
      </c>
      <c r="BM88" s="218" t="s">
        <v>152</v>
      </c>
    </row>
    <row r="89" s="2" customFormat="1" ht="24.15" customHeight="1">
      <c r="A89" s="39"/>
      <c r="B89" s="40"/>
      <c r="C89" s="206" t="s">
        <v>168</v>
      </c>
      <c r="D89" s="206" t="s">
        <v>148</v>
      </c>
      <c r="E89" s="207" t="s">
        <v>1781</v>
      </c>
      <c r="F89" s="208" t="s">
        <v>1782</v>
      </c>
      <c r="G89" s="209" t="s">
        <v>151</v>
      </c>
      <c r="H89" s="210">
        <v>2887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152</v>
      </c>
      <c r="AT89" s="218" t="s">
        <v>148</v>
      </c>
      <c r="AU89" s="218" t="s">
        <v>79</v>
      </c>
      <c r="AY89" s="18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152</v>
      </c>
      <c r="BM89" s="218" t="s">
        <v>187</v>
      </c>
    </row>
    <row r="90" s="2" customFormat="1" ht="16.5" customHeight="1">
      <c r="A90" s="39"/>
      <c r="B90" s="40"/>
      <c r="C90" s="258" t="s">
        <v>152</v>
      </c>
      <c r="D90" s="258" t="s">
        <v>273</v>
      </c>
      <c r="E90" s="259" t="s">
        <v>1783</v>
      </c>
      <c r="F90" s="260" t="s">
        <v>1784</v>
      </c>
      <c r="G90" s="261" t="s">
        <v>1531</v>
      </c>
      <c r="H90" s="262">
        <v>86.799999999999997</v>
      </c>
      <c r="I90" s="263"/>
      <c r="J90" s="264">
        <f>ROUND(I90*H90,2)</f>
        <v>0</v>
      </c>
      <c r="K90" s="265"/>
      <c r="L90" s="266"/>
      <c r="M90" s="267" t="s">
        <v>19</v>
      </c>
      <c r="N90" s="268" t="s">
        <v>40</v>
      </c>
      <c r="O90" s="85"/>
      <c r="P90" s="216">
        <f>O90*H90</f>
        <v>0</v>
      </c>
      <c r="Q90" s="216">
        <v>0.001</v>
      </c>
      <c r="R90" s="216">
        <f>Q90*H90</f>
        <v>0.086800000000000002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207</v>
      </c>
      <c r="AT90" s="218" t="s">
        <v>273</v>
      </c>
      <c r="AU90" s="218" t="s">
        <v>79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207</v>
      </c>
    </row>
    <row r="91" s="2" customFormat="1" ht="16.5" customHeight="1">
      <c r="A91" s="39"/>
      <c r="B91" s="40"/>
      <c r="C91" s="206" t="s">
        <v>181</v>
      </c>
      <c r="D91" s="206" t="s">
        <v>148</v>
      </c>
      <c r="E91" s="207" t="s">
        <v>1785</v>
      </c>
      <c r="F91" s="208" t="s">
        <v>1786</v>
      </c>
      <c r="G91" s="209" t="s">
        <v>151</v>
      </c>
      <c r="H91" s="210">
        <v>2887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40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152</v>
      </c>
      <c r="AT91" s="218" t="s">
        <v>148</v>
      </c>
      <c r="AU91" s="218" t="s">
        <v>79</v>
      </c>
      <c r="AY91" s="18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152</v>
      </c>
      <c r="BM91" s="218" t="s">
        <v>1787</v>
      </c>
    </row>
    <row r="92" s="2" customFormat="1">
      <c r="A92" s="39"/>
      <c r="B92" s="40"/>
      <c r="C92" s="41"/>
      <c r="D92" s="220" t="s">
        <v>154</v>
      </c>
      <c r="E92" s="41"/>
      <c r="F92" s="221" t="s">
        <v>1788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154</v>
      </c>
      <c r="AU92" s="18" t="s">
        <v>79</v>
      </c>
    </row>
    <row r="93" s="2" customFormat="1" ht="24.15" customHeight="1">
      <c r="A93" s="39"/>
      <c r="B93" s="40"/>
      <c r="C93" s="206" t="s">
        <v>187</v>
      </c>
      <c r="D93" s="206" t="s">
        <v>148</v>
      </c>
      <c r="E93" s="207" t="s">
        <v>1751</v>
      </c>
      <c r="F93" s="208" t="s">
        <v>1752</v>
      </c>
      <c r="G93" s="209" t="s">
        <v>151</v>
      </c>
      <c r="H93" s="210">
        <v>2887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40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152</v>
      </c>
      <c r="AT93" s="218" t="s">
        <v>148</v>
      </c>
      <c r="AU93" s="218" t="s">
        <v>79</v>
      </c>
      <c r="AY93" s="18" t="s">
        <v>146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152</v>
      </c>
      <c r="BM93" s="218" t="s">
        <v>1789</v>
      </c>
    </row>
    <row r="94" s="2" customFormat="1">
      <c r="A94" s="39"/>
      <c r="B94" s="40"/>
      <c r="C94" s="41"/>
      <c r="D94" s="220" t="s">
        <v>154</v>
      </c>
      <c r="E94" s="41"/>
      <c r="F94" s="221" t="s">
        <v>1754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154</v>
      </c>
      <c r="AU94" s="18" t="s">
        <v>79</v>
      </c>
    </row>
    <row r="95" s="14" customFormat="1">
      <c r="A95" s="14"/>
      <c r="B95" s="236"/>
      <c r="C95" s="237"/>
      <c r="D95" s="227" t="s">
        <v>156</v>
      </c>
      <c r="E95" s="238" t="s">
        <v>19</v>
      </c>
      <c r="F95" s="239" t="s">
        <v>1790</v>
      </c>
      <c r="G95" s="237"/>
      <c r="H95" s="240">
        <v>2887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156</v>
      </c>
      <c r="AU95" s="246" t="s">
        <v>79</v>
      </c>
      <c r="AV95" s="14" t="s">
        <v>79</v>
      </c>
      <c r="AW95" s="14" t="s">
        <v>31</v>
      </c>
      <c r="AX95" s="14" t="s">
        <v>77</v>
      </c>
      <c r="AY95" s="246" t="s">
        <v>146</v>
      </c>
    </row>
    <row r="96" s="2" customFormat="1" ht="16.5" customHeight="1">
      <c r="A96" s="39"/>
      <c r="B96" s="40"/>
      <c r="C96" s="206" t="s">
        <v>199</v>
      </c>
      <c r="D96" s="206" t="s">
        <v>148</v>
      </c>
      <c r="E96" s="207" t="s">
        <v>1791</v>
      </c>
      <c r="F96" s="208" t="s">
        <v>1792</v>
      </c>
      <c r="G96" s="209" t="s">
        <v>257</v>
      </c>
      <c r="H96" s="210">
        <v>0.058000000000000003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40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152</v>
      </c>
      <c r="AT96" s="218" t="s">
        <v>148</v>
      </c>
      <c r="AU96" s="218" t="s">
        <v>79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1793</v>
      </c>
    </row>
    <row r="97" s="2" customFormat="1">
      <c r="A97" s="39"/>
      <c r="B97" s="40"/>
      <c r="C97" s="41"/>
      <c r="D97" s="220" t="s">
        <v>154</v>
      </c>
      <c r="E97" s="41"/>
      <c r="F97" s="221" t="s">
        <v>1794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154</v>
      </c>
      <c r="AU97" s="18" t="s">
        <v>79</v>
      </c>
    </row>
    <row r="98" s="14" customFormat="1">
      <c r="A98" s="14"/>
      <c r="B98" s="236"/>
      <c r="C98" s="237"/>
      <c r="D98" s="227" t="s">
        <v>156</v>
      </c>
      <c r="E98" s="238" t="s">
        <v>19</v>
      </c>
      <c r="F98" s="239" t="s">
        <v>1795</v>
      </c>
      <c r="G98" s="237"/>
      <c r="H98" s="240">
        <v>0.058000000000000003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156</v>
      </c>
      <c r="AU98" s="246" t="s">
        <v>79</v>
      </c>
      <c r="AV98" s="14" t="s">
        <v>79</v>
      </c>
      <c r="AW98" s="14" t="s">
        <v>31</v>
      </c>
      <c r="AX98" s="14" t="s">
        <v>77</v>
      </c>
      <c r="AY98" s="246" t="s">
        <v>146</v>
      </c>
    </row>
    <row r="99" s="2" customFormat="1" ht="16.5" customHeight="1">
      <c r="A99" s="39"/>
      <c r="B99" s="40"/>
      <c r="C99" s="258" t="s">
        <v>207</v>
      </c>
      <c r="D99" s="258" t="s">
        <v>273</v>
      </c>
      <c r="E99" s="259" t="s">
        <v>1700</v>
      </c>
      <c r="F99" s="260" t="s">
        <v>1796</v>
      </c>
      <c r="G99" s="261" t="s">
        <v>1531</v>
      </c>
      <c r="H99" s="262">
        <v>57.740000000000002</v>
      </c>
      <c r="I99" s="263"/>
      <c r="J99" s="264">
        <f>ROUND(I99*H99,2)</f>
        <v>0</v>
      </c>
      <c r="K99" s="265"/>
      <c r="L99" s="266"/>
      <c r="M99" s="267" t="s">
        <v>19</v>
      </c>
      <c r="N99" s="268" t="s">
        <v>40</v>
      </c>
      <c r="O99" s="85"/>
      <c r="P99" s="216">
        <f>O99*H99</f>
        <v>0</v>
      </c>
      <c r="Q99" s="216">
        <v>0.001</v>
      </c>
      <c r="R99" s="216">
        <f>Q99*H99</f>
        <v>0.057740000000000007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207</v>
      </c>
      <c r="AT99" s="218" t="s">
        <v>273</v>
      </c>
      <c r="AU99" s="218" t="s">
        <v>79</v>
      </c>
      <c r="AY99" s="18" t="s">
        <v>146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152</v>
      </c>
      <c r="BM99" s="218" t="s">
        <v>1797</v>
      </c>
    </row>
    <row r="100" s="14" customFormat="1">
      <c r="A100" s="14"/>
      <c r="B100" s="236"/>
      <c r="C100" s="237"/>
      <c r="D100" s="227" t="s">
        <v>156</v>
      </c>
      <c r="E100" s="238" t="s">
        <v>19</v>
      </c>
      <c r="F100" s="239" t="s">
        <v>1798</v>
      </c>
      <c r="G100" s="237"/>
      <c r="H100" s="240">
        <v>57.740000000000002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156</v>
      </c>
      <c r="AU100" s="246" t="s">
        <v>79</v>
      </c>
      <c r="AV100" s="14" t="s">
        <v>79</v>
      </c>
      <c r="AW100" s="14" t="s">
        <v>31</v>
      </c>
      <c r="AX100" s="14" t="s">
        <v>77</v>
      </c>
      <c r="AY100" s="246" t="s">
        <v>146</v>
      </c>
    </row>
    <row r="101" s="2" customFormat="1" ht="16.5" customHeight="1">
      <c r="A101" s="39"/>
      <c r="B101" s="40"/>
      <c r="C101" s="206" t="s">
        <v>214</v>
      </c>
      <c r="D101" s="206" t="s">
        <v>148</v>
      </c>
      <c r="E101" s="207" t="s">
        <v>1799</v>
      </c>
      <c r="F101" s="208" t="s">
        <v>1800</v>
      </c>
      <c r="G101" s="209" t="s">
        <v>151</v>
      </c>
      <c r="H101" s="210">
        <v>2887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40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152</v>
      </c>
      <c r="AT101" s="218" t="s">
        <v>148</v>
      </c>
      <c r="AU101" s="218" t="s">
        <v>79</v>
      </c>
      <c r="AY101" s="18" t="s">
        <v>146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77</v>
      </c>
      <c r="BK101" s="219">
        <f>ROUND(I101*H101,2)</f>
        <v>0</v>
      </c>
      <c r="BL101" s="18" t="s">
        <v>152</v>
      </c>
      <c r="BM101" s="218" t="s">
        <v>1801</v>
      </c>
    </row>
    <row r="102" s="2" customFormat="1">
      <c r="A102" s="39"/>
      <c r="B102" s="40"/>
      <c r="C102" s="41"/>
      <c r="D102" s="220" t="s">
        <v>154</v>
      </c>
      <c r="E102" s="41"/>
      <c r="F102" s="221" t="s">
        <v>1802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154</v>
      </c>
      <c r="AU102" s="18" t="s">
        <v>79</v>
      </c>
    </row>
    <row r="103" s="2" customFormat="1" ht="16.5" customHeight="1">
      <c r="A103" s="39"/>
      <c r="B103" s="40"/>
      <c r="C103" s="206" t="s">
        <v>222</v>
      </c>
      <c r="D103" s="206" t="s">
        <v>148</v>
      </c>
      <c r="E103" s="207" t="s">
        <v>1803</v>
      </c>
      <c r="F103" s="208" t="s">
        <v>1804</v>
      </c>
      <c r="G103" s="209" t="s">
        <v>151</v>
      </c>
      <c r="H103" s="210">
        <v>2887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40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152</v>
      </c>
      <c r="AT103" s="218" t="s">
        <v>148</v>
      </c>
      <c r="AU103" s="218" t="s">
        <v>79</v>
      </c>
      <c r="AY103" s="18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152</v>
      </c>
      <c r="BM103" s="218" t="s">
        <v>1805</v>
      </c>
    </row>
    <row r="104" s="2" customFormat="1">
      <c r="A104" s="39"/>
      <c r="B104" s="40"/>
      <c r="C104" s="41"/>
      <c r="D104" s="220" t="s">
        <v>154</v>
      </c>
      <c r="E104" s="41"/>
      <c r="F104" s="221" t="s">
        <v>1806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154</v>
      </c>
      <c r="AU104" s="18" t="s">
        <v>79</v>
      </c>
    </row>
    <row r="105" s="12" customFormat="1" ht="22.8" customHeight="1">
      <c r="A105" s="12"/>
      <c r="B105" s="190"/>
      <c r="C105" s="191"/>
      <c r="D105" s="192" t="s">
        <v>68</v>
      </c>
      <c r="E105" s="204" t="s">
        <v>1049</v>
      </c>
      <c r="F105" s="204" t="s">
        <v>1050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P106</f>
        <v>0</v>
      </c>
      <c r="Q105" s="198"/>
      <c r="R105" s="199">
        <f>R106</f>
        <v>0</v>
      </c>
      <c r="S105" s="198"/>
      <c r="T105" s="20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77</v>
      </c>
      <c r="AT105" s="202" t="s">
        <v>68</v>
      </c>
      <c r="AU105" s="202" t="s">
        <v>77</v>
      </c>
      <c r="AY105" s="201" t="s">
        <v>146</v>
      </c>
      <c r="BK105" s="203">
        <f>BK106</f>
        <v>0</v>
      </c>
    </row>
    <row r="106" s="2" customFormat="1" ht="16.5" customHeight="1">
      <c r="A106" s="39"/>
      <c r="B106" s="40"/>
      <c r="C106" s="206" t="s">
        <v>229</v>
      </c>
      <c r="D106" s="206" t="s">
        <v>148</v>
      </c>
      <c r="E106" s="207" t="s">
        <v>1722</v>
      </c>
      <c r="F106" s="208" t="s">
        <v>1723</v>
      </c>
      <c r="G106" s="209" t="s">
        <v>257</v>
      </c>
      <c r="H106" s="210">
        <v>0.14499999999999999</v>
      </c>
      <c r="I106" s="211"/>
      <c r="J106" s="212">
        <f>ROUND(I106*H106,2)</f>
        <v>0</v>
      </c>
      <c r="K106" s="213"/>
      <c r="L106" s="45"/>
      <c r="M106" s="277" t="s">
        <v>19</v>
      </c>
      <c r="N106" s="278" t="s">
        <v>40</v>
      </c>
      <c r="O106" s="271"/>
      <c r="P106" s="279">
        <f>O106*H106</f>
        <v>0</v>
      </c>
      <c r="Q106" s="279">
        <v>0</v>
      </c>
      <c r="R106" s="279">
        <f>Q106*H106</f>
        <v>0</v>
      </c>
      <c r="S106" s="279">
        <v>0</v>
      </c>
      <c r="T106" s="28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152</v>
      </c>
      <c r="AT106" s="218" t="s">
        <v>148</v>
      </c>
      <c r="AU106" s="218" t="s">
        <v>79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222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Wy0H1ZG33ecNzuEK3x2oERgsoyP6n2QEMii4zKbkZdcLbA5OntRtuJUa9RtV5HkuAanaOp/FnF1KhRmx89WPfw==" hashValue="urQ1KBH9sB4U/3QpFFkQfsdwWCluNiys+5/cr5FBiZlWIzzUrkYHItRHUjO4nRnlMklIY4p5ljcQxHQPeIGxEA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2" r:id="rId1" display="https://podminky.urs.cz/item/CS_URS_2023_01/183403114"/>
    <hyperlink ref="F94" r:id="rId2" display="https://podminky.urs.cz/item/CS_URS_2023_01/184813511"/>
    <hyperlink ref="F97" r:id="rId3" display="https://podminky.urs.cz/item/CS_URS_2023_01/185802113"/>
    <hyperlink ref="F102" r:id="rId4" display="https://podminky.urs.cz/item/CS_URS_2023_01/185803211"/>
    <hyperlink ref="F104" r:id="rId5" display="https://podminky.urs.cz/item/CS_URS_2023_01/185811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ROUND((SUM(BE82:BE176)),  2)</f>
        <v>0</v>
      </c>
      <c r="G33" s="39"/>
      <c r="H33" s="39"/>
      <c r="I33" s="149">
        <v>0.20999999999999999</v>
      </c>
      <c r="J33" s="148">
        <f>ROUND(((SUM(BE82:BE176))*I33),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ROUND((SUM(BF82:BF176)),  2)</f>
        <v>0</v>
      </c>
      <c r="G34" s="39"/>
      <c r="H34" s="39"/>
      <c r="I34" s="149">
        <v>0.14999999999999999</v>
      </c>
      <c r="J34" s="148">
        <f>ROUND(((SUM(BF82:BF176))*I34),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ROUND((SUM(BG82:BG176)),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ROUND((SUM(BH82:BH176)),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ROUND((SUM(BI82:BI176)),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801.4 - Vegetační úpravy - trvalkové výsadby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128</v>
      </c>
      <c r="E62" s="175"/>
      <c r="F62" s="175"/>
      <c r="G62" s="175"/>
      <c r="H62" s="175"/>
      <c r="I62" s="175"/>
      <c r="J62" s="176">
        <f>J175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Revitalizace vnitrobloku Bayerova - Botanická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801.4 - Vegetační úpravy - trvalkové výsadby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8. 8. 2022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30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28</v>
      </c>
      <c r="D79" s="41"/>
      <c r="E79" s="41"/>
      <c r="F79" s="28" t="str">
        <f>IF(E18="","",E18)</f>
        <v>Vyplň údaj</v>
      </c>
      <c r="G79" s="41"/>
      <c r="H79" s="41"/>
      <c r="I79" s="33" t="s">
        <v>32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132</v>
      </c>
      <c r="D81" s="181" t="s">
        <v>54</v>
      </c>
      <c r="E81" s="181" t="s">
        <v>50</v>
      </c>
      <c r="F81" s="181" t="s">
        <v>51</v>
      </c>
      <c r="G81" s="181" t="s">
        <v>133</v>
      </c>
      <c r="H81" s="181" t="s">
        <v>134</v>
      </c>
      <c r="I81" s="181" t="s">
        <v>135</v>
      </c>
      <c r="J81" s="182" t="s">
        <v>118</v>
      </c>
      <c r="K81" s="183" t="s">
        <v>136</v>
      </c>
      <c r="L81" s="184"/>
      <c r="M81" s="93" t="s">
        <v>19</v>
      </c>
      <c r="N81" s="94" t="s">
        <v>39</v>
      </c>
      <c r="O81" s="94" t="s">
        <v>137</v>
      </c>
      <c r="P81" s="94" t="s">
        <v>138</v>
      </c>
      <c r="Q81" s="94" t="s">
        <v>139</v>
      </c>
      <c r="R81" s="94" t="s">
        <v>140</v>
      </c>
      <c r="S81" s="94" t="s">
        <v>141</v>
      </c>
      <c r="T81" s="95" t="s">
        <v>142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143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33.119999999999997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68</v>
      </c>
      <c r="AU82" s="18" t="s">
        <v>119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144</v>
      </c>
      <c r="F83" s="193" t="s">
        <v>145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P84+P175</f>
        <v>0</v>
      </c>
      <c r="Q83" s="198"/>
      <c r="R83" s="199">
        <f>R84+R175</f>
        <v>33.119999999999997</v>
      </c>
      <c r="S83" s="198"/>
      <c r="T83" s="200">
        <f>T84+T175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146</v>
      </c>
      <c r="BK83" s="203">
        <f>BK84+BK175</f>
        <v>0</v>
      </c>
    </row>
    <row r="84" s="12" customFormat="1" ht="22.8" customHeight="1">
      <c r="A84" s="12"/>
      <c r="B84" s="190"/>
      <c r="C84" s="191"/>
      <c r="D84" s="192" t="s">
        <v>68</v>
      </c>
      <c r="E84" s="204" t="s">
        <v>77</v>
      </c>
      <c r="F84" s="204" t="s">
        <v>147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SUM(P85:P174)</f>
        <v>0</v>
      </c>
      <c r="Q84" s="198"/>
      <c r="R84" s="199">
        <f>SUM(R85:R174)</f>
        <v>33.119999999999997</v>
      </c>
      <c r="S84" s="198"/>
      <c r="T84" s="200">
        <f>SUM(T85:T174)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77</v>
      </c>
      <c r="AY84" s="201" t="s">
        <v>146</v>
      </c>
      <c r="BK84" s="203">
        <f>SUM(BK85:BK174)</f>
        <v>0</v>
      </c>
    </row>
    <row r="85" s="2" customFormat="1" ht="24.15" customHeight="1">
      <c r="A85" s="39"/>
      <c r="B85" s="40"/>
      <c r="C85" s="206" t="s">
        <v>77</v>
      </c>
      <c r="D85" s="206" t="s">
        <v>148</v>
      </c>
      <c r="E85" s="207" t="s">
        <v>1808</v>
      </c>
      <c r="F85" s="208" t="s">
        <v>1809</v>
      </c>
      <c r="G85" s="209" t="s">
        <v>543</v>
      </c>
      <c r="H85" s="210">
        <v>1472</v>
      </c>
      <c r="I85" s="211"/>
      <c r="J85" s="212">
        <f>ROUND(I85*H85,2)</f>
        <v>0</v>
      </c>
      <c r="K85" s="213"/>
      <c r="L85" s="45"/>
      <c r="M85" s="214" t="s">
        <v>19</v>
      </c>
      <c r="N85" s="215" t="s">
        <v>40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152</v>
      </c>
      <c r="AT85" s="218" t="s">
        <v>148</v>
      </c>
      <c r="AU85" s="218" t="s">
        <v>79</v>
      </c>
      <c r="AY85" s="18" t="s">
        <v>146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77</v>
      </c>
      <c r="BK85" s="219">
        <f>ROUND(I85*H85,2)</f>
        <v>0</v>
      </c>
      <c r="BL85" s="18" t="s">
        <v>152</v>
      </c>
      <c r="BM85" s="218" t="s">
        <v>79</v>
      </c>
    </row>
    <row r="86" s="2" customFormat="1" ht="21.75" customHeight="1">
      <c r="A86" s="39"/>
      <c r="B86" s="40"/>
      <c r="C86" s="206" t="s">
        <v>79</v>
      </c>
      <c r="D86" s="206" t="s">
        <v>148</v>
      </c>
      <c r="E86" s="207" t="s">
        <v>1810</v>
      </c>
      <c r="F86" s="208" t="s">
        <v>1811</v>
      </c>
      <c r="G86" s="209" t="s">
        <v>543</v>
      </c>
      <c r="H86" s="210">
        <v>1472</v>
      </c>
      <c r="I86" s="211"/>
      <c r="J86" s="212">
        <f>ROUND(I86*H86,2)</f>
        <v>0</v>
      </c>
      <c r="K86" s="213"/>
      <c r="L86" s="45"/>
      <c r="M86" s="214" t="s">
        <v>19</v>
      </c>
      <c r="N86" s="215" t="s">
        <v>40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152</v>
      </c>
      <c r="AT86" s="218" t="s">
        <v>148</v>
      </c>
      <c r="AU86" s="218" t="s">
        <v>79</v>
      </c>
      <c r="AY86" s="18" t="s">
        <v>146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77</v>
      </c>
      <c r="BK86" s="219">
        <f>ROUND(I86*H86,2)</f>
        <v>0</v>
      </c>
      <c r="BL86" s="18" t="s">
        <v>152</v>
      </c>
      <c r="BM86" s="218" t="s">
        <v>152</v>
      </c>
    </row>
    <row r="87" s="2" customFormat="1" ht="24.15" customHeight="1">
      <c r="A87" s="39"/>
      <c r="B87" s="40"/>
      <c r="C87" s="206" t="s">
        <v>168</v>
      </c>
      <c r="D87" s="206" t="s">
        <v>148</v>
      </c>
      <c r="E87" s="207" t="s">
        <v>1812</v>
      </c>
      <c r="F87" s="208" t="s">
        <v>1813</v>
      </c>
      <c r="G87" s="209" t="s">
        <v>543</v>
      </c>
      <c r="H87" s="210">
        <v>3772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40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152</v>
      </c>
      <c r="AT87" s="218" t="s">
        <v>148</v>
      </c>
      <c r="AU87" s="218" t="s">
        <v>79</v>
      </c>
      <c r="AY87" s="18" t="s">
        <v>146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77</v>
      </c>
      <c r="BK87" s="219">
        <f>ROUND(I87*H87,2)</f>
        <v>0</v>
      </c>
      <c r="BL87" s="18" t="s">
        <v>152</v>
      </c>
      <c r="BM87" s="218" t="s">
        <v>187</v>
      </c>
    </row>
    <row r="88" s="2" customFormat="1" ht="16.5" customHeight="1">
      <c r="A88" s="39"/>
      <c r="B88" s="40"/>
      <c r="C88" s="206" t="s">
        <v>152</v>
      </c>
      <c r="D88" s="206" t="s">
        <v>148</v>
      </c>
      <c r="E88" s="207" t="s">
        <v>1814</v>
      </c>
      <c r="F88" s="208" t="s">
        <v>1815</v>
      </c>
      <c r="G88" s="209" t="s">
        <v>543</v>
      </c>
      <c r="H88" s="210">
        <v>3772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152</v>
      </c>
      <c r="AT88" s="218" t="s">
        <v>148</v>
      </c>
      <c r="AU88" s="218" t="s">
        <v>79</v>
      </c>
      <c r="AY88" s="18" t="s">
        <v>146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152</v>
      </c>
      <c r="BM88" s="218" t="s">
        <v>207</v>
      </c>
    </row>
    <row r="89" s="2" customFormat="1" ht="16.5" customHeight="1">
      <c r="A89" s="39"/>
      <c r="B89" s="40"/>
      <c r="C89" s="258" t="s">
        <v>181</v>
      </c>
      <c r="D89" s="258" t="s">
        <v>273</v>
      </c>
      <c r="E89" s="259" t="s">
        <v>1816</v>
      </c>
      <c r="F89" s="260" t="s">
        <v>1817</v>
      </c>
      <c r="G89" s="261" t="s">
        <v>543</v>
      </c>
      <c r="H89" s="262">
        <v>1472</v>
      </c>
      <c r="I89" s="263"/>
      <c r="J89" s="264">
        <f>ROUND(I89*H89,2)</f>
        <v>0</v>
      </c>
      <c r="K89" s="265"/>
      <c r="L89" s="266"/>
      <c r="M89" s="267" t="s">
        <v>19</v>
      </c>
      <c r="N89" s="268" t="s">
        <v>40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207</v>
      </c>
      <c r="AT89" s="218" t="s">
        <v>273</v>
      </c>
      <c r="AU89" s="218" t="s">
        <v>79</v>
      </c>
      <c r="AY89" s="18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77</v>
      </c>
      <c r="BK89" s="219">
        <f>ROUND(I89*H89,2)</f>
        <v>0</v>
      </c>
      <c r="BL89" s="18" t="s">
        <v>152</v>
      </c>
      <c r="BM89" s="218" t="s">
        <v>222</v>
      </c>
    </row>
    <row r="90" s="2" customFormat="1" ht="16.5" customHeight="1">
      <c r="A90" s="39"/>
      <c r="B90" s="40"/>
      <c r="C90" s="258" t="s">
        <v>187</v>
      </c>
      <c r="D90" s="258" t="s">
        <v>273</v>
      </c>
      <c r="E90" s="259" t="s">
        <v>1818</v>
      </c>
      <c r="F90" s="260" t="s">
        <v>1819</v>
      </c>
      <c r="G90" s="261" t="s">
        <v>543</v>
      </c>
      <c r="H90" s="262">
        <v>0</v>
      </c>
      <c r="I90" s="263"/>
      <c r="J90" s="264">
        <f>ROUND(I90*H90,2)</f>
        <v>0</v>
      </c>
      <c r="K90" s="265"/>
      <c r="L90" s="266"/>
      <c r="M90" s="267" t="s">
        <v>19</v>
      </c>
      <c r="N90" s="268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207</v>
      </c>
      <c r="AT90" s="218" t="s">
        <v>273</v>
      </c>
      <c r="AU90" s="218" t="s">
        <v>79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238</v>
      </c>
    </row>
    <row r="91" s="2" customFormat="1" ht="16.5" customHeight="1">
      <c r="A91" s="39"/>
      <c r="B91" s="40"/>
      <c r="C91" s="258" t="s">
        <v>199</v>
      </c>
      <c r="D91" s="258" t="s">
        <v>273</v>
      </c>
      <c r="E91" s="259" t="s">
        <v>1820</v>
      </c>
      <c r="F91" s="260" t="s">
        <v>1821</v>
      </c>
      <c r="G91" s="261" t="s">
        <v>543</v>
      </c>
      <c r="H91" s="262">
        <v>0</v>
      </c>
      <c r="I91" s="263"/>
      <c r="J91" s="264">
        <f>ROUND(I91*H91,2)</f>
        <v>0</v>
      </c>
      <c r="K91" s="265"/>
      <c r="L91" s="266"/>
      <c r="M91" s="267" t="s">
        <v>19</v>
      </c>
      <c r="N91" s="268" t="s">
        <v>40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207</v>
      </c>
      <c r="AT91" s="218" t="s">
        <v>273</v>
      </c>
      <c r="AU91" s="218" t="s">
        <v>79</v>
      </c>
      <c r="AY91" s="18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152</v>
      </c>
      <c r="BM91" s="218" t="s">
        <v>249</v>
      </c>
    </row>
    <row r="92" s="2" customFormat="1" ht="16.5" customHeight="1">
      <c r="A92" s="39"/>
      <c r="B92" s="40"/>
      <c r="C92" s="258" t="s">
        <v>207</v>
      </c>
      <c r="D92" s="258" t="s">
        <v>273</v>
      </c>
      <c r="E92" s="259" t="s">
        <v>1822</v>
      </c>
      <c r="F92" s="260" t="s">
        <v>1823</v>
      </c>
      <c r="G92" s="261" t="s">
        <v>543</v>
      </c>
      <c r="H92" s="262">
        <v>0</v>
      </c>
      <c r="I92" s="263"/>
      <c r="J92" s="264">
        <f>ROUND(I92*H92,2)</f>
        <v>0</v>
      </c>
      <c r="K92" s="265"/>
      <c r="L92" s="266"/>
      <c r="M92" s="267" t="s">
        <v>19</v>
      </c>
      <c r="N92" s="268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207</v>
      </c>
      <c r="AT92" s="218" t="s">
        <v>273</v>
      </c>
      <c r="AU92" s="218" t="s">
        <v>79</v>
      </c>
      <c r="AY92" s="18" t="s">
        <v>146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152</v>
      </c>
      <c r="BM92" s="218" t="s">
        <v>167</v>
      </c>
    </row>
    <row r="93" s="2" customFormat="1" ht="16.5" customHeight="1">
      <c r="A93" s="39"/>
      <c r="B93" s="40"/>
      <c r="C93" s="258" t="s">
        <v>214</v>
      </c>
      <c r="D93" s="258" t="s">
        <v>273</v>
      </c>
      <c r="E93" s="259" t="s">
        <v>1824</v>
      </c>
      <c r="F93" s="260" t="s">
        <v>1825</v>
      </c>
      <c r="G93" s="261" t="s">
        <v>543</v>
      </c>
      <c r="H93" s="262">
        <v>0</v>
      </c>
      <c r="I93" s="263"/>
      <c r="J93" s="264">
        <f>ROUND(I93*H93,2)</f>
        <v>0</v>
      </c>
      <c r="K93" s="265"/>
      <c r="L93" s="266"/>
      <c r="M93" s="267" t="s">
        <v>19</v>
      </c>
      <c r="N93" s="268" t="s">
        <v>40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207</v>
      </c>
      <c r="AT93" s="218" t="s">
        <v>273</v>
      </c>
      <c r="AU93" s="218" t="s">
        <v>79</v>
      </c>
      <c r="AY93" s="18" t="s">
        <v>146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152</v>
      </c>
      <c r="BM93" s="218" t="s">
        <v>272</v>
      </c>
    </row>
    <row r="94" s="2" customFormat="1" ht="16.5" customHeight="1">
      <c r="A94" s="39"/>
      <c r="B94" s="40"/>
      <c r="C94" s="258" t="s">
        <v>222</v>
      </c>
      <c r="D94" s="258" t="s">
        <v>273</v>
      </c>
      <c r="E94" s="259" t="s">
        <v>1826</v>
      </c>
      <c r="F94" s="260" t="s">
        <v>1827</v>
      </c>
      <c r="G94" s="261" t="s">
        <v>543</v>
      </c>
      <c r="H94" s="262">
        <v>0</v>
      </c>
      <c r="I94" s="263"/>
      <c r="J94" s="264">
        <f>ROUND(I94*H94,2)</f>
        <v>0</v>
      </c>
      <c r="K94" s="265"/>
      <c r="L94" s="266"/>
      <c r="M94" s="267" t="s">
        <v>19</v>
      </c>
      <c r="N94" s="268" t="s">
        <v>40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207</v>
      </c>
      <c r="AT94" s="218" t="s">
        <v>273</v>
      </c>
      <c r="AU94" s="218" t="s">
        <v>79</v>
      </c>
      <c r="AY94" s="18" t="s">
        <v>146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152</v>
      </c>
      <c r="BM94" s="218" t="s">
        <v>287</v>
      </c>
    </row>
    <row r="95" s="2" customFormat="1" ht="16.5" customHeight="1">
      <c r="A95" s="39"/>
      <c r="B95" s="40"/>
      <c r="C95" s="258" t="s">
        <v>229</v>
      </c>
      <c r="D95" s="258" t="s">
        <v>273</v>
      </c>
      <c r="E95" s="259" t="s">
        <v>1828</v>
      </c>
      <c r="F95" s="260" t="s">
        <v>1829</v>
      </c>
      <c r="G95" s="261" t="s">
        <v>543</v>
      </c>
      <c r="H95" s="262">
        <v>0</v>
      </c>
      <c r="I95" s="263"/>
      <c r="J95" s="264">
        <f>ROUND(I95*H95,2)</f>
        <v>0</v>
      </c>
      <c r="K95" s="265"/>
      <c r="L95" s="266"/>
      <c r="M95" s="267" t="s">
        <v>19</v>
      </c>
      <c r="N95" s="268" t="s">
        <v>40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207</v>
      </c>
      <c r="AT95" s="218" t="s">
        <v>273</v>
      </c>
      <c r="AU95" s="218" t="s">
        <v>79</v>
      </c>
      <c r="AY95" s="18" t="s">
        <v>146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152</v>
      </c>
      <c r="BM95" s="218" t="s">
        <v>296</v>
      </c>
    </row>
    <row r="96" s="2" customFormat="1" ht="16.5" customHeight="1">
      <c r="A96" s="39"/>
      <c r="B96" s="40"/>
      <c r="C96" s="258" t="s">
        <v>238</v>
      </c>
      <c r="D96" s="258" t="s">
        <v>273</v>
      </c>
      <c r="E96" s="259" t="s">
        <v>1830</v>
      </c>
      <c r="F96" s="260" t="s">
        <v>1831</v>
      </c>
      <c r="G96" s="261" t="s">
        <v>543</v>
      </c>
      <c r="H96" s="262">
        <v>0</v>
      </c>
      <c r="I96" s="263"/>
      <c r="J96" s="264">
        <f>ROUND(I96*H96,2)</f>
        <v>0</v>
      </c>
      <c r="K96" s="265"/>
      <c r="L96" s="266"/>
      <c r="M96" s="267" t="s">
        <v>19</v>
      </c>
      <c r="N96" s="268" t="s">
        <v>40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207</v>
      </c>
      <c r="AT96" s="218" t="s">
        <v>273</v>
      </c>
      <c r="AU96" s="218" t="s">
        <v>79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308</v>
      </c>
    </row>
    <row r="97" s="2" customFormat="1" ht="16.5" customHeight="1">
      <c r="A97" s="39"/>
      <c r="B97" s="40"/>
      <c r="C97" s="258" t="s">
        <v>244</v>
      </c>
      <c r="D97" s="258" t="s">
        <v>273</v>
      </c>
      <c r="E97" s="259" t="s">
        <v>1832</v>
      </c>
      <c r="F97" s="260" t="s">
        <v>1833</v>
      </c>
      <c r="G97" s="261" t="s">
        <v>543</v>
      </c>
      <c r="H97" s="262">
        <v>0</v>
      </c>
      <c r="I97" s="263"/>
      <c r="J97" s="264">
        <f>ROUND(I97*H97,2)</f>
        <v>0</v>
      </c>
      <c r="K97" s="265"/>
      <c r="L97" s="266"/>
      <c r="M97" s="267" t="s">
        <v>19</v>
      </c>
      <c r="N97" s="268" t="s">
        <v>40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207</v>
      </c>
      <c r="AT97" s="218" t="s">
        <v>273</v>
      </c>
      <c r="AU97" s="218" t="s">
        <v>79</v>
      </c>
      <c r="AY97" s="18" t="s">
        <v>146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77</v>
      </c>
      <c r="BK97" s="219">
        <f>ROUND(I97*H97,2)</f>
        <v>0</v>
      </c>
      <c r="BL97" s="18" t="s">
        <v>152</v>
      </c>
      <c r="BM97" s="218" t="s">
        <v>337</v>
      </c>
    </row>
    <row r="98" s="2" customFormat="1" ht="16.5" customHeight="1">
      <c r="A98" s="39"/>
      <c r="B98" s="40"/>
      <c r="C98" s="258" t="s">
        <v>249</v>
      </c>
      <c r="D98" s="258" t="s">
        <v>273</v>
      </c>
      <c r="E98" s="259" t="s">
        <v>1834</v>
      </c>
      <c r="F98" s="260" t="s">
        <v>1835</v>
      </c>
      <c r="G98" s="261" t="s">
        <v>543</v>
      </c>
      <c r="H98" s="262">
        <v>0</v>
      </c>
      <c r="I98" s="263"/>
      <c r="J98" s="264">
        <f>ROUND(I98*H98,2)</f>
        <v>0</v>
      </c>
      <c r="K98" s="265"/>
      <c r="L98" s="266"/>
      <c r="M98" s="267" t="s">
        <v>19</v>
      </c>
      <c r="N98" s="268" t="s">
        <v>40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207</v>
      </c>
      <c r="AT98" s="218" t="s">
        <v>273</v>
      </c>
      <c r="AU98" s="218" t="s">
        <v>79</v>
      </c>
      <c r="AY98" s="18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152</v>
      </c>
      <c r="BM98" s="218" t="s">
        <v>351</v>
      </c>
    </row>
    <row r="99" s="2" customFormat="1" ht="16.5" customHeight="1">
      <c r="A99" s="39"/>
      <c r="B99" s="40"/>
      <c r="C99" s="258" t="s">
        <v>8</v>
      </c>
      <c r="D99" s="258" t="s">
        <v>273</v>
      </c>
      <c r="E99" s="259" t="s">
        <v>1836</v>
      </c>
      <c r="F99" s="260" t="s">
        <v>1837</v>
      </c>
      <c r="G99" s="261" t="s">
        <v>543</v>
      </c>
      <c r="H99" s="262">
        <v>0</v>
      </c>
      <c r="I99" s="263"/>
      <c r="J99" s="264">
        <f>ROUND(I99*H99,2)</f>
        <v>0</v>
      </c>
      <c r="K99" s="265"/>
      <c r="L99" s="266"/>
      <c r="M99" s="267" t="s">
        <v>19</v>
      </c>
      <c r="N99" s="268" t="s">
        <v>40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207</v>
      </c>
      <c r="AT99" s="218" t="s">
        <v>273</v>
      </c>
      <c r="AU99" s="218" t="s">
        <v>79</v>
      </c>
      <c r="AY99" s="18" t="s">
        <v>146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77</v>
      </c>
      <c r="BK99" s="219">
        <f>ROUND(I99*H99,2)</f>
        <v>0</v>
      </c>
      <c r="BL99" s="18" t="s">
        <v>152</v>
      </c>
      <c r="BM99" s="218" t="s">
        <v>365</v>
      </c>
    </row>
    <row r="100" s="2" customFormat="1" ht="16.5" customHeight="1">
      <c r="A100" s="39"/>
      <c r="B100" s="40"/>
      <c r="C100" s="258" t="s">
        <v>167</v>
      </c>
      <c r="D100" s="258" t="s">
        <v>273</v>
      </c>
      <c r="E100" s="259" t="s">
        <v>1838</v>
      </c>
      <c r="F100" s="260" t="s">
        <v>1839</v>
      </c>
      <c r="G100" s="261" t="s">
        <v>543</v>
      </c>
      <c r="H100" s="262">
        <v>0</v>
      </c>
      <c r="I100" s="263"/>
      <c r="J100" s="264">
        <f>ROUND(I100*H100,2)</f>
        <v>0</v>
      </c>
      <c r="K100" s="265"/>
      <c r="L100" s="266"/>
      <c r="M100" s="267" t="s">
        <v>19</v>
      </c>
      <c r="N100" s="268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207</v>
      </c>
      <c r="AT100" s="218" t="s">
        <v>273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380</v>
      </c>
    </row>
    <row r="101" s="2" customFormat="1" ht="16.5" customHeight="1">
      <c r="A101" s="39"/>
      <c r="B101" s="40"/>
      <c r="C101" s="258" t="s">
        <v>265</v>
      </c>
      <c r="D101" s="258" t="s">
        <v>273</v>
      </c>
      <c r="E101" s="259" t="s">
        <v>1840</v>
      </c>
      <c r="F101" s="260" t="s">
        <v>1841</v>
      </c>
      <c r="G101" s="261" t="s">
        <v>543</v>
      </c>
      <c r="H101" s="262">
        <v>0</v>
      </c>
      <c r="I101" s="263"/>
      <c r="J101" s="264">
        <f>ROUND(I101*H101,2)</f>
        <v>0</v>
      </c>
      <c r="K101" s="265"/>
      <c r="L101" s="266"/>
      <c r="M101" s="267" t="s">
        <v>19</v>
      </c>
      <c r="N101" s="268" t="s">
        <v>40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207</v>
      </c>
      <c r="AT101" s="218" t="s">
        <v>273</v>
      </c>
      <c r="AU101" s="218" t="s">
        <v>79</v>
      </c>
      <c r="AY101" s="18" t="s">
        <v>146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77</v>
      </c>
      <c r="BK101" s="219">
        <f>ROUND(I101*H101,2)</f>
        <v>0</v>
      </c>
      <c r="BL101" s="18" t="s">
        <v>152</v>
      </c>
      <c r="BM101" s="218" t="s">
        <v>396</v>
      </c>
    </row>
    <row r="102" s="2" customFormat="1" ht="16.5" customHeight="1">
      <c r="A102" s="39"/>
      <c r="B102" s="40"/>
      <c r="C102" s="258" t="s">
        <v>272</v>
      </c>
      <c r="D102" s="258" t="s">
        <v>273</v>
      </c>
      <c r="E102" s="259" t="s">
        <v>1842</v>
      </c>
      <c r="F102" s="260" t="s">
        <v>1843</v>
      </c>
      <c r="G102" s="261" t="s">
        <v>543</v>
      </c>
      <c r="H102" s="262">
        <v>0</v>
      </c>
      <c r="I102" s="263"/>
      <c r="J102" s="264">
        <f>ROUND(I102*H102,2)</f>
        <v>0</v>
      </c>
      <c r="K102" s="265"/>
      <c r="L102" s="266"/>
      <c r="M102" s="267" t="s">
        <v>19</v>
      </c>
      <c r="N102" s="268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207</v>
      </c>
      <c r="AT102" s="218" t="s">
        <v>273</v>
      </c>
      <c r="AU102" s="218" t="s">
        <v>79</v>
      </c>
      <c r="AY102" s="18" t="s">
        <v>146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152</v>
      </c>
      <c r="BM102" s="218" t="s">
        <v>409</v>
      </c>
    </row>
    <row r="103" s="2" customFormat="1" ht="16.5" customHeight="1">
      <c r="A103" s="39"/>
      <c r="B103" s="40"/>
      <c r="C103" s="258" t="s">
        <v>278</v>
      </c>
      <c r="D103" s="258" t="s">
        <v>273</v>
      </c>
      <c r="E103" s="259" t="s">
        <v>1844</v>
      </c>
      <c r="F103" s="260" t="s">
        <v>1845</v>
      </c>
      <c r="G103" s="261" t="s">
        <v>543</v>
      </c>
      <c r="H103" s="262">
        <v>0</v>
      </c>
      <c r="I103" s="263"/>
      <c r="J103" s="264">
        <f>ROUND(I103*H103,2)</f>
        <v>0</v>
      </c>
      <c r="K103" s="265"/>
      <c r="L103" s="266"/>
      <c r="M103" s="267" t="s">
        <v>19</v>
      </c>
      <c r="N103" s="268" t="s">
        <v>40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207</v>
      </c>
      <c r="AT103" s="218" t="s">
        <v>273</v>
      </c>
      <c r="AU103" s="218" t="s">
        <v>79</v>
      </c>
      <c r="AY103" s="18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77</v>
      </c>
      <c r="BK103" s="219">
        <f>ROUND(I103*H103,2)</f>
        <v>0</v>
      </c>
      <c r="BL103" s="18" t="s">
        <v>152</v>
      </c>
      <c r="BM103" s="218" t="s">
        <v>419</v>
      </c>
    </row>
    <row r="104" s="2" customFormat="1" ht="16.5" customHeight="1">
      <c r="A104" s="39"/>
      <c r="B104" s="40"/>
      <c r="C104" s="258" t="s">
        <v>287</v>
      </c>
      <c r="D104" s="258" t="s">
        <v>273</v>
      </c>
      <c r="E104" s="259" t="s">
        <v>1846</v>
      </c>
      <c r="F104" s="260" t="s">
        <v>1847</v>
      </c>
      <c r="G104" s="261" t="s">
        <v>543</v>
      </c>
      <c r="H104" s="262">
        <v>0</v>
      </c>
      <c r="I104" s="263"/>
      <c r="J104" s="264">
        <f>ROUND(I104*H104,2)</f>
        <v>0</v>
      </c>
      <c r="K104" s="265"/>
      <c r="L104" s="266"/>
      <c r="M104" s="267" t="s">
        <v>19</v>
      </c>
      <c r="N104" s="268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207</v>
      </c>
      <c r="AT104" s="218" t="s">
        <v>273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430</v>
      </c>
    </row>
    <row r="105" s="2" customFormat="1" ht="16.5" customHeight="1">
      <c r="A105" s="39"/>
      <c r="B105" s="40"/>
      <c r="C105" s="258" t="s">
        <v>7</v>
      </c>
      <c r="D105" s="258" t="s">
        <v>273</v>
      </c>
      <c r="E105" s="259" t="s">
        <v>1848</v>
      </c>
      <c r="F105" s="260" t="s">
        <v>1849</v>
      </c>
      <c r="G105" s="261" t="s">
        <v>543</v>
      </c>
      <c r="H105" s="262">
        <v>0</v>
      </c>
      <c r="I105" s="263"/>
      <c r="J105" s="264">
        <f>ROUND(I105*H105,2)</f>
        <v>0</v>
      </c>
      <c r="K105" s="265"/>
      <c r="L105" s="266"/>
      <c r="M105" s="267" t="s">
        <v>19</v>
      </c>
      <c r="N105" s="268" t="s">
        <v>40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207</v>
      </c>
      <c r="AT105" s="218" t="s">
        <v>273</v>
      </c>
      <c r="AU105" s="218" t="s">
        <v>79</v>
      </c>
      <c r="AY105" s="18" t="s">
        <v>146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77</v>
      </c>
      <c r="BK105" s="219">
        <f>ROUND(I105*H105,2)</f>
        <v>0</v>
      </c>
      <c r="BL105" s="18" t="s">
        <v>152</v>
      </c>
      <c r="BM105" s="218" t="s">
        <v>1309</v>
      </c>
    </row>
    <row r="106" s="2" customFormat="1" ht="16.5" customHeight="1">
      <c r="A106" s="39"/>
      <c r="B106" s="40"/>
      <c r="C106" s="258" t="s">
        <v>296</v>
      </c>
      <c r="D106" s="258" t="s">
        <v>273</v>
      </c>
      <c r="E106" s="259" t="s">
        <v>1850</v>
      </c>
      <c r="F106" s="260" t="s">
        <v>1851</v>
      </c>
      <c r="G106" s="261" t="s">
        <v>543</v>
      </c>
      <c r="H106" s="262">
        <v>0</v>
      </c>
      <c r="I106" s="263"/>
      <c r="J106" s="264">
        <f>ROUND(I106*H106,2)</f>
        <v>0</v>
      </c>
      <c r="K106" s="265"/>
      <c r="L106" s="266"/>
      <c r="M106" s="267" t="s">
        <v>19</v>
      </c>
      <c r="N106" s="268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207</v>
      </c>
      <c r="AT106" s="218" t="s">
        <v>273</v>
      </c>
      <c r="AU106" s="218" t="s">
        <v>79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436</v>
      </c>
    </row>
    <row r="107" s="2" customFormat="1" ht="16.5" customHeight="1">
      <c r="A107" s="39"/>
      <c r="B107" s="40"/>
      <c r="C107" s="258" t="s">
        <v>303</v>
      </c>
      <c r="D107" s="258" t="s">
        <v>273</v>
      </c>
      <c r="E107" s="259" t="s">
        <v>1852</v>
      </c>
      <c r="F107" s="260" t="s">
        <v>1853</v>
      </c>
      <c r="G107" s="261" t="s">
        <v>543</v>
      </c>
      <c r="H107" s="262">
        <v>0</v>
      </c>
      <c r="I107" s="263"/>
      <c r="J107" s="264">
        <f>ROUND(I107*H107,2)</f>
        <v>0</v>
      </c>
      <c r="K107" s="265"/>
      <c r="L107" s="266"/>
      <c r="M107" s="267" t="s">
        <v>19</v>
      </c>
      <c r="N107" s="268" t="s">
        <v>40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207</v>
      </c>
      <c r="AT107" s="218" t="s">
        <v>273</v>
      </c>
      <c r="AU107" s="218" t="s">
        <v>79</v>
      </c>
      <c r="AY107" s="18" t="s">
        <v>146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77</v>
      </c>
      <c r="BK107" s="219">
        <f>ROUND(I107*H107,2)</f>
        <v>0</v>
      </c>
      <c r="BL107" s="18" t="s">
        <v>152</v>
      </c>
      <c r="BM107" s="218" t="s">
        <v>448</v>
      </c>
    </row>
    <row r="108" s="2" customFormat="1" ht="16.5" customHeight="1">
      <c r="A108" s="39"/>
      <c r="B108" s="40"/>
      <c r="C108" s="258" t="s">
        <v>308</v>
      </c>
      <c r="D108" s="258" t="s">
        <v>273</v>
      </c>
      <c r="E108" s="259" t="s">
        <v>1854</v>
      </c>
      <c r="F108" s="260" t="s">
        <v>1855</v>
      </c>
      <c r="G108" s="261" t="s">
        <v>543</v>
      </c>
      <c r="H108" s="262">
        <v>0</v>
      </c>
      <c r="I108" s="263"/>
      <c r="J108" s="264">
        <f>ROUND(I108*H108,2)</f>
        <v>0</v>
      </c>
      <c r="K108" s="265"/>
      <c r="L108" s="266"/>
      <c r="M108" s="267" t="s">
        <v>19</v>
      </c>
      <c r="N108" s="268" t="s">
        <v>40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207</v>
      </c>
      <c r="AT108" s="218" t="s">
        <v>273</v>
      </c>
      <c r="AU108" s="218" t="s">
        <v>79</v>
      </c>
      <c r="AY108" s="18" t="s">
        <v>146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77</v>
      </c>
      <c r="BK108" s="219">
        <f>ROUND(I108*H108,2)</f>
        <v>0</v>
      </c>
      <c r="BL108" s="18" t="s">
        <v>152</v>
      </c>
      <c r="BM108" s="218" t="s">
        <v>458</v>
      </c>
    </row>
    <row r="109" s="2" customFormat="1" ht="16.5" customHeight="1">
      <c r="A109" s="39"/>
      <c r="B109" s="40"/>
      <c r="C109" s="258" t="s">
        <v>328</v>
      </c>
      <c r="D109" s="258" t="s">
        <v>273</v>
      </c>
      <c r="E109" s="259" t="s">
        <v>1856</v>
      </c>
      <c r="F109" s="260" t="s">
        <v>1857</v>
      </c>
      <c r="G109" s="261" t="s">
        <v>543</v>
      </c>
      <c r="H109" s="262">
        <v>0</v>
      </c>
      <c r="I109" s="263"/>
      <c r="J109" s="264">
        <f>ROUND(I109*H109,2)</f>
        <v>0</v>
      </c>
      <c r="K109" s="265"/>
      <c r="L109" s="266"/>
      <c r="M109" s="267" t="s">
        <v>19</v>
      </c>
      <c r="N109" s="268" t="s">
        <v>40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207</v>
      </c>
      <c r="AT109" s="218" t="s">
        <v>273</v>
      </c>
      <c r="AU109" s="218" t="s">
        <v>79</v>
      </c>
      <c r="AY109" s="18" t="s">
        <v>146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77</v>
      </c>
      <c r="BK109" s="219">
        <f>ROUND(I109*H109,2)</f>
        <v>0</v>
      </c>
      <c r="BL109" s="18" t="s">
        <v>152</v>
      </c>
      <c r="BM109" s="218" t="s">
        <v>468</v>
      </c>
    </row>
    <row r="110" s="2" customFormat="1" ht="16.5" customHeight="1">
      <c r="A110" s="39"/>
      <c r="B110" s="40"/>
      <c r="C110" s="258" t="s">
        <v>337</v>
      </c>
      <c r="D110" s="258" t="s">
        <v>273</v>
      </c>
      <c r="E110" s="259" t="s">
        <v>1858</v>
      </c>
      <c r="F110" s="260" t="s">
        <v>1859</v>
      </c>
      <c r="G110" s="261" t="s">
        <v>543</v>
      </c>
      <c r="H110" s="262">
        <v>0</v>
      </c>
      <c r="I110" s="263"/>
      <c r="J110" s="264">
        <f>ROUND(I110*H110,2)</f>
        <v>0</v>
      </c>
      <c r="K110" s="265"/>
      <c r="L110" s="266"/>
      <c r="M110" s="267" t="s">
        <v>19</v>
      </c>
      <c r="N110" s="268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207</v>
      </c>
      <c r="AT110" s="218" t="s">
        <v>273</v>
      </c>
      <c r="AU110" s="218" t="s">
        <v>79</v>
      </c>
      <c r="AY110" s="18" t="s">
        <v>146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152</v>
      </c>
      <c r="BM110" s="218" t="s">
        <v>481</v>
      </c>
    </row>
    <row r="111" s="2" customFormat="1" ht="16.5" customHeight="1">
      <c r="A111" s="39"/>
      <c r="B111" s="40"/>
      <c r="C111" s="258" t="s">
        <v>344</v>
      </c>
      <c r="D111" s="258" t="s">
        <v>273</v>
      </c>
      <c r="E111" s="259" t="s">
        <v>1860</v>
      </c>
      <c r="F111" s="260" t="s">
        <v>1861</v>
      </c>
      <c r="G111" s="261" t="s">
        <v>543</v>
      </c>
      <c r="H111" s="262">
        <v>0</v>
      </c>
      <c r="I111" s="263"/>
      <c r="J111" s="264">
        <f>ROUND(I111*H111,2)</f>
        <v>0</v>
      </c>
      <c r="K111" s="265"/>
      <c r="L111" s="266"/>
      <c r="M111" s="267" t="s">
        <v>19</v>
      </c>
      <c r="N111" s="268" t="s">
        <v>40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207</v>
      </c>
      <c r="AT111" s="218" t="s">
        <v>273</v>
      </c>
      <c r="AU111" s="218" t="s">
        <v>79</v>
      </c>
      <c r="AY111" s="18" t="s">
        <v>146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77</v>
      </c>
      <c r="BK111" s="219">
        <f>ROUND(I111*H111,2)</f>
        <v>0</v>
      </c>
      <c r="BL111" s="18" t="s">
        <v>152</v>
      </c>
      <c r="BM111" s="218" t="s">
        <v>500</v>
      </c>
    </row>
    <row r="112" s="2" customFormat="1" ht="16.5" customHeight="1">
      <c r="A112" s="39"/>
      <c r="B112" s="40"/>
      <c r="C112" s="258" t="s">
        <v>351</v>
      </c>
      <c r="D112" s="258" t="s">
        <v>273</v>
      </c>
      <c r="E112" s="259" t="s">
        <v>1862</v>
      </c>
      <c r="F112" s="260" t="s">
        <v>1863</v>
      </c>
      <c r="G112" s="261" t="s">
        <v>543</v>
      </c>
      <c r="H112" s="262">
        <v>0</v>
      </c>
      <c r="I112" s="263"/>
      <c r="J112" s="264">
        <f>ROUND(I112*H112,2)</f>
        <v>0</v>
      </c>
      <c r="K112" s="265"/>
      <c r="L112" s="266"/>
      <c r="M112" s="267" t="s">
        <v>19</v>
      </c>
      <c r="N112" s="268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207</v>
      </c>
      <c r="AT112" s="218" t="s">
        <v>273</v>
      </c>
      <c r="AU112" s="218" t="s">
        <v>79</v>
      </c>
      <c r="AY112" s="18" t="s">
        <v>146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152</v>
      </c>
      <c r="BM112" s="218" t="s">
        <v>510</v>
      </c>
    </row>
    <row r="113" s="2" customFormat="1" ht="16.5" customHeight="1">
      <c r="A113" s="39"/>
      <c r="B113" s="40"/>
      <c r="C113" s="258" t="s">
        <v>360</v>
      </c>
      <c r="D113" s="258" t="s">
        <v>273</v>
      </c>
      <c r="E113" s="259" t="s">
        <v>1864</v>
      </c>
      <c r="F113" s="260" t="s">
        <v>1865</v>
      </c>
      <c r="G113" s="261" t="s">
        <v>543</v>
      </c>
      <c r="H113" s="262">
        <v>0</v>
      </c>
      <c r="I113" s="263"/>
      <c r="J113" s="264">
        <f>ROUND(I113*H113,2)</f>
        <v>0</v>
      </c>
      <c r="K113" s="265"/>
      <c r="L113" s="266"/>
      <c r="M113" s="267" t="s">
        <v>19</v>
      </c>
      <c r="N113" s="268" t="s">
        <v>40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207</v>
      </c>
      <c r="AT113" s="218" t="s">
        <v>273</v>
      </c>
      <c r="AU113" s="218" t="s">
        <v>79</v>
      </c>
      <c r="AY113" s="18" t="s">
        <v>146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77</v>
      </c>
      <c r="BK113" s="219">
        <f>ROUND(I113*H113,2)</f>
        <v>0</v>
      </c>
      <c r="BL113" s="18" t="s">
        <v>152</v>
      </c>
      <c r="BM113" s="218" t="s">
        <v>521</v>
      </c>
    </row>
    <row r="114" s="2" customFormat="1" ht="16.5" customHeight="1">
      <c r="A114" s="39"/>
      <c r="B114" s="40"/>
      <c r="C114" s="258" t="s">
        <v>365</v>
      </c>
      <c r="D114" s="258" t="s">
        <v>273</v>
      </c>
      <c r="E114" s="259" t="s">
        <v>1866</v>
      </c>
      <c r="F114" s="260" t="s">
        <v>1867</v>
      </c>
      <c r="G114" s="261" t="s">
        <v>543</v>
      </c>
      <c r="H114" s="262">
        <v>0</v>
      </c>
      <c r="I114" s="263"/>
      <c r="J114" s="264">
        <f>ROUND(I114*H114,2)</f>
        <v>0</v>
      </c>
      <c r="K114" s="265"/>
      <c r="L114" s="266"/>
      <c r="M114" s="267" t="s">
        <v>19</v>
      </c>
      <c r="N114" s="268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207</v>
      </c>
      <c r="AT114" s="218" t="s">
        <v>273</v>
      </c>
      <c r="AU114" s="218" t="s">
        <v>79</v>
      </c>
      <c r="AY114" s="18" t="s">
        <v>146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152</v>
      </c>
      <c r="BM114" s="218" t="s">
        <v>534</v>
      </c>
    </row>
    <row r="115" s="2" customFormat="1" ht="16.5" customHeight="1">
      <c r="A115" s="39"/>
      <c r="B115" s="40"/>
      <c r="C115" s="258" t="s">
        <v>372</v>
      </c>
      <c r="D115" s="258" t="s">
        <v>273</v>
      </c>
      <c r="E115" s="259" t="s">
        <v>1868</v>
      </c>
      <c r="F115" s="260" t="s">
        <v>1869</v>
      </c>
      <c r="G115" s="261" t="s">
        <v>543</v>
      </c>
      <c r="H115" s="262">
        <v>0</v>
      </c>
      <c r="I115" s="263"/>
      <c r="J115" s="264">
        <f>ROUND(I115*H115,2)</f>
        <v>0</v>
      </c>
      <c r="K115" s="265"/>
      <c r="L115" s="266"/>
      <c r="M115" s="267" t="s">
        <v>19</v>
      </c>
      <c r="N115" s="268" t="s">
        <v>40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207</v>
      </c>
      <c r="AT115" s="218" t="s">
        <v>273</v>
      </c>
      <c r="AU115" s="218" t="s">
        <v>79</v>
      </c>
      <c r="AY115" s="18" t="s">
        <v>146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77</v>
      </c>
      <c r="BK115" s="219">
        <f>ROUND(I115*H115,2)</f>
        <v>0</v>
      </c>
      <c r="BL115" s="18" t="s">
        <v>152</v>
      </c>
      <c r="BM115" s="218" t="s">
        <v>547</v>
      </c>
    </row>
    <row r="116" s="2" customFormat="1" ht="16.5" customHeight="1">
      <c r="A116" s="39"/>
      <c r="B116" s="40"/>
      <c r="C116" s="258" t="s">
        <v>380</v>
      </c>
      <c r="D116" s="258" t="s">
        <v>273</v>
      </c>
      <c r="E116" s="259" t="s">
        <v>1870</v>
      </c>
      <c r="F116" s="260" t="s">
        <v>1871</v>
      </c>
      <c r="G116" s="261" t="s">
        <v>543</v>
      </c>
      <c r="H116" s="262">
        <v>0</v>
      </c>
      <c r="I116" s="263"/>
      <c r="J116" s="264">
        <f>ROUND(I116*H116,2)</f>
        <v>0</v>
      </c>
      <c r="K116" s="265"/>
      <c r="L116" s="266"/>
      <c r="M116" s="267" t="s">
        <v>19</v>
      </c>
      <c r="N116" s="268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207</v>
      </c>
      <c r="AT116" s="218" t="s">
        <v>273</v>
      </c>
      <c r="AU116" s="218" t="s">
        <v>79</v>
      </c>
      <c r="AY116" s="18" t="s">
        <v>146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152</v>
      </c>
      <c r="BM116" s="218" t="s">
        <v>560</v>
      </c>
    </row>
    <row r="117" s="2" customFormat="1" ht="16.5" customHeight="1">
      <c r="A117" s="39"/>
      <c r="B117" s="40"/>
      <c r="C117" s="258" t="s">
        <v>388</v>
      </c>
      <c r="D117" s="258" t="s">
        <v>273</v>
      </c>
      <c r="E117" s="259" t="s">
        <v>1872</v>
      </c>
      <c r="F117" s="260" t="s">
        <v>1873</v>
      </c>
      <c r="G117" s="261" t="s">
        <v>543</v>
      </c>
      <c r="H117" s="262">
        <v>0</v>
      </c>
      <c r="I117" s="263"/>
      <c r="J117" s="264">
        <f>ROUND(I117*H117,2)</f>
        <v>0</v>
      </c>
      <c r="K117" s="265"/>
      <c r="L117" s="266"/>
      <c r="M117" s="267" t="s">
        <v>19</v>
      </c>
      <c r="N117" s="268" t="s">
        <v>40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207</v>
      </c>
      <c r="AT117" s="218" t="s">
        <v>273</v>
      </c>
      <c r="AU117" s="218" t="s">
        <v>79</v>
      </c>
      <c r="AY117" s="18" t="s">
        <v>146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77</v>
      </c>
      <c r="BK117" s="219">
        <f>ROUND(I117*H117,2)</f>
        <v>0</v>
      </c>
      <c r="BL117" s="18" t="s">
        <v>152</v>
      </c>
      <c r="BM117" s="218" t="s">
        <v>572</v>
      </c>
    </row>
    <row r="118" s="2" customFormat="1" ht="16.5" customHeight="1">
      <c r="A118" s="39"/>
      <c r="B118" s="40"/>
      <c r="C118" s="258" t="s">
        <v>396</v>
      </c>
      <c r="D118" s="258" t="s">
        <v>273</v>
      </c>
      <c r="E118" s="259" t="s">
        <v>1874</v>
      </c>
      <c r="F118" s="260" t="s">
        <v>1875</v>
      </c>
      <c r="G118" s="261" t="s">
        <v>543</v>
      </c>
      <c r="H118" s="262">
        <v>0</v>
      </c>
      <c r="I118" s="263"/>
      <c r="J118" s="264">
        <f>ROUND(I118*H118,2)</f>
        <v>0</v>
      </c>
      <c r="K118" s="265"/>
      <c r="L118" s="266"/>
      <c r="M118" s="267" t="s">
        <v>19</v>
      </c>
      <c r="N118" s="268" t="s">
        <v>40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207</v>
      </c>
      <c r="AT118" s="218" t="s">
        <v>273</v>
      </c>
      <c r="AU118" s="218" t="s">
        <v>79</v>
      </c>
      <c r="AY118" s="18" t="s">
        <v>146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77</v>
      </c>
      <c r="BK118" s="219">
        <f>ROUND(I118*H118,2)</f>
        <v>0</v>
      </c>
      <c r="BL118" s="18" t="s">
        <v>152</v>
      </c>
      <c r="BM118" s="218" t="s">
        <v>586</v>
      </c>
    </row>
    <row r="119" s="2" customFormat="1" ht="16.5" customHeight="1">
      <c r="A119" s="39"/>
      <c r="B119" s="40"/>
      <c r="C119" s="258" t="s">
        <v>402</v>
      </c>
      <c r="D119" s="258" t="s">
        <v>273</v>
      </c>
      <c r="E119" s="259" t="s">
        <v>1876</v>
      </c>
      <c r="F119" s="260" t="s">
        <v>1877</v>
      </c>
      <c r="G119" s="261" t="s">
        <v>543</v>
      </c>
      <c r="H119" s="262">
        <v>0</v>
      </c>
      <c r="I119" s="263"/>
      <c r="J119" s="264">
        <f>ROUND(I119*H119,2)</f>
        <v>0</v>
      </c>
      <c r="K119" s="265"/>
      <c r="L119" s="266"/>
      <c r="M119" s="267" t="s">
        <v>19</v>
      </c>
      <c r="N119" s="268" t="s">
        <v>40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207</v>
      </c>
      <c r="AT119" s="218" t="s">
        <v>273</v>
      </c>
      <c r="AU119" s="218" t="s">
        <v>79</v>
      </c>
      <c r="AY119" s="18" t="s">
        <v>146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77</v>
      </c>
      <c r="BK119" s="219">
        <f>ROUND(I119*H119,2)</f>
        <v>0</v>
      </c>
      <c r="BL119" s="18" t="s">
        <v>152</v>
      </c>
      <c r="BM119" s="218" t="s">
        <v>597</v>
      </c>
    </row>
    <row r="120" s="2" customFormat="1" ht="16.5" customHeight="1">
      <c r="A120" s="39"/>
      <c r="B120" s="40"/>
      <c r="C120" s="258" t="s">
        <v>409</v>
      </c>
      <c r="D120" s="258" t="s">
        <v>273</v>
      </c>
      <c r="E120" s="259" t="s">
        <v>1878</v>
      </c>
      <c r="F120" s="260" t="s">
        <v>1879</v>
      </c>
      <c r="G120" s="261" t="s">
        <v>543</v>
      </c>
      <c r="H120" s="262">
        <v>0</v>
      </c>
      <c r="I120" s="263"/>
      <c r="J120" s="264">
        <f>ROUND(I120*H120,2)</f>
        <v>0</v>
      </c>
      <c r="K120" s="265"/>
      <c r="L120" s="266"/>
      <c r="M120" s="267" t="s">
        <v>19</v>
      </c>
      <c r="N120" s="268" t="s">
        <v>40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207</v>
      </c>
      <c r="AT120" s="218" t="s">
        <v>273</v>
      </c>
      <c r="AU120" s="218" t="s">
        <v>79</v>
      </c>
      <c r="AY120" s="18" t="s">
        <v>146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77</v>
      </c>
      <c r="BK120" s="219">
        <f>ROUND(I120*H120,2)</f>
        <v>0</v>
      </c>
      <c r="BL120" s="18" t="s">
        <v>152</v>
      </c>
      <c r="BM120" s="218" t="s">
        <v>609</v>
      </c>
    </row>
    <row r="121" s="2" customFormat="1" ht="16.5" customHeight="1">
      <c r="A121" s="39"/>
      <c r="B121" s="40"/>
      <c r="C121" s="258" t="s">
        <v>414</v>
      </c>
      <c r="D121" s="258" t="s">
        <v>273</v>
      </c>
      <c r="E121" s="259" t="s">
        <v>1880</v>
      </c>
      <c r="F121" s="260" t="s">
        <v>1881</v>
      </c>
      <c r="G121" s="261" t="s">
        <v>543</v>
      </c>
      <c r="H121" s="262">
        <v>0</v>
      </c>
      <c r="I121" s="263"/>
      <c r="J121" s="264">
        <f>ROUND(I121*H121,2)</f>
        <v>0</v>
      </c>
      <c r="K121" s="265"/>
      <c r="L121" s="266"/>
      <c r="M121" s="267" t="s">
        <v>19</v>
      </c>
      <c r="N121" s="268" t="s">
        <v>40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207</v>
      </c>
      <c r="AT121" s="218" t="s">
        <v>273</v>
      </c>
      <c r="AU121" s="218" t="s">
        <v>79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152</v>
      </c>
      <c r="BM121" s="218" t="s">
        <v>625</v>
      </c>
    </row>
    <row r="122" s="2" customFormat="1" ht="16.5" customHeight="1">
      <c r="A122" s="39"/>
      <c r="B122" s="40"/>
      <c r="C122" s="258" t="s">
        <v>419</v>
      </c>
      <c r="D122" s="258" t="s">
        <v>273</v>
      </c>
      <c r="E122" s="259" t="s">
        <v>1882</v>
      </c>
      <c r="F122" s="260" t="s">
        <v>1883</v>
      </c>
      <c r="G122" s="261" t="s">
        <v>543</v>
      </c>
      <c r="H122" s="262">
        <v>0</v>
      </c>
      <c r="I122" s="263"/>
      <c r="J122" s="264">
        <f>ROUND(I122*H122,2)</f>
        <v>0</v>
      </c>
      <c r="K122" s="265"/>
      <c r="L122" s="266"/>
      <c r="M122" s="267" t="s">
        <v>19</v>
      </c>
      <c r="N122" s="268" t="s">
        <v>40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207</v>
      </c>
      <c r="AT122" s="218" t="s">
        <v>273</v>
      </c>
      <c r="AU122" s="218" t="s">
        <v>79</v>
      </c>
      <c r="AY122" s="18" t="s">
        <v>146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77</v>
      </c>
      <c r="BK122" s="219">
        <f>ROUND(I122*H122,2)</f>
        <v>0</v>
      </c>
      <c r="BL122" s="18" t="s">
        <v>152</v>
      </c>
      <c r="BM122" s="218" t="s">
        <v>326</v>
      </c>
    </row>
    <row r="123" s="2" customFormat="1" ht="16.5" customHeight="1">
      <c r="A123" s="39"/>
      <c r="B123" s="40"/>
      <c r="C123" s="258" t="s">
        <v>424</v>
      </c>
      <c r="D123" s="258" t="s">
        <v>273</v>
      </c>
      <c r="E123" s="259" t="s">
        <v>1884</v>
      </c>
      <c r="F123" s="260" t="s">
        <v>1885</v>
      </c>
      <c r="G123" s="261" t="s">
        <v>543</v>
      </c>
      <c r="H123" s="262">
        <v>0</v>
      </c>
      <c r="I123" s="263"/>
      <c r="J123" s="264">
        <f>ROUND(I123*H123,2)</f>
        <v>0</v>
      </c>
      <c r="K123" s="265"/>
      <c r="L123" s="266"/>
      <c r="M123" s="267" t="s">
        <v>19</v>
      </c>
      <c r="N123" s="268" t="s">
        <v>40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207</v>
      </c>
      <c r="AT123" s="218" t="s">
        <v>273</v>
      </c>
      <c r="AU123" s="218" t="s">
        <v>79</v>
      </c>
      <c r="AY123" s="18" t="s">
        <v>146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77</v>
      </c>
      <c r="BK123" s="219">
        <f>ROUND(I123*H123,2)</f>
        <v>0</v>
      </c>
      <c r="BL123" s="18" t="s">
        <v>152</v>
      </c>
      <c r="BM123" s="218" t="s">
        <v>646</v>
      </c>
    </row>
    <row r="124" s="2" customFormat="1" ht="16.5" customHeight="1">
      <c r="A124" s="39"/>
      <c r="B124" s="40"/>
      <c r="C124" s="258" t="s">
        <v>430</v>
      </c>
      <c r="D124" s="258" t="s">
        <v>273</v>
      </c>
      <c r="E124" s="259" t="s">
        <v>1886</v>
      </c>
      <c r="F124" s="260" t="s">
        <v>1887</v>
      </c>
      <c r="G124" s="261" t="s">
        <v>543</v>
      </c>
      <c r="H124" s="262">
        <v>0</v>
      </c>
      <c r="I124" s="263"/>
      <c r="J124" s="264">
        <f>ROUND(I124*H124,2)</f>
        <v>0</v>
      </c>
      <c r="K124" s="265"/>
      <c r="L124" s="266"/>
      <c r="M124" s="267" t="s">
        <v>19</v>
      </c>
      <c r="N124" s="268" t="s">
        <v>40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207</v>
      </c>
      <c r="AT124" s="218" t="s">
        <v>273</v>
      </c>
      <c r="AU124" s="218" t="s">
        <v>79</v>
      </c>
      <c r="AY124" s="18" t="s">
        <v>146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152</v>
      </c>
      <c r="BM124" s="218" t="s">
        <v>654</v>
      </c>
    </row>
    <row r="125" s="2" customFormat="1" ht="16.5" customHeight="1">
      <c r="A125" s="39"/>
      <c r="B125" s="40"/>
      <c r="C125" s="258" t="s">
        <v>1305</v>
      </c>
      <c r="D125" s="258" t="s">
        <v>273</v>
      </c>
      <c r="E125" s="259" t="s">
        <v>1888</v>
      </c>
      <c r="F125" s="260" t="s">
        <v>1889</v>
      </c>
      <c r="G125" s="261" t="s">
        <v>543</v>
      </c>
      <c r="H125" s="262">
        <v>0</v>
      </c>
      <c r="I125" s="263"/>
      <c r="J125" s="264">
        <f>ROUND(I125*H125,2)</f>
        <v>0</v>
      </c>
      <c r="K125" s="265"/>
      <c r="L125" s="266"/>
      <c r="M125" s="267" t="s">
        <v>19</v>
      </c>
      <c r="N125" s="268" t="s">
        <v>40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207</v>
      </c>
      <c r="AT125" s="218" t="s">
        <v>273</v>
      </c>
      <c r="AU125" s="218" t="s">
        <v>79</v>
      </c>
      <c r="AY125" s="18" t="s">
        <v>146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77</v>
      </c>
      <c r="BK125" s="219">
        <f>ROUND(I125*H125,2)</f>
        <v>0</v>
      </c>
      <c r="BL125" s="18" t="s">
        <v>152</v>
      </c>
      <c r="BM125" s="218" t="s">
        <v>378</v>
      </c>
    </row>
    <row r="126" s="2" customFormat="1" ht="16.5" customHeight="1">
      <c r="A126" s="39"/>
      <c r="B126" s="40"/>
      <c r="C126" s="258" t="s">
        <v>1309</v>
      </c>
      <c r="D126" s="258" t="s">
        <v>273</v>
      </c>
      <c r="E126" s="259" t="s">
        <v>1890</v>
      </c>
      <c r="F126" s="260" t="s">
        <v>1891</v>
      </c>
      <c r="G126" s="261" t="s">
        <v>543</v>
      </c>
      <c r="H126" s="262">
        <v>0</v>
      </c>
      <c r="I126" s="263"/>
      <c r="J126" s="264">
        <f>ROUND(I126*H126,2)</f>
        <v>0</v>
      </c>
      <c r="K126" s="265"/>
      <c r="L126" s="266"/>
      <c r="M126" s="267" t="s">
        <v>19</v>
      </c>
      <c r="N126" s="268" t="s">
        <v>40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207</v>
      </c>
      <c r="AT126" s="218" t="s">
        <v>273</v>
      </c>
      <c r="AU126" s="218" t="s">
        <v>79</v>
      </c>
      <c r="AY126" s="18" t="s">
        <v>146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77</v>
      </c>
      <c r="BK126" s="219">
        <f>ROUND(I126*H126,2)</f>
        <v>0</v>
      </c>
      <c r="BL126" s="18" t="s">
        <v>152</v>
      </c>
      <c r="BM126" s="218" t="s">
        <v>677</v>
      </c>
    </row>
    <row r="127" s="2" customFormat="1" ht="16.5" customHeight="1">
      <c r="A127" s="39"/>
      <c r="B127" s="40"/>
      <c r="C127" s="258" t="s">
        <v>1323</v>
      </c>
      <c r="D127" s="258" t="s">
        <v>273</v>
      </c>
      <c r="E127" s="259" t="s">
        <v>1892</v>
      </c>
      <c r="F127" s="260" t="s">
        <v>1893</v>
      </c>
      <c r="G127" s="261" t="s">
        <v>543</v>
      </c>
      <c r="H127" s="262">
        <v>0</v>
      </c>
      <c r="I127" s="263"/>
      <c r="J127" s="264">
        <f>ROUND(I127*H127,2)</f>
        <v>0</v>
      </c>
      <c r="K127" s="265"/>
      <c r="L127" s="266"/>
      <c r="M127" s="267" t="s">
        <v>19</v>
      </c>
      <c r="N127" s="268" t="s">
        <v>40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207</v>
      </c>
      <c r="AT127" s="218" t="s">
        <v>273</v>
      </c>
      <c r="AU127" s="218" t="s">
        <v>79</v>
      </c>
      <c r="AY127" s="18" t="s">
        <v>146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77</v>
      </c>
      <c r="BK127" s="219">
        <f>ROUND(I127*H127,2)</f>
        <v>0</v>
      </c>
      <c r="BL127" s="18" t="s">
        <v>152</v>
      </c>
      <c r="BM127" s="218" t="s">
        <v>689</v>
      </c>
    </row>
    <row r="128" s="2" customFormat="1" ht="16.5" customHeight="1">
      <c r="A128" s="39"/>
      <c r="B128" s="40"/>
      <c r="C128" s="258" t="s">
        <v>436</v>
      </c>
      <c r="D128" s="258" t="s">
        <v>273</v>
      </c>
      <c r="E128" s="259" t="s">
        <v>1894</v>
      </c>
      <c r="F128" s="260" t="s">
        <v>1855</v>
      </c>
      <c r="G128" s="261" t="s">
        <v>543</v>
      </c>
      <c r="H128" s="262">
        <v>0</v>
      </c>
      <c r="I128" s="263"/>
      <c r="J128" s="264">
        <f>ROUND(I128*H128,2)</f>
        <v>0</v>
      </c>
      <c r="K128" s="265"/>
      <c r="L128" s="266"/>
      <c r="M128" s="267" t="s">
        <v>19</v>
      </c>
      <c r="N128" s="268" t="s">
        <v>40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207</v>
      </c>
      <c r="AT128" s="218" t="s">
        <v>273</v>
      </c>
      <c r="AU128" s="218" t="s">
        <v>79</v>
      </c>
      <c r="AY128" s="18" t="s">
        <v>146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77</v>
      </c>
      <c r="BK128" s="219">
        <f>ROUND(I128*H128,2)</f>
        <v>0</v>
      </c>
      <c r="BL128" s="18" t="s">
        <v>152</v>
      </c>
      <c r="BM128" s="218" t="s">
        <v>702</v>
      </c>
    </row>
    <row r="129" s="2" customFormat="1" ht="16.5" customHeight="1">
      <c r="A129" s="39"/>
      <c r="B129" s="40"/>
      <c r="C129" s="258" t="s">
        <v>442</v>
      </c>
      <c r="D129" s="258" t="s">
        <v>273</v>
      </c>
      <c r="E129" s="259" t="s">
        <v>1895</v>
      </c>
      <c r="F129" s="260" t="s">
        <v>1896</v>
      </c>
      <c r="G129" s="261" t="s">
        <v>543</v>
      </c>
      <c r="H129" s="262">
        <v>0</v>
      </c>
      <c r="I129" s="263"/>
      <c r="J129" s="264">
        <f>ROUND(I129*H129,2)</f>
        <v>0</v>
      </c>
      <c r="K129" s="265"/>
      <c r="L129" s="266"/>
      <c r="M129" s="267" t="s">
        <v>19</v>
      </c>
      <c r="N129" s="268" t="s">
        <v>40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207</v>
      </c>
      <c r="AT129" s="218" t="s">
        <v>273</v>
      </c>
      <c r="AU129" s="218" t="s">
        <v>79</v>
      </c>
      <c r="AY129" s="18" t="s">
        <v>146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77</v>
      </c>
      <c r="BK129" s="219">
        <f>ROUND(I129*H129,2)</f>
        <v>0</v>
      </c>
      <c r="BL129" s="18" t="s">
        <v>152</v>
      </c>
      <c r="BM129" s="218" t="s">
        <v>712</v>
      </c>
    </row>
    <row r="130" s="2" customFormat="1" ht="16.5" customHeight="1">
      <c r="A130" s="39"/>
      <c r="B130" s="40"/>
      <c r="C130" s="258" t="s">
        <v>448</v>
      </c>
      <c r="D130" s="258" t="s">
        <v>273</v>
      </c>
      <c r="E130" s="259" t="s">
        <v>1897</v>
      </c>
      <c r="F130" s="260" t="s">
        <v>1898</v>
      </c>
      <c r="G130" s="261" t="s">
        <v>543</v>
      </c>
      <c r="H130" s="262">
        <v>0</v>
      </c>
      <c r="I130" s="263"/>
      <c r="J130" s="264">
        <f>ROUND(I130*H130,2)</f>
        <v>0</v>
      </c>
      <c r="K130" s="265"/>
      <c r="L130" s="266"/>
      <c r="M130" s="267" t="s">
        <v>19</v>
      </c>
      <c r="N130" s="268" t="s">
        <v>40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207</v>
      </c>
      <c r="AT130" s="218" t="s">
        <v>273</v>
      </c>
      <c r="AU130" s="218" t="s">
        <v>79</v>
      </c>
      <c r="AY130" s="18" t="s">
        <v>146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77</v>
      </c>
      <c r="BK130" s="219">
        <f>ROUND(I130*H130,2)</f>
        <v>0</v>
      </c>
      <c r="BL130" s="18" t="s">
        <v>152</v>
      </c>
      <c r="BM130" s="218" t="s">
        <v>724</v>
      </c>
    </row>
    <row r="131" s="2" customFormat="1" ht="16.5" customHeight="1">
      <c r="A131" s="39"/>
      <c r="B131" s="40"/>
      <c r="C131" s="258" t="s">
        <v>453</v>
      </c>
      <c r="D131" s="258" t="s">
        <v>273</v>
      </c>
      <c r="E131" s="259" t="s">
        <v>1899</v>
      </c>
      <c r="F131" s="260" t="s">
        <v>1900</v>
      </c>
      <c r="G131" s="261" t="s">
        <v>543</v>
      </c>
      <c r="H131" s="262">
        <v>0</v>
      </c>
      <c r="I131" s="263"/>
      <c r="J131" s="264">
        <f>ROUND(I131*H131,2)</f>
        <v>0</v>
      </c>
      <c r="K131" s="265"/>
      <c r="L131" s="266"/>
      <c r="M131" s="267" t="s">
        <v>19</v>
      </c>
      <c r="N131" s="268" t="s">
        <v>40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207</v>
      </c>
      <c r="AT131" s="218" t="s">
        <v>273</v>
      </c>
      <c r="AU131" s="218" t="s">
        <v>79</v>
      </c>
      <c r="AY131" s="18" t="s">
        <v>146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77</v>
      </c>
      <c r="BK131" s="219">
        <f>ROUND(I131*H131,2)</f>
        <v>0</v>
      </c>
      <c r="BL131" s="18" t="s">
        <v>152</v>
      </c>
      <c r="BM131" s="218" t="s">
        <v>737</v>
      </c>
    </row>
    <row r="132" s="2" customFormat="1" ht="16.5" customHeight="1">
      <c r="A132" s="39"/>
      <c r="B132" s="40"/>
      <c r="C132" s="258" t="s">
        <v>458</v>
      </c>
      <c r="D132" s="258" t="s">
        <v>273</v>
      </c>
      <c r="E132" s="259" t="s">
        <v>1901</v>
      </c>
      <c r="F132" s="260" t="s">
        <v>1902</v>
      </c>
      <c r="G132" s="261" t="s">
        <v>543</v>
      </c>
      <c r="H132" s="262">
        <v>0</v>
      </c>
      <c r="I132" s="263"/>
      <c r="J132" s="264">
        <f>ROUND(I132*H132,2)</f>
        <v>0</v>
      </c>
      <c r="K132" s="265"/>
      <c r="L132" s="266"/>
      <c r="M132" s="267" t="s">
        <v>19</v>
      </c>
      <c r="N132" s="268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207</v>
      </c>
      <c r="AT132" s="218" t="s">
        <v>273</v>
      </c>
      <c r="AU132" s="218" t="s">
        <v>79</v>
      </c>
      <c r="AY132" s="18" t="s">
        <v>146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152</v>
      </c>
      <c r="BM132" s="218" t="s">
        <v>747</v>
      </c>
    </row>
    <row r="133" s="2" customFormat="1" ht="16.5" customHeight="1">
      <c r="A133" s="39"/>
      <c r="B133" s="40"/>
      <c r="C133" s="258" t="s">
        <v>463</v>
      </c>
      <c r="D133" s="258" t="s">
        <v>273</v>
      </c>
      <c r="E133" s="259" t="s">
        <v>1903</v>
      </c>
      <c r="F133" s="260" t="s">
        <v>1904</v>
      </c>
      <c r="G133" s="261" t="s">
        <v>543</v>
      </c>
      <c r="H133" s="262">
        <v>0</v>
      </c>
      <c r="I133" s="263"/>
      <c r="J133" s="264">
        <f>ROUND(I133*H133,2)</f>
        <v>0</v>
      </c>
      <c r="K133" s="265"/>
      <c r="L133" s="266"/>
      <c r="M133" s="267" t="s">
        <v>19</v>
      </c>
      <c r="N133" s="268" t="s">
        <v>40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207</v>
      </c>
      <c r="AT133" s="218" t="s">
        <v>273</v>
      </c>
      <c r="AU133" s="218" t="s">
        <v>79</v>
      </c>
      <c r="AY133" s="18" t="s">
        <v>146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77</v>
      </c>
      <c r="BK133" s="219">
        <f>ROUND(I133*H133,2)</f>
        <v>0</v>
      </c>
      <c r="BL133" s="18" t="s">
        <v>152</v>
      </c>
      <c r="BM133" s="218" t="s">
        <v>763</v>
      </c>
    </row>
    <row r="134" s="2" customFormat="1" ht="16.5" customHeight="1">
      <c r="A134" s="39"/>
      <c r="B134" s="40"/>
      <c r="C134" s="258" t="s">
        <v>468</v>
      </c>
      <c r="D134" s="258" t="s">
        <v>273</v>
      </c>
      <c r="E134" s="259" t="s">
        <v>1905</v>
      </c>
      <c r="F134" s="260" t="s">
        <v>1861</v>
      </c>
      <c r="G134" s="261" t="s">
        <v>543</v>
      </c>
      <c r="H134" s="262">
        <v>0</v>
      </c>
      <c r="I134" s="263"/>
      <c r="J134" s="264">
        <f>ROUND(I134*H134,2)</f>
        <v>0</v>
      </c>
      <c r="K134" s="265"/>
      <c r="L134" s="266"/>
      <c r="M134" s="267" t="s">
        <v>19</v>
      </c>
      <c r="N134" s="268" t="s">
        <v>40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207</v>
      </c>
      <c r="AT134" s="218" t="s">
        <v>273</v>
      </c>
      <c r="AU134" s="218" t="s">
        <v>79</v>
      </c>
      <c r="AY134" s="18" t="s">
        <v>146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77</v>
      </c>
      <c r="BK134" s="219">
        <f>ROUND(I134*H134,2)</f>
        <v>0</v>
      </c>
      <c r="BL134" s="18" t="s">
        <v>152</v>
      </c>
      <c r="BM134" s="218" t="s">
        <v>774</v>
      </c>
    </row>
    <row r="135" s="2" customFormat="1" ht="16.5" customHeight="1">
      <c r="A135" s="39"/>
      <c r="B135" s="40"/>
      <c r="C135" s="258" t="s">
        <v>476</v>
      </c>
      <c r="D135" s="258" t="s">
        <v>273</v>
      </c>
      <c r="E135" s="259" t="s">
        <v>1906</v>
      </c>
      <c r="F135" s="260" t="s">
        <v>1907</v>
      </c>
      <c r="G135" s="261" t="s">
        <v>543</v>
      </c>
      <c r="H135" s="262">
        <v>0</v>
      </c>
      <c r="I135" s="263"/>
      <c r="J135" s="264">
        <f>ROUND(I135*H135,2)</f>
        <v>0</v>
      </c>
      <c r="K135" s="265"/>
      <c r="L135" s="266"/>
      <c r="M135" s="267" t="s">
        <v>19</v>
      </c>
      <c r="N135" s="268" t="s">
        <v>40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207</v>
      </c>
      <c r="AT135" s="218" t="s">
        <v>273</v>
      </c>
      <c r="AU135" s="218" t="s">
        <v>79</v>
      </c>
      <c r="AY135" s="18" t="s">
        <v>146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77</v>
      </c>
      <c r="BK135" s="219">
        <f>ROUND(I135*H135,2)</f>
        <v>0</v>
      </c>
      <c r="BL135" s="18" t="s">
        <v>152</v>
      </c>
      <c r="BM135" s="218" t="s">
        <v>789</v>
      </c>
    </row>
    <row r="136" s="2" customFormat="1" ht="16.5" customHeight="1">
      <c r="A136" s="39"/>
      <c r="B136" s="40"/>
      <c r="C136" s="258" t="s">
        <v>481</v>
      </c>
      <c r="D136" s="258" t="s">
        <v>273</v>
      </c>
      <c r="E136" s="259" t="s">
        <v>1908</v>
      </c>
      <c r="F136" s="260" t="s">
        <v>1909</v>
      </c>
      <c r="G136" s="261" t="s">
        <v>543</v>
      </c>
      <c r="H136" s="262">
        <v>0</v>
      </c>
      <c r="I136" s="263"/>
      <c r="J136" s="264">
        <f>ROUND(I136*H136,2)</f>
        <v>0</v>
      </c>
      <c r="K136" s="265"/>
      <c r="L136" s="266"/>
      <c r="M136" s="267" t="s">
        <v>19</v>
      </c>
      <c r="N136" s="268" t="s">
        <v>40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207</v>
      </c>
      <c r="AT136" s="218" t="s">
        <v>273</v>
      </c>
      <c r="AU136" s="218" t="s">
        <v>79</v>
      </c>
      <c r="AY136" s="18" t="s">
        <v>146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77</v>
      </c>
      <c r="BK136" s="219">
        <f>ROUND(I136*H136,2)</f>
        <v>0</v>
      </c>
      <c r="BL136" s="18" t="s">
        <v>152</v>
      </c>
      <c r="BM136" s="218" t="s">
        <v>798</v>
      </c>
    </row>
    <row r="137" s="2" customFormat="1" ht="16.5" customHeight="1">
      <c r="A137" s="39"/>
      <c r="B137" s="40"/>
      <c r="C137" s="258" t="s">
        <v>494</v>
      </c>
      <c r="D137" s="258" t="s">
        <v>273</v>
      </c>
      <c r="E137" s="259" t="s">
        <v>1910</v>
      </c>
      <c r="F137" s="260" t="s">
        <v>1911</v>
      </c>
      <c r="G137" s="261" t="s">
        <v>543</v>
      </c>
      <c r="H137" s="262">
        <v>0</v>
      </c>
      <c r="I137" s="263"/>
      <c r="J137" s="264">
        <f>ROUND(I137*H137,2)</f>
        <v>0</v>
      </c>
      <c r="K137" s="265"/>
      <c r="L137" s="266"/>
      <c r="M137" s="267" t="s">
        <v>19</v>
      </c>
      <c r="N137" s="268" t="s">
        <v>40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207</v>
      </c>
      <c r="AT137" s="218" t="s">
        <v>273</v>
      </c>
      <c r="AU137" s="218" t="s">
        <v>79</v>
      </c>
      <c r="AY137" s="18" t="s">
        <v>146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77</v>
      </c>
      <c r="BK137" s="219">
        <f>ROUND(I137*H137,2)</f>
        <v>0</v>
      </c>
      <c r="BL137" s="18" t="s">
        <v>152</v>
      </c>
      <c r="BM137" s="218" t="s">
        <v>806</v>
      </c>
    </row>
    <row r="138" s="2" customFormat="1" ht="16.5" customHeight="1">
      <c r="A138" s="39"/>
      <c r="B138" s="40"/>
      <c r="C138" s="258" t="s">
        <v>500</v>
      </c>
      <c r="D138" s="258" t="s">
        <v>273</v>
      </c>
      <c r="E138" s="259" t="s">
        <v>1912</v>
      </c>
      <c r="F138" s="260" t="s">
        <v>1913</v>
      </c>
      <c r="G138" s="261" t="s">
        <v>543</v>
      </c>
      <c r="H138" s="262">
        <v>0</v>
      </c>
      <c r="I138" s="263"/>
      <c r="J138" s="264">
        <f>ROUND(I138*H138,2)</f>
        <v>0</v>
      </c>
      <c r="K138" s="265"/>
      <c r="L138" s="266"/>
      <c r="M138" s="267" t="s">
        <v>19</v>
      </c>
      <c r="N138" s="268" t="s">
        <v>40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207</v>
      </c>
      <c r="AT138" s="218" t="s">
        <v>273</v>
      </c>
      <c r="AU138" s="218" t="s">
        <v>79</v>
      </c>
      <c r="AY138" s="18" t="s">
        <v>146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77</v>
      </c>
      <c r="BK138" s="219">
        <f>ROUND(I138*H138,2)</f>
        <v>0</v>
      </c>
      <c r="BL138" s="18" t="s">
        <v>152</v>
      </c>
      <c r="BM138" s="218" t="s">
        <v>815</v>
      </c>
    </row>
    <row r="139" s="2" customFormat="1" ht="16.5" customHeight="1">
      <c r="A139" s="39"/>
      <c r="B139" s="40"/>
      <c r="C139" s="258" t="s">
        <v>506</v>
      </c>
      <c r="D139" s="258" t="s">
        <v>273</v>
      </c>
      <c r="E139" s="259" t="s">
        <v>1914</v>
      </c>
      <c r="F139" s="260" t="s">
        <v>1915</v>
      </c>
      <c r="G139" s="261" t="s">
        <v>543</v>
      </c>
      <c r="H139" s="262">
        <v>0</v>
      </c>
      <c r="I139" s="263"/>
      <c r="J139" s="264">
        <f>ROUND(I139*H139,2)</f>
        <v>0</v>
      </c>
      <c r="K139" s="265"/>
      <c r="L139" s="266"/>
      <c r="M139" s="267" t="s">
        <v>19</v>
      </c>
      <c r="N139" s="268" t="s">
        <v>40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207</v>
      </c>
      <c r="AT139" s="218" t="s">
        <v>273</v>
      </c>
      <c r="AU139" s="218" t="s">
        <v>79</v>
      </c>
      <c r="AY139" s="18" t="s">
        <v>146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77</v>
      </c>
      <c r="BK139" s="219">
        <f>ROUND(I139*H139,2)</f>
        <v>0</v>
      </c>
      <c r="BL139" s="18" t="s">
        <v>152</v>
      </c>
      <c r="BM139" s="218" t="s">
        <v>823</v>
      </c>
    </row>
    <row r="140" s="2" customFormat="1" ht="16.5" customHeight="1">
      <c r="A140" s="39"/>
      <c r="B140" s="40"/>
      <c r="C140" s="258" t="s">
        <v>510</v>
      </c>
      <c r="D140" s="258" t="s">
        <v>273</v>
      </c>
      <c r="E140" s="259" t="s">
        <v>1916</v>
      </c>
      <c r="F140" s="260" t="s">
        <v>1917</v>
      </c>
      <c r="G140" s="261" t="s">
        <v>543</v>
      </c>
      <c r="H140" s="262">
        <v>0</v>
      </c>
      <c r="I140" s="263"/>
      <c r="J140" s="264">
        <f>ROUND(I140*H140,2)</f>
        <v>0</v>
      </c>
      <c r="K140" s="265"/>
      <c r="L140" s="266"/>
      <c r="M140" s="267" t="s">
        <v>19</v>
      </c>
      <c r="N140" s="268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207</v>
      </c>
      <c r="AT140" s="218" t="s">
        <v>273</v>
      </c>
      <c r="AU140" s="218" t="s">
        <v>79</v>
      </c>
      <c r="AY140" s="18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152</v>
      </c>
      <c r="BM140" s="218" t="s">
        <v>832</v>
      </c>
    </row>
    <row r="141" s="2" customFormat="1" ht="16.5" customHeight="1">
      <c r="A141" s="39"/>
      <c r="B141" s="40"/>
      <c r="C141" s="258" t="s">
        <v>516</v>
      </c>
      <c r="D141" s="258" t="s">
        <v>273</v>
      </c>
      <c r="E141" s="259" t="s">
        <v>1918</v>
      </c>
      <c r="F141" s="260" t="s">
        <v>1919</v>
      </c>
      <c r="G141" s="261" t="s">
        <v>543</v>
      </c>
      <c r="H141" s="262">
        <v>0</v>
      </c>
      <c r="I141" s="263"/>
      <c r="J141" s="264">
        <f>ROUND(I141*H141,2)</f>
        <v>0</v>
      </c>
      <c r="K141" s="265"/>
      <c r="L141" s="266"/>
      <c r="M141" s="267" t="s">
        <v>19</v>
      </c>
      <c r="N141" s="268" t="s">
        <v>40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207</v>
      </c>
      <c r="AT141" s="218" t="s">
        <v>273</v>
      </c>
      <c r="AU141" s="218" t="s">
        <v>79</v>
      </c>
      <c r="AY141" s="18" t="s">
        <v>146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77</v>
      </c>
      <c r="BK141" s="219">
        <f>ROUND(I141*H141,2)</f>
        <v>0</v>
      </c>
      <c r="BL141" s="18" t="s">
        <v>152</v>
      </c>
      <c r="BM141" s="218" t="s">
        <v>841</v>
      </c>
    </row>
    <row r="142" s="2" customFormat="1" ht="16.5" customHeight="1">
      <c r="A142" s="39"/>
      <c r="B142" s="40"/>
      <c r="C142" s="258" t="s">
        <v>521</v>
      </c>
      <c r="D142" s="258" t="s">
        <v>273</v>
      </c>
      <c r="E142" s="259" t="s">
        <v>1920</v>
      </c>
      <c r="F142" s="260" t="s">
        <v>1921</v>
      </c>
      <c r="G142" s="261" t="s">
        <v>543</v>
      </c>
      <c r="H142" s="262">
        <v>0</v>
      </c>
      <c r="I142" s="263"/>
      <c r="J142" s="264">
        <f>ROUND(I142*H142,2)</f>
        <v>0</v>
      </c>
      <c r="K142" s="265"/>
      <c r="L142" s="266"/>
      <c r="M142" s="267" t="s">
        <v>19</v>
      </c>
      <c r="N142" s="268" t="s">
        <v>40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207</v>
      </c>
      <c r="AT142" s="218" t="s">
        <v>273</v>
      </c>
      <c r="AU142" s="218" t="s">
        <v>79</v>
      </c>
      <c r="AY142" s="18" t="s">
        <v>146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77</v>
      </c>
      <c r="BK142" s="219">
        <f>ROUND(I142*H142,2)</f>
        <v>0</v>
      </c>
      <c r="BL142" s="18" t="s">
        <v>152</v>
      </c>
      <c r="BM142" s="218" t="s">
        <v>850</v>
      </c>
    </row>
    <row r="143" s="2" customFormat="1" ht="16.5" customHeight="1">
      <c r="A143" s="39"/>
      <c r="B143" s="40"/>
      <c r="C143" s="258" t="s">
        <v>528</v>
      </c>
      <c r="D143" s="258" t="s">
        <v>273</v>
      </c>
      <c r="E143" s="259" t="s">
        <v>1922</v>
      </c>
      <c r="F143" s="260" t="s">
        <v>1923</v>
      </c>
      <c r="G143" s="261" t="s">
        <v>543</v>
      </c>
      <c r="H143" s="262">
        <v>0</v>
      </c>
      <c r="I143" s="263"/>
      <c r="J143" s="264">
        <f>ROUND(I143*H143,2)</f>
        <v>0</v>
      </c>
      <c r="K143" s="265"/>
      <c r="L143" s="266"/>
      <c r="M143" s="267" t="s">
        <v>19</v>
      </c>
      <c r="N143" s="268" t="s">
        <v>40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207</v>
      </c>
      <c r="AT143" s="218" t="s">
        <v>273</v>
      </c>
      <c r="AU143" s="218" t="s">
        <v>79</v>
      </c>
      <c r="AY143" s="18" t="s">
        <v>146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77</v>
      </c>
      <c r="BK143" s="219">
        <f>ROUND(I143*H143,2)</f>
        <v>0</v>
      </c>
      <c r="BL143" s="18" t="s">
        <v>152</v>
      </c>
      <c r="BM143" s="218" t="s">
        <v>862</v>
      </c>
    </row>
    <row r="144" s="2" customFormat="1" ht="16.5" customHeight="1">
      <c r="A144" s="39"/>
      <c r="B144" s="40"/>
      <c r="C144" s="258" t="s">
        <v>534</v>
      </c>
      <c r="D144" s="258" t="s">
        <v>273</v>
      </c>
      <c r="E144" s="259" t="s">
        <v>1924</v>
      </c>
      <c r="F144" s="260" t="s">
        <v>1925</v>
      </c>
      <c r="G144" s="261" t="s">
        <v>543</v>
      </c>
      <c r="H144" s="262">
        <v>0</v>
      </c>
      <c r="I144" s="263"/>
      <c r="J144" s="264">
        <f>ROUND(I144*H144,2)</f>
        <v>0</v>
      </c>
      <c r="K144" s="265"/>
      <c r="L144" s="266"/>
      <c r="M144" s="267" t="s">
        <v>19</v>
      </c>
      <c r="N144" s="268" t="s">
        <v>40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207</v>
      </c>
      <c r="AT144" s="218" t="s">
        <v>273</v>
      </c>
      <c r="AU144" s="218" t="s">
        <v>79</v>
      </c>
      <c r="AY144" s="18" t="s">
        <v>146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152</v>
      </c>
      <c r="BM144" s="218" t="s">
        <v>872</v>
      </c>
    </row>
    <row r="145" s="2" customFormat="1" ht="16.5" customHeight="1">
      <c r="A145" s="39"/>
      <c r="B145" s="40"/>
      <c r="C145" s="258" t="s">
        <v>540</v>
      </c>
      <c r="D145" s="258" t="s">
        <v>273</v>
      </c>
      <c r="E145" s="259" t="s">
        <v>1926</v>
      </c>
      <c r="F145" s="260" t="s">
        <v>1849</v>
      </c>
      <c r="G145" s="261" t="s">
        <v>543</v>
      </c>
      <c r="H145" s="262">
        <v>0</v>
      </c>
      <c r="I145" s="263"/>
      <c r="J145" s="264">
        <f>ROUND(I145*H145,2)</f>
        <v>0</v>
      </c>
      <c r="K145" s="265"/>
      <c r="L145" s="266"/>
      <c r="M145" s="267" t="s">
        <v>19</v>
      </c>
      <c r="N145" s="268" t="s">
        <v>40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207</v>
      </c>
      <c r="AT145" s="218" t="s">
        <v>273</v>
      </c>
      <c r="AU145" s="218" t="s">
        <v>79</v>
      </c>
      <c r="AY145" s="18" t="s">
        <v>146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77</v>
      </c>
      <c r="BK145" s="219">
        <f>ROUND(I145*H145,2)</f>
        <v>0</v>
      </c>
      <c r="BL145" s="18" t="s">
        <v>152</v>
      </c>
      <c r="BM145" s="218" t="s">
        <v>883</v>
      </c>
    </row>
    <row r="146" s="2" customFormat="1" ht="16.5" customHeight="1">
      <c r="A146" s="39"/>
      <c r="B146" s="40"/>
      <c r="C146" s="258" t="s">
        <v>547</v>
      </c>
      <c r="D146" s="258" t="s">
        <v>273</v>
      </c>
      <c r="E146" s="259" t="s">
        <v>1927</v>
      </c>
      <c r="F146" s="260" t="s">
        <v>1928</v>
      </c>
      <c r="G146" s="261" t="s">
        <v>543</v>
      </c>
      <c r="H146" s="262">
        <v>0</v>
      </c>
      <c r="I146" s="263"/>
      <c r="J146" s="264">
        <f>ROUND(I146*H146,2)</f>
        <v>0</v>
      </c>
      <c r="K146" s="265"/>
      <c r="L146" s="266"/>
      <c r="M146" s="267" t="s">
        <v>19</v>
      </c>
      <c r="N146" s="268" t="s">
        <v>40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207</v>
      </c>
      <c r="AT146" s="218" t="s">
        <v>273</v>
      </c>
      <c r="AU146" s="218" t="s">
        <v>79</v>
      </c>
      <c r="AY146" s="18" t="s">
        <v>146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77</v>
      </c>
      <c r="BK146" s="219">
        <f>ROUND(I146*H146,2)</f>
        <v>0</v>
      </c>
      <c r="BL146" s="18" t="s">
        <v>152</v>
      </c>
      <c r="BM146" s="218" t="s">
        <v>895</v>
      </c>
    </row>
    <row r="147" s="2" customFormat="1" ht="16.5" customHeight="1">
      <c r="A147" s="39"/>
      <c r="B147" s="40"/>
      <c r="C147" s="258" t="s">
        <v>554</v>
      </c>
      <c r="D147" s="258" t="s">
        <v>273</v>
      </c>
      <c r="E147" s="259" t="s">
        <v>1929</v>
      </c>
      <c r="F147" s="260" t="s">
        <v>1930</v>
      </c>
      <c r="G147" s="261" t="s">
        <v>543</v>
      </c>
      <c r="H147" s="262">
        <v>0</v>
      </c>
      <c r="I147" s="263"/>
      <c r="J147" s="264">
        <f>ROUND(I147*H147,2)</f>
        <v>0</v>
      </c>
      <c r="K147" s="265"/>
      <c r="L147" s="266"/>
      <c r="M147" s="267" t="s">
        <v>19</v>
      </c>
      <c r="N147" s="268" t="s">
        <v>40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207</v>
      </c>
      <c r="AT147" s="218" t="s">
        <v>273</v>
      </c>
      <c r="AU147" s="218" t="s">
        <v>79</v>
      </c>
      <c r="AY147" s="18" t="s">
        <v>146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77</v>
      </c>
      <c r="BK147" s="219">
        <f>ROUND(I147*H147,2)</f>
        <v>0</v>
      </c>
      <c r="BL147" s="18" t="s">
        <v>152</v>
      </c>
      <c r="BM147" s="218" t="s">
        <v>907</v>
      </c>
    </row>
    <row r="148" s="2" customFormat="1" ht="16.5" customHeight="1">
      <c r="A148" s="39"/>
      <c r="B148" s="40"/>
      <c r="C148" s="258" t="s">
        <v>560</v>
      </c>
      <c r="D148" s="258" t="s">
        <v>273</v>
      </c>
      <c r="E148" s="259" t="s">
        <v>1931</v>
      </c>
      <c r="F148" s="260" t="s">
        <v>1932</v>
      </c>
      <c r="G148" s="261" t="s">
        <v>543</v>
      </c>
      <c r="H148" s="262">
        <v>0</v>
      </c>
      <c r="I148" s="263"/>
      <c r="J148" s="264">
        <f>ROUND(I148*H148,2)</f>
        <v>0</v>
      </c>
      <c r="K148" s="265"/>
      <c r="L148" s="266"/>
      <c r="M148" s="267" t="s">
        <v>19</v>
      </c>
      <c r="N148" s="268" t="s">
        <v>40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207</v>
      </c>
      <c r="AT148" s="218" t="s">
        <v>273</v>
      </c>
      <c r="AU148" s="218" t="s">
        <v>79</v>
      </c>
      <c r="AY148" s="18" t="s">
        <v>146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152</v>
      </c>
      <c r="BM148" s="218" t="s">
        <v>918</v>
      </c>
    </row>
    <row r="149" s="2" customFormat="1" ht="16.5" customHeight="1">
      <c r="A149" s="39"/>
      <c r="B149" s="40"/>
      <c r="C149" s="258" t="s">
        <v>566</v>
      </c>
      <c r="D149" s="258" t="s">
        <v>273</v>
      </c>
      <c r="E149" s="259" t="s">
        <v>1933</v>
      </c>
      <c r="F149" s="260" t="s">
        <v>1859</v>
      </c>
      <c r="G149" s="261" t="s">
        <v>543</v>
      </c>
      <c r="H149" s="262">
        <v>0</v>
      </c>
      <c r="I149" s="263"/>
      <c r="J149" s="264">
        <f>ROUND(I149*H149,2)</f>
        <v>0</v>
      </c>
      <c r="K149" s="265"/>
      <c r="L149" s="266"/>
      <c r="M149" s="267" t="s">
        <v>19</v>
      </c>
      <c r="N149" s="268" t="s">
        <v>40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207</v>
      </c>
      <c r="AT149" s="218" t="s">
        <v>273</v>
      </c>
      <c r="AU149" s="218" t="s">
        <v>79</v>
      </c>
      <c r="AY149" s="18" t="s">
        <v>146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77</v>
      </c>
      <c r="BK149" s="219">
        <f>ROUND(I149*H149,2)</f>
        <v>0</v>
      </c>
      <c r="BL149" s="18" t="s">
        <v>152</v>
      </c>
      <c r="BM149" s="218" t="s">
        <v>931</v>
      </c>
    </row>
    <row r="150" s="2" customFormat="1" ht="16.5" customHeight="1">
      <c r="A150" s="39"/>
      <c r="B150" s="40"/>
      <c r="C150" s="258" t="s">
        <v>572</v>
      </c>
      <c r="D150" s="258" t="s">
        <v>273</v>
      </c>
      <c r="E150" s="259" t="s">
        <v>1934</v>
      </c>
      <c r="F150" s="260" t="s">
        <v>1935</v>
      </c>
      <c r="G150" s="261" t="s">
        <v>543</v>
      </c>
      <c r="H150" s="262">
        <v>460</v>
      </c>
      <c r="I150" s="263"/>
      <c r="J150" s="264">
        <f>ROUND(I150*H150,2)</f>
        <v>0</v>
      </c>
      <c r="K150" s="265"/>
      <c r="L150" s="266"/>
      <c r="M150" s="267" t="s">
        <v>19</v>
      </c>
      <c r="N150" s="268" t="s">
        <v>40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207</v>
      </c>
      <c r="AT150" s="218" t="s">
        <v>273</v>
      </c>
      <c r="AU150" s="218" t="s">
        <v>79</v>
      </c>
      <c r="AY150" s="18" t="s">
        <v>146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77</v>
      </c>
      <c r="BK150" s="219">
        <f>ROUND(I150*H150,2)</f>
        <v>0</v>
      </c>
      <c r="BL150" s="18" t="s">
        <v>152</v>
      </c>
      <c r="BM150" s="218" t="s">
        <v>941</v>
      </c>
    </row>
    <row r="151" s="2" customFormat="1" ht="16.5" customHeight="1">
      <c r="A151" s="39"/>
      <c r="B151" s="40"/>
      <c r="C151" s="258" t="s">
        <v>579</v>
      </c>
      <c r="D151" s="258" t="s">
        <v>273</v>
      </c>
      <c r="E151" s="259" t="s">
        <v>1936</v>
      </c>
      <c r="F151" s="260" t="s">
        <v>1937</v>
      </c>
      <c r="G151" s="261" t="s">
        <v>543</v>
      </c>
      <c r="H151" s="262">
        <v>736</v>
      </c>
      <c r="I151" s="263"/>
      <c r="J151" s="264">
        <f>ROUND(I151*H151,2)</f>
        <v>0</v>
      </c>
      <c r="K151" s="265"/>
      <c r="L151" s="266"/>
      <c r="M151" s="267" t="s">
        <v>19</v>
      </c>
      <c r="N151" s="268" t="s">
        <v>40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207</v>
      </c>
      <c r="AT151" s="218" t="s">
        <v>273</v>
      </c>
      <c r="AU151" s="218" t="s">
        <v>79</v>
      </c>
      <c r="AY151" s="18" t="s">
        <v>146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77</v>
      </c>
      <c r="BK151" s="219">
        <f>ROUND(I151*H151,2)</f>
        <v>0</v>
      </c>
      <c r="BL151" s="18" t="s">
        <v>152</v>
      </c>
      <c r="BM151" s="218" t="s">
        <v>951</v>
      </c>
    </row>
    <row r="152" s="2" customFormat="1" ht="16.5" customHeight="1">
      <c r="A152" s="39"/>
      <c r="B152" s="40"/>
      <c r="C152" s="258" t="s">
        <v>586</v>
      </c>
      <c r="D152" s="258" t="s">
        <v>273</v>
      </c>
      <c r="E152" s="259" t="s">
        <v>1938</v>
      </c>
      <c r="F152" s="260" t="s">
        <v>1939</v>
      </c>
      <c r="G152" s="261" t="s">
        <v>543</v>
      </c>
      <c r="H152" s="262">
        <v>552</v>
      </c>
      <c r="I152" s="263"/>
      <c r="J152" s="264">
        <f>ROUND(I152*H152,2)</f>
        <v>0</v>
      </c>
      <c r="K152" s="265"/>
      <c r="L152" s="266"/>
      <c r="M152" s="267" t="s">
        <v>19</v>
      </c>
      <c r="N152" s="268" t="s">
        <v>40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207</v>
      </c>
      <c r="AT152" s="218" t="s">
        <v>273</v>
      </c>
      <c r="AU152" s="218" t="s">
        <v>79</v>
      </c>
      <c r="AY152" s="18" t="s">
        <v>146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77</v>
      </c>
      <c r="BK152" s="219">
        <f>ROUND(I152*H152,2)</f>
        <v>0</v>
      </c>
      <c r="BL152" s="18" t="s">
        <v>152</v>
      </c>
      <c r="BM152" s="218" t="s">
        <v>962</v>
      </c>
    </row>
    <row r="153" s="2" customFormat="1" ht="16.5" customHeight="1">
      <c r="A153" s="39"/>
      <c r="B153" s="40"/>
      <c r="C153" s="258" t="s">
        <v>592</v>
      </c>
      <c r="D153" s="258" t="s">
        <v>273</v>
      </c>
      <c r="E153" s="259" t="s">
        <v>1940</v>
      </c>
      <c r="F153" s="260" t="s">
        <v>1941</v>
      </c>
      <c r="G153" s="261" t="s">
        <v>543</v>
      </c>
      <c r="H153" s="262">
        <v>552</v>
      </c>
      <c r="I153" s="263"/>
      <c r="J153" s="264">
        <f>ROUND(I153*H153,2)</f>
        <v>0</v>
      </c>
      <c r="K153" s="265"/>
      <c r="L153" s="266"/>
      <c r="M153" s="267" t="s">
        <v>19</v>
      </c>
      <c r="N153" s="268" t="s">
        <v>40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207</v>
      </c>
      <c r="AT153" s="218" t="s">
        <v>273</v>
      </c>
      <c r="AU153" s="218" t="s">
        <v>79</v>
      </c>
      <c r="AY153" s="18" t="s">
        <v>146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77</v>
      </c>
      <c r="BK153" s="219">
        <f>ROUND(I153*H153,2)</f>
        <v>0</v>
      </c>
      <c r="BL153" s="18" t="s">
        <v>152</v>
      </c>
      <c r="BM153" s="218" t="s">
        <v>972</v>
      </c>
    </row>
    <row r="154" s="2" customFormat="1" ht="16.5" customHeight="1">
      <c r="A154" s="39"/>
      <c r="B154" s="40"/>
      <c r="C154" s="258" t="s">
        <v>597</v>
      </c>
      <c r="D154" s="258" t="s">
        <v>273</v>
      </c>
      <c r="E154" s="259" t="s">
        <v>1942</v>
      </c>
      <c r="F154" s="260" t="s">
        <v>1943</v>
      </c>
      <c r="G154" s="261" t="s">
        <v>543</v>
      </c>
      <c r="H154" s="262">
        <v>736</v>
      </c>
      <c r="I154" s="263"/>
      <c r="J154" s="264">
        <f>ROUND(I154*H154,2)</f>
        <v>0</v>
      </c>
      <c r="K154" s="265"/>
      <c r="L154" s="266"/>
      <c r="M154" s="267" t="s">
        <v>19</v>
      </c>
      <c r="N154" s="268" t="s">
        <v>40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207</v>
      </c>
      <c r="AT154" s="218" t="s">
        <v>273</v>
      </c>
      <c r="AU154" s="218" t="s">
        <v>79</v>
      </c>
      <c r="AY154" s="18" t="s">
        <v>146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77</v>
      </c>
      <c r="BK154" s="219">
        <f>ROUND(I154*H154,2)</f>
        <v>0</v>
      </c>
      <c r="BL154" s="18" t="s">
        <v>152</v>
      </c>
      <c r="BM154" s="218" t="s">
        <v>982</v>
      </c>
    </row>
    <row r="155" s="2" customFormat="1" ht="16.5" customHeight="1">
      <c r="A155" s="39"/>
      <c r="B155" s="40"/>
      <c r="C155" s="258" t="s">
        <v>603</v>
      </c>
      <c r="D155" s="258" t="s">
        <v>273</v>
      </c>
      <c r="E155" s="259" t="s">
        <v>1944</v>
      </c>
      <c r="F155" s="260" t="s">
        <v>1945</v>
      </c>
      <c r="G155" s="261" t="s">
        <v>543</v>
      </c>
      <c r="H155" s="262">
        <v>736</v>
      </c>
      <c r="I155" s="263"/>
      <c r="J155" s="264">
        <f>ROUND(I155*H155,2)</f>
        <v>0</v>
      </c>
      <c r="K155" s="265"/>
      <c r="L155" s="266"/>
      <c r="M155" s="267" t="s">
        <v>19</v>
      </c>
      <c r="N155" s="268" t="s">
        <v>40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207</v>
      </c>
      <c r="AT155" s="218" t="s">
        <v>273</v>
      </c>
      <c r="AU155" s="218" t="s">
        <v>79</v>
      </c>
      <c r="AY155" s="18" t="s">
        <v>146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152</v>
      </c>
      <c r="BM155" s="218" t="s">
        <v>993</v>
      </c>
    </row>
    <row r="156" s="2" customFormat="1" ht="24.15" customHeight="1">
      <c r="A156" s="39"/>
      <c r="B156" s="40"/>
      <c r="C156" s="206" t="s">
        <v>609</v>
      </c>
      <c r="D156" s="206" t="s">
        <v>148</v>
      </c>
      <c r="E156" s="207" t="s">
        <v>1736</v>
      </c>
      <c r="F156" s="208" t="s">
        <v>1737</v>
      </c>
      <c r="G156" s="209" t="s">
        <v>151</v>
      </c>
      <c r="H156" s="210">
        <v>184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40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152</v>
      </c>
      <c r="AT156" s="218" t="s">
        <v>148</v>
      </c>
      <c r="AU156" s="218" t="s">
        <v>79</v>
      </c>
      <c r="AY156" s="18" t="s">
        <v>146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77</v>
      </c>
      <c r="BK156" s="219">
        <f>ROUND(I156*H156,2)</f>
        <v>0</v>
      </c>
      <c r="BL156" s="18" t="s">
        <v>152</v>
      </c>
      <c r="BM156" s="218" t="s">
        <v>1003</v>
      </c>
    </row>
    <row r="157" s="2" customFormat="1" ht="24.15" customHeight="1">
      <c r="A157" s="39"/>
      <c r="B157" s="40"/>
      <c r="C157" s="206" t="s">
        <v>617</v>
      </c>
      <c r="D157" s="206" t="s">
        <v>148</v>
      </c>
      <c r="E157" s="207" t="s">
        <v>1946</v>
      </c>
      <c r="F157" s="208" t="s">
        <v>1947</v>
      </c>
      <c r="G157" s="209" t="s">
        <v>151</v>
      </c>
      <c r="H157" s="210">
        <v>184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40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152</v>
      </c>
      <c r="AT157" s="218" t="s">
        <v>148</v>
      </c>
      <c r="AU157" s="218" t="s">
        <v>79</v>
      </c>
      <c r="AY157" s="18" t="s">
        <v>146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77</v>
      </c>
      <c r="BK157" s="219">
        <f>ROUND(I157*H157,2)</f>
        <v>0</v>
      </c>
      <c r="BL157" s="18" t="s">
        <v>152</v>
      </c>
      <c r="BM157" s="218" t="s">
        <v>1014</v>
      </c>
    </row>
    <row r="158" s="2" customFormat="1" ht="16.5" customHeight="1">
      <c r="A158" s="39"/>
      <c r="B158" s="40"/>
      <c r="C158" s="258" t="s">
        <v>625</v>
      </c>
      <c r="D158" s="258" t="s">
        <v>273</v>
      </c>
      <c r="E158" s="259" t="s">
        <v>1948</v>
      </c>
      <c r="F158" s="260" t="s">
        <v>1949</v>
      </c>
      <c r="G158" s="261" t="s">
        <v>257</v>
      </c>
      <c r="H158" s="262">
        <v>33.119999999999997</v>
      </c>
      <c r="I158" s="263"/>
      <c r="J158" s="264">
        <f>ROUND(I158*H158,2)</f>
        <v>0</v>
      </c>
      <c r="K158" s="265"/>
      <c r="L158" s="266"/>
      <c r="M158" s="267" t="s">
        <v>19</v>
      </c>
      <c r="N158" s="268" t="s">
        <v>40</v>
      </c>
      <c r="O158" s="85"/>
      <c r="P158" s="216">
        <f>O158*H158</f>
        <v>0</v>
      </c>
      <c r="Q158" s="216">
        <v>1</v>
      </c>
      <c r="R158" s="216">
        <f>Q158*H158</f>
        <v>33.119999999999997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207</v>
      </c>
      <c r="AT158" s="218" t="s">
        <v>273</v>
      </c>
      <c r="AU158" s="218" t="s">
        <v>79</v>
      </c>
      <c r="AY158" s="18" t="s">
        <v>146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77</v>
      </c>
      <c r="BK158" s="219">
        <f>ROUND(I158*H158,2)</f>
        <v>0</v>
      </c>
      <c r="BL158" s="18" t="s">
        <v>152</v>
      </c>
      <c r="BM158" s="218" t="s">
        <v>1027</v>
      </c>
    </row>
    <row r="159" s="14" customFormat="1">
      <c r="A159" s="14"/>
      <c r="B159" s="236"/>
      <c r="C159" s="237"/>
      <c r="D159" s="227" t="s">
        <v>156</v>
      </c>
      <c r="E159" s="238" t="s">
        <v>19</v>
      </c>
      <c r="F159" s="239" t="s">
        <v>1950</v>
      </c>
      <c r="G159" s="237"/>
      <c r="H159" s="240">
        <v>33.119999999999997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156</v>
      </c>
      <c r="AU159" s="246" t="s">
        <v>79</v>
      </c>
      <c r="AV159" s="14" t="s">
        <v>79</v>
      </c>
      <c r="AW159" s="14" t="s">
        <v>31</v>
      </c>
      <c r="AX159" s="14" t="s">
        <v>69</v>
      </c>
      <c r="AY159" s="246" t="s">
        <v>146</v>
      </c>
    </row>
    <row r="160" s="15" customFormat="1">
      <c r="A160" s="15"/>
      <c r="B160" s="247"/>
      <c r="C160" s="248"/>
      <c r="D160" s="227" t="s">
        <v>156</v>
      </c>
      <c r="E160" s="249" t="s">
        <v>19</v>
      </c>
      <c r="F160" s="250" t="s">
        <v>161</v>
      </c>
      <c r="G160" s="248"/>
      <c r="H160" s="251">
        <v>33.119999999999997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156</v>
      </c>
      <c r="AU160" s="257" t="s">
        <v>79</v>
      </c>
      <c r="AV160" s="15" t="s">
        <v>152</v>
      </c>
      <c r="AW160" s="15" t="s">
        <v>31</v>
      </c>
      <c r="AX160" s="15" t="s">
        <v>77</v>
      </c>
      <c r="AY160" s="257" t="s">
        <v>146</v>
      </c>
    </row>
    <row r="161" s="2" customFormat="1" ht="16.5" customHeight="1">
      <c r="A161" s="39"/>
      <c r="B161" s="40"/>
      <c r="C161" s="206" t="s">
        <v>633</v>
      </c>
      <c r="D161" s="206" t="s">
        <v>148</v>
      </c>
      <c r="E161" s="207" t="s">
        <v>1951</v>
      </c>
      <c r="F161" s="208" t="s">
        <v>1952</v>
      </c>
      <c r="G161" s="209" t="s">
        <v>151</v>
      </c>
      <c r="H161" s="210">
        <v>1656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40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152</v>
      </c>
      <c r="AT161" s="218" t="s">
        <v>148</v>
      </c>
      <c r="AU161" s="218" t="s">
        <v>79</v>
      </c>
      <c r="AY161" s="18" t="s">
        <v>146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77</v>
      </c>
      <c r="BK161" s="219">
        <f>ROUND(I161*H161,2)</f>
        <v>0</v>
      </c>
      <c r="BL161" s="18" t="s">
        <v>152</v>
      </c>
      <c r="BM161" s="218" t="s">
        <v>1038</v>
      </c>
    </row>
    <row r="162" s="13" customFormat="1">
      <c r="A162" s="13"/>
      <c r="B162" s="225"/>
      <c r="C162" s="226"/>
      <c r="D162" s="227" t="s">
        <v>156</v>
      </c>
      <c r="E162" s="228" t="s">
        <v>19</v>
      </c>
      <c r="F162" s="229" t="s">
        <v>1953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156</v>
      </c>
      <c r="AU162" s="235" t="s">
        <v>79</v>
      </c>
      <c r="AV162" s="13" t="s">
        <v>77</v>
      </c>
      <c r="AW162" s="13" t="s">
        <v>31</v>
      </c>
      <c r="AX162" s="13" t="s">
        <v>69</v>
      </c>
      <c r="AY162" s="235" t="s">
        <v>146</v>
      </c>
    </row>
    <row r="163" s="14" customFormat="1">
      <c r="A163" s="14"/>
      <c r="B163" s="236"/>
      <c r="C163" s="237"/>
      <c r="D163" s="227" t="s">
        <v>156</v>
      </c>
      <c r="E163" s="238" t="s">
        <v>19</v>
      </c>
      <c r="F163" s="239" t="s">
        <v>1954</v>
      </c>
      <c r="G163" s="237"/>
      <c r="H163" s="240">
        <v>1656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156</v>
      </c>
      <c r="AU163" s="246" t="s">
        <v>79</v>
      </c>
      <c r="AV163" s="14" t="s">
        <v>79</v>
      </c>
      <c r="AW163" s="14" t="s">
        <v>31</v>
      </c>
      <c r="AX163" s="14" t="s">
        <v>69</v>
      </c>
      <c r="AY163" s="246" t="s">
        <v>146</v>
      </c>
    </row>
    <row r="164" s="15" customFormat="1">
      <c r="A164" s="15"/>
      <c r="B164" s="247"/>
      <c r="C164" s="248"/>
      <c r="D164" s="227" t="s">
        <v>156</v>
      </c>
      <c r="E164" s="249" t="s">
        <v>19</v>
      </c>
      <c r="F164" s="250" t="s">
        <v>161</v>
      </c>
      <c r="G164" s="248"/>
      <c r="H164" s="251">
        <v>1656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156</v>
      </c>
      <c r="AU164" s="257" t="s">
        <v>79</v>
      </c>
      <c r="AV164" s="15" t="s">
        <v>152</v>
      </c>
      <c r="AW164" s="15" t="s">
        <v>31</v>
      </c>
      <c r="AX164" s="15" t="s">
        <v>77</v>
      </c>
      <c r="AY164" s="257" t="s">
        <v>146</v>
      </c>
    </row>
    <row r="165" s="2" customFormat="1" ht="16.5" customHeight="1">
      <c r="A165" s="39"/>
      <c r="B165" s="40"/>
      <c r="C165" s="206" t="s">
        <v>326</v>
      </c>
      <c r="D165" s="206" t="s">
        <v>148</v>
      </c>
      <c r="E165" s="207" t="s">
        <v>1955</v>
      </c>
      <c r="F165" s="208" t="s">
        <v>1956</v>
      </c>
      <c r="G165" s="209" t="s">
        <v>151</v>
      </c>
      <c r="H165" s="210">
        <v>552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40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152</v>
      </c>
      <c r="AT165" s="218" t="s">
        <v>148</v>
      </c>
      <c r="AU165" s="218" t="s">
        <v>79</v>
      </c>
      <c r="AY165" s="18" t="s">
        <v>146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77</v>
      </c>
      <c r="BK165" s="219">
        <f>ROUND(I165*H165,2)</f>
        <v>0</v>
      </c>
      <c r="BL165" s="18" t="s">
        <v>152</v>
      </c>
      <c r="BM165" s="218" t="s">
        <v>1051</v>
      </c>
    </row>
    <row r="166" s="13" customFormat="1">
      <c r="A166" s="13"/>
      <c r="B166" s="225"/>
      <c r="C166" s="226"/>
      <c r="D166" s="227" t="s">
        <v>156</v>
      </c>
      <c r="E166" s="228" t="s">
        <v>19</v>
      </c>
      <c r="F166" s="229" t="s">
        <v>1681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156</v>
      </c>
      <c r="AU166" s="235" t="s">
        <v>79</v>
      </c>
      <c r="AV166" s="13" t="s">
        <v>77</v>
      </c>
      <c r="AW166" s="13" t="s">
        <v>31</v>
      </c>
      <c r="AX166" s="13" t="s">
        <v>69</v>
      </c>
      <c r="AY166" s="235" t="s">
        <v>146</v>
      </c>
    </row>
    <row r="167" s="14" customFormat="1">
      <c r="A167" s="14"/>
      <c r="B167" s="236"/>
      <c r="C167" s="237"/>
      <c r="D167" s="227" t="s">
        <v>156</v>
      </c>
      <c r="E167" s="238" t="s">
        <v>19</v>
      </c>
      <c r="F167" s="239" t="s">
        <v>1957</v>
      </c>
      <c r="G167" s="237"/>
      <c r="H167" s="240">
        <v>552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156</v>
      </c>
      <c r="AU167" s="246" t="s">
        <v>79</v>
      </c>
      <c r="AV167" s="14" t="s">
        <v>79</v>
      </c>
      <c r="AW167" s="14" t="s">
        <v>31</v>
      </c>
      <c r="AX167" s="14" t="s">
        <v>69</v>
      </c>
      <c r="AY167" s="246" t="s">
        <v>146</v>
      </c>
    </row>
    <row r="168" s="15" customFormat="1">
      <c r="A168" s="15"/>
      <c r="B168" s="247"/>
      <c r="C168" s="248"/>
      <c r="D168" s="227" t="s">
        <v>156</v>
      </c>
      <c r="E168" s="249" t="s">
        <v>19</v>
      </c>
      <c r="F168" s="250" t="s">
        <v>161</v>
      </c>
      <c r="G168" s="248"/>
      <c r="H168" s="251">
        <v>552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156</v>
      </c>
      <c r="AU168" s="257" t="s">
        <v>79</v>
      </c>
      <c r="AV168" s="15" t="s">
        <v>152</v>
      </c>
      <c r="AW168" s="15" t="s">
        <v>31</v>
      </c>
      <c r="AX168" s="15" t="s">
        <v>77</v>
      </c>
      <c r="AY168" s="257" t="s">
        <v>146</v>
      </c>
    </row>
    <row r="169" s="2" customFormat="1" ht="16.5" customHeight="1">
      <c r="A169" s="39"/>
      <c r="B169" s="40"/>
      <c r="C169" s="206" t="s">
        <v>642</v>
      </c>
      <c r="D169" s="206" t="s">
        <v>148</v>
      </c>
      <c r="E169" s="207" t="s">
        <v>1709</v>
      </c>
      <c r="F169" s="208" t="s">
        <v>1710</v>
      </c>
      <c r="G169" s="209" t="s">
        <v>202</v>
      </c>
      <c r="H169" s="210">
        <v>41.399999999999999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40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152</v>
      </c>
      <c r="AT169" s="218" t="s">
        <v>148</v>
      </c>
      <c r="AU169" s="218" t="s">
        <v>79</v>
      </c>
      <c r="AY169" s="18" t="s">
        <v>146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77</v>
      </c>
      <c r="BK169" s="219">
        <f>ROUND(I169*H169,2)</f>
        <v>0</v>
      </c>
      <c r="BL169" s="18" t="s">
        <v>152</v>
      </c>
      <c r="BM169" s="218" t="s">
        <v>1065</v>
      </c>
    </row>
    <row r="170" s="13" customFormat="1">
      <c r="A170" s="13"/>
      <c r="B170" s="225"/>
      <c r="C170" s="226"/>
      <c r="D170" s="227" t="s">
        <v>156</v>
      </c>
      <c r="E170" s="228" t="s">
        <v>19</v>
      </c>
      <c r="F170" s="229" t="s">
        <v>1958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156</v>
      </c>
      <c r="AU170" s="235" t="s">
        <v>79</v>
      </c>
      <c r="AV170" s="13" t="s">
        <v>77</v>
      </c>
      <c r="AW170" s="13" t="s">
        <v>31</v>
      </c>
      <c r="AX170" s="13" t="s">
        <v>69</v>
      </c>
      <c r="AY170" s="235" t="s">
        <v>146</v>
      </c>
    </row>
    <row r="171" s="14" customFormat="1">
      <c r="A171" s="14"/>
      <c r="B171" s="236"/>
      <c r="C171" s="237"/>
      <c r="D171" s="227" t="s">
        <v>156</v>
      </c>
      <c r="E171" s="238" t="s">
        <v>19</v>
      </c>
      <c r="F171" s="239" t="s">
        <v>1959</v>
      </c>
      <c r="G171" s="237"/>
      <c r="H171" s="240">
        <v>41.399999999999999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156</v>
      </c>
      <c r="AU171" s="246" t="s">
        <v>79</v>
      </c>
      <c r="AV171" s="14" t="s">
        <v>79</v>
      </c>
      <c r="AW171" s="14" t="s">
        <v>31</v>
      </c>
      <c r="AX171" s="14" t="s">
        <v>69</v>
      </c>
      <c r="AY171" s="246" t="s">
        <v>146</v>
      </c>
    </row>
    <row r="172" s="15" customFormat="1">
      <c r="A172" s="15"/>
      <c r="B172" s="247"/>
      <c r="C172" s="248"/>
      <c r="D172" s="227" t="s">
        <v>156</v>
      </c>
      <c r="E172" s="249" t="s">
        <v>19</v>
      </c>
      <c r="F172" s="250" t="s">
        <v>161</v>
      </c>
      <c r="G172" s="248"/>
      <c r="H172" s="251">
        <v>41.399999999999999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156</v>
      </c>
      <c r="AU172" s="257" t="s">
        <v>79</v>
      </c>
      <c r="AV172" s="15" t="s">
        <v>152</v>
      </c>
      <c r="AW172" s="15" t="s">
        <v>31</v>
      </c>
      <c r="AX172" s="15" t="s">
        <v>77</v>
      </c>
      <c r="AY172" s="257" t="s">
        <v>146</v>
      </c>
    </row>
    <row r="173" s="2" customFormat="1" ht="16.5" customHeight="1">
      <c r="A173" s="39"/>
      <c r="B173" s="40"/>
      <c r="C173" s="206" t="s">
        <v>646</v>
      </c>
      <c r="D173" s="206" t="s">
        <v>148</v>
      </c>
      <c r="E173" s="207" t="s">
        <v>1718</v>
      </c>
      <c r="F173" s="208" t="s">
        <v>1719</v>
      </c>
      <c r="G173" s="209" t="s">
        <v>202</v>
      </c>
      <c r="H173" s="210">
        <v>41.399999999999999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40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152</v>
      </c>
      <c r="AT173" s="218" t="s">
        <v>148</v>
      </c>
      <c r="AU173" s="218" t="s">
        <v>79</v>
      </c>
      <c r="AY173" s="18" t="s">
        <v>146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77</v>
      </c>
      <c r="BK173" s="219">
        <f>ROUND(I173*H173,2)</f>
        <v>0</v>
      </c>
      <c r="BL173" s="18" t="s">
        <v>152</v>
      </c>
      <c r="BM173" s="218" t="s">
        <v>1075</v>
      </c>
    </row>
    <row r="174" s="2" customFormat="1" ht="16.5" customHeight="1">
      <c r="A174" s="39"/>
      <c r="B174" s="40"/>
      <c r="C174" s="258" t="s">
        <v>650</v>
      </c>
      <c r="D174" s="258" t="s">
        <v>273</v>
      </c>
      <c r="E174" s="259" t="s">
        <v>1720</v>
      </c>
      <c r="F174" s="260" t="s">
        <v>1721</v>
      </c>
      <c r="G174" s="261" t="s">
        <v>202</v>
      </c>
      <c r="H174" s="262">
        <v>41.399999999999999</v>
      </c>
      <c r="I174" s="263"/>
      <c r="J174" s="264">
        <f>ROUND(I174*H174,2)</f>
        <v>0</v>
      </c>
      <c r="K174" s="265"/>
      <c r="L174" s="266"/>
      <c r="M174" s="267" t="s">
        <v>19</v>
      </c>
      <c r="N174" s="268" t="s">
        <v>40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207</v>
      </c>
      <c r="AT174" s="218" t="s">
        <v>273</v>
      </c>
      <c r="AU174" s="218" t="s">
        <v>79</v>
      </c>
      <c r="AY174" s="18" t="s">
        <v>146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77</v>
      </c>
      <c r="BK174" s="219">
        <f>ROUND(I174*H174,2)</f>
        <v>0</v>
      </c>
      <c r="BL174" s="18" t="s">
        <v>152</v>
      </c>
      <c r="BM174" s="218" t="s">
        <v>1960</v>
      </c>
    </row>
    <row r="175" s="12" customFormat="1" ht="22.8" customHeight="1">
      <c r="A175" s="12"/>
      <c r="B175" s="190"/>
      <c r="C175" s="191"/>
      <c r="D175" s="192" t="s">
        <v>68</v>
      </c>
      <c r="E175" s="204" t="s">
        <v>1049</v>
      </c>
      <c r="F175" s="204" t="s">
        <v>1050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P176</f>
        <v>0</v>
      </c>
      <c r="Q175" s="198"/>
      <c r="R175" s="199">
        <f>R176</f>
        <v>0</v>
      </c>
      <c r="S175" s="198"/>
      <c r="T175" s="20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77</v>
      </c>
      <c r="AT175" s="202" t="s">
        <v>68</v>
      </c>
      <c r="AU175" s="202" t="s">
        <v>77</v>
      </c>
      <c r="AY175" s="201" t="s">
        <v>146</v>
      </c>
      <c r="BK175" s="203">
        <f>BK176</f>
        <v>0</v>
      </c>
    </row>
    <row r="176" s="2" customFormat="1" ht="16.5" customHeight="1">
      <c r="A176" s="39"/>
      <c r="B176" s="40"/>
      <c r="C176" s="206" t="s">
        <v>660</v>
      </c>
      <c r="D176" s="206" t="s">
        <v>148</v>
      </c>
      <c r="E176" s="207" t="s">
        <v>1722</v>
      </c>
      <c r="F176" s="208" t="s">
        <v>1723</v>
      </c>
      <c r="G176" s="209" t="s">
        <v>257</v>
      </c>
      <c r="H176" s="210">
        <v>33.119999999999997</v>
      </c>
      <c r="I176" s="211"/>
      <c r="J176" s="212">
        <f>ROUND(I176*H176,2)</f>
        <v>0</v>
      </c>
      <c r="K176" s="213"/>
      <c r="L176" s="45"/>
      <c r="M176" s="277" t="s">
        <v>19</v>
      </c>
      <c r="N176" s="278" t="s">
        <v>40</v>
      </c>
      <c r="O176" s="271"/>
      <c r="P176" s="279">
        <f>O176*H176</f>
        <v>0</v>
      </c>
      <c r="Q176" s="279">
        <v>0</v>
      </c>
      <c r="R176" s="279">
        <f>Q176*H176</f>
        <v>0</v>
      </c>
      <c r="S176" s="279">
        <v>0</v>
      </c>
      <c r="T176" s="28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152</v>
      </c>
      <c r="AT176" s="218" t="s">
        <v>148</v>
      </c>
      <c r="AU176" s="218" t="s">
        <v>79</v>
      </c>
      <c r="AY176" s="18" t="s">
        <v>146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77</v>
      </c>
      <c r="BK176" s="219">
        <f>ROUND(I176*H176,2)</f>
        <v>0</v>
      </c>
      <c r="BL176" s="18" t="s">
        <v>152</v>
      </c>
      <c r="BM176" s="218" t="s">
        <v>1961</v>
      </c>
    </row>
    <row r="177" s="2" customFormat="1" ht="6.96" customHeight="1">
      <c r="A177" s="39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WZky/pChkEVzTP9TURCCsdqfPXCAxfdLk0a5cEcGnnTL/PpawQ/NCsqzbTRMogUsPkD6FpHmx4P/nec4SdXugA==" hashValue="Ss8TDSRe7shPk0sp4F6iLnpPiaI0KRQ16PEMUcwjRICww2T13FGq517ZC+sNRr3UkA2GAgnRMjoQH+bv4YV93A==" algorithmName="SHA-512" password="CC35"/>
  <autoFilter ref="C81:K17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1962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ROUND((SUM(BE81:BE118)),  2)</f>
        <v>0</v>
      </c>
      <c r="G33" s="39"/>
      <c r="H33" s="39"/>
      <c r="I33" s="149">
        <v>0.20999999999999999</v>
      </c>
      <c r="J33" s="148">
        <f>ROUND(((SUM(BE81:BE118))*I33),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ROUND((SUM(BF81:BF118)),  2)</f>
        <v>0</v>
      </c>
      <c r="G34" s="39"/>
      <c r="H34" s="39"/>
      <c r="I34" s="149">
        <v>0.14999999999999999</v>
      </c>
      <c r="J34" s="148">
        <f>ROUND(((SUM(BF81:BF118))*I34),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ROUND((SUM(BG81:BG118)),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ROUND((SUM(BH81:BH118)),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ROUND((SUM(BI81:BI118)),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801.5 - Vegetační úpravy - kácení a pěstební opatření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Revitalizace vnitrobloku Bayerova - Botanická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801.5 - Vegetační úpravy - kácení a pěstební opatření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8. 8. 2022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132</v>
      </c>
      <c r="D80" s="181" t="s">
        <v>54</v>
      </c>
      <c r="E80" s="181" t="s">
        <v>50</v>
      </c>
      <c r="F80" s="181" t="s">
        <v>51</v>
      </c>
      <c r="G80" s="181" t="s">
        <v>133</v>
      </c>
      <c r="H80" s="181" t="s">
        <v>134</v>
      </c>
      <c r="I80" s="181" t="s">
        <v>135</v>
      </c>
      <c r="J80" s="182" t="s">
        <v>118</v>
      </c>
      <c r="K80" s="183" t="s">
        <v>136</v>
      </c>
      <c r="L80" s="184"/>
      <c r="M80" s="93" t="s">
        <v>19</v>
      </c>
      <c r="N80" s="94" t="s">
        <v>39</v>
      </c>
      <c r="O80" s="94" t="s">
        <v>137</v>
      </c>
      <c r="P80" s="94" t="s">
        <v>138</v>
      </c>
      <c r="Q80" s="94" t="s">
        <v>139</v>
      </c>
      <c r="R80" s="94" t="s">
        <v>140</v>
      </c>
      <c r="S80" s="94" t="s">
        <v>141</v>
      </c>
      <c r="T80" s="95" t="s">
        <v>142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143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0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119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68</v>
      </c>
      <c r="E82" s="193" t="s">
        <v>144</v>
      </c>
      <c r="F82" s="193" t="s">
        <v>145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77</v>
      </c>
      <c r="AT82" s="202" t="s">
        <v>68</v>
      </c>
      <c r="AU82" s="202" t="s">
        <v>69</v>
      </c>
      <c r="AY82" s="201" t="s">
        <v>146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68</v>
      </c>
      <c r="E83" s="204" t="s">
        <v>77</v>
      </c>
      <c r="F83" s="204" t="s">
        <v>147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SUM(P84:P118)</f>
        <v>0</v>
      </c>
      <c r="Q83" s="198"/>
      <c r="R83" s="199">
        <f>SUM(R84:R118)</f>
        <v>0</v>
      </c>
      <c r="S83" s="198"/>
      <c r="T83" s="200">
        <f>SUM(T84:T118)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77</v>
      </c>
      <c r="AY83" s="201" t="s">
        <v>146</v>
      </c>
      <c r="BK83" s="203">
        <f>SUM(BK84:BK118)</f>
        <v>0</v>
      </c>
    </row>
    <row r="84" s="2" customFormat="1" ht="24.15" customHeight="1">
      <c r="A84" s="39"/>
      <c r="B84" s="40"/>
      <c r="C84" s="206" t="s">
        <v>77</v>
      </c>
      <c r="D84" s="206" t="s">
        <v>148</v>
      </c>
      <c r="E84" s="207" t="s">
        <v>1963</v>
      </c>
      <c r="F84" s="208" t="s">
        <v>1964</v>
      </c>
      <c r="G84" s="209" t="s">
        <v>543</v>
      </c>
      <c r="H84" s="210">
        <v>3</v>
      </c>
      <c r="I84" s="211"/>
      <c r="J84" s="212">
        <f>ROUND(I84*H84,2)</f>
        <v>0</v>
      </c>
      <c r="K84" s="213"/>
      <c r="L84" s="45"/>
      <c r="M84" s="214" t="s">
        <v>19</v>
      </c>
      <c r="N84" s="215" t="s">
        <v>40</v>
      </c>
      <c r="O84" s="8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8" t="s">
        <v>152</v>
      </c>
      <c r="AT84" s="218" t="s">
        <v>148</v>
      </c>
      <c r="AU84" s="218" t="s">
        <v>79</v>
      </c>
      <c r="AY84" s="18" t="s">
        <v>146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8" t="s">
        <v>77</v>
      </c>
      <c r="BK84" s="219">
        <f>ROUND(I84*H84,2)</f>
        <v>0</v>
      </c>
      <c r="BL84" s="18" t="s">
        <v>152</v>
      </c>
      <c r="BM84" s="218" t="s">
        <v>1965</v>
      </c>
    </row>
    <row r="85" s="2" customFormat="1">
      <c r="A85" s="39"/>
      <c r="B85" s="40"/>
      <c r="C85" s="41"/>
      <c r="D85" s="220" t="s">
        <v>154</v>
      </c>
      <c r="E85" s="41"/>
      <c r="F85" s="221" t="s">
        <v>1966</v>
      </c>
      <c r="G85" s="41"/>
      <c r="H85" s="41"/>
      <c r="I85" s="222"/>
      <c r="J85" s="41"/>
      <c r="K85" s="41"/>
      <c r="L85" s="45"/>
      <c r="M85" s="223"/>
      <c r="N85" s="22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154</v>
      </c>
      <c r="AU85" s="18" t="s">
        <v>79</v>
      </c>
    </row>
    <row r="86" s="2" customFormat="1" ht="24.15" customHeight="1">
      <c r="A86" s="39"/>
      <c r="B86" s="40"/>
      <c r="C86" s="206" t="s">
        <v>79</v>
      </c>
      <c r="D86" s="206" t="s">
        <v>148</v>
      </c>
      <c r="E86" s="207" t="s">
        <v>1967</v>
      </c>
      <c r="F86" s="208" t="s">
        <v>1968</v>
      </c>
      <c r="G86" s="209" t="s">
        <v>543</v>
      </c>
      <c r="H86" s="210">
        <v>8</v>
      </c>
      <c r="I86" s="211"/>
      <c r="J86" s="212">
        <f>ROUND(I86*H86,2)</f>
        <v>0</v>
      </c>
      <c r="K86" s="213"/>
      <c r="L86" s="45"/>
      <c r="M86" s="214" t="s">
        <v>19</v>
      </c>
      <c r="N86" s="215" t="s">
        <v>40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152</v>
      </c>
      <c r="AT86" s="218" t="s">
        <v>148</v>
      </c>
      <c r="AU86" s="218" t="s">
        <v>79</v>
      </c>
      <c r="AY86" s="18" t="s">
        <v>146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77</v>
      </c>
      <c r="BK86" s="219">
        <f>ROUND(I86*H86,2)</f>
        <v>0</v>
      </c>
      <c r="BL86" s="18" t="s">
        <v>152</v>
      </c>
      <c r="BM86" s="218" t="s">
        <v>1969</v>
      </c>
    </row>
    <row r="87" s="2" customFormat="1">
      <c r="A87" s="39"/>
      <c r="B87" s="40"/>
      <c r="C87" s="41"/>
      <c r="D87" s="220" t="s">
        <v>154</v>
      </c>
      <c r="E87" s="41"/>
      <c r="F87" s="221" t="s">
        <v>1970</v>
      </c>
      <c r="G87" s="41"/>
      <c r="H87" s="41"/>
      <c r="I87" s="222"/>
      <c r="J87" s="41"/>
      <c r="K87" s="41"/>
      <c r="L87" s="45"/>
      <c r="M87" s="223"/>
      <c r="N87" s="224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154</v>
      </c>
      <c r="AU87" s="18" t="s">
        <v>79</v>
      </c>
    </row>
    <row r="88" s="2" customFormat="1" ht="24.15" customHeight="1">
      <c r="A88" s="39"/>
      <c r="B88" s="40"/>
      <c r="C88" s="206" t="s">
        <v>168</v>
      </c>
      <c r="D88" s="206" t="s">
        <v>148</v>
      </c>
      <c r="E88" s="207" t="s">
        <v>1971</v>
      </c>
      <c r="F88" s="208" t="s">
        <v>1972</v>
      </c>
      <c r="G88" s="209" t="s">
        <v>543</v>
      </c>
      <c r="H88" s="210">
        <v>5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40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152</v>
      </c>
      <c r="AT88" s="218" t="s">
        <v>148</v>
      </c>
      <c r="AU88" s="218" t="s">
        <v>79</v>
      </c>
      <c r="AY88" s="18" t="s">
        <v>146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77</v>
      </c>
      <c r="BK88" s="219">
        <f>ROUND(I88*H88,2)</f>
        <v>0</v>
      </c>
      <c r="BL88" s="18" t="s">
        <v>152</v>
      </c>
      <c r="BM88" s="218" t="s">
        <v>1973</v>
      </c>
    </row>
    <row r="89" s="2" customFormat="1">
      <c r="A89" s="39"/>
      <c r="B89" s="40"/>
      <c r="C89" s="41"/>
      <c r="D89" s="220" t="s">
        <v>154</v>
      </c>
      <c r="E89" s="41"/>
      <c r="F89" s="221" t="s">
        <v>1974</v>
      </c>
      <c r="G89" s="41"/>
      <c r="H89" s="41"/>
      <c r="I89" s="222"/>
      <c r="J89" s="41"/>
      <c r="K89" s="41"/>
      <c r="L89" s="45"/>
      <c r="M89" s="223"/>
      <c r="N89" s="224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154</v>
      </c>
      <c r="AU89" s="18" t="s">
        <v>79</v>
      </c>
    </row>
    <row r="90" s="2" customFormat="1" ht="24.15" customHeight="1">
      <c r="A90" s="39"/>
      <c r="B90" s="40"/>
      <c r="C90" s="206" t="s">
        <v>152</v>
      </c>
      <c r="D90" s="206" t="s">
        <v>148</v>
      </c>
      <c r="E90" s="207" t="s">
        <v>1975</v>
      </c>
      <c r="F90" s="208" t="s">
        <v>1976</v>
      </c>
      <c r="G90" s="209" t="s">
        <v>543</v>
      </c>
      <c r="H90" s="210">
        <v>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152</v>
      </c>
      <c r="AT90" s="218" t="s">
        <v>148</v>
      </c>
      <c r="AU90" s="218" t="s">
        <v>79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1977</v>
      </c>
    </row>
    <row r="91" s="2" customFormat="1">
      <c r="A91" s="39"/>
      <c r="B91" s="40"/>
      <c r="C91" s="41"/>
      <c r="D91" s="220" t="s">
        <v>154</v>
      </c>
      <c r="E91" s="41"/>
      <c r="F91" s="221" t="s">
        <v>1978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154</v>
      </c>
      <c r="AU91" s="18" t="s">
        <v>79</v>
      </c>
    </row>
    <row r="92" s="2" customFormat="1" ht="21.75" customHeight="1">
      <c r="A92" s="39"/>
      <c r="B92" s="40"/>
      <c r="C92" s="206" t="s">
        <v>181</v>
      </c>
      <c r="D92" s="206" t="s">
        <v>148</v>
      </c>
      <c r="E92" s="207" t="s">
        <v>1979</v>
      </c>
      <c r="F92" s="208" t="s">
        <v>1980</v>
      </c>
      <c r="G92" s="209" t="s">
        <v>543</v>
      </c>
      <c r="H92" s="210">
        <v>3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40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152</v>
      </c>
      <c r="AT92" s="218" t="s">
        <v>148</v>
      </c>
      <c r="AU92" s="218" t="s">
        <v>79</v>
      </c>
      <c r="AY92" s="18" t="s">
        <v>146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77</v>
      </c>
      <c r="BK92" s="219">
        <f>ROUND(I92*H92,2)</f>
        <v>0</v>
      </c>
      <c r="BL92" s="18" t="s">
        <v>152</v>
      </c>
      <c r="BM92" s="218" t="s">
        <v>1981</v>
      </c>
    </row>
    <row r="93" s="2" customFormat="1">
      <c r="A93" s="39"/>
      <c r="B93" s="40"/>
      <c r="C93" s="41"/>
      <c r="D93" s="220" t="s">
        <v>154</v>
      </c>
      <c r="E93" s="41"/>
      <c r="F93" s="221" t="s">
        <v>1982</v>
      </c>
      <c r="G93" s="41"/>
      <c r="H93" s="41"/>
      <c r="I93" s="222"/>
      <c r="J93" s="41"/>
      <c r="K93" s="41"/>
      <c r="L93" s="45"/>
      <c r="M93" s="223"/>
      <c r="N93" s="22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154</v>
      </c>
      <c r="AU93" s="18" t="s">
        <v>79</v>
      </c>
    </row>
    <row r="94" s="2" customFormat="1" ht="21.75" customHeight="1">
      <c r="A94" s="39"/>
      <c r="B94" s="40"/>
      <c r="C94" s="206" t="s">
        <v>187</v>
      </c>
      <c r="D94" s="206" t="s">
        <v>148</v>
      </c>
      <c r="E94" s="207" t="s">
        <v>1983</v>
      </c>
      <c r="F94" s="208" t="s">
        <v>1984</v>
      </c>
      <c r="G94" s="209" t="s">
        <v>543</v>
      </c>
      <c r="H94" s="210">
        <v>8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40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152</v>
      </c>
      <c r="AT94" s="218" t="s">
        <v>148</v>
      </c>
      <c r="AU94" s="218" t="s">
        <v>79</v>
      </c>
      <c r="AY94" s="18" t="s">
        <v>146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77</v>
      </c>
      <c r="BK94" s="219">
        <f>ROUND(I94*H94,2)</f>
        <v>0</v>
      </c>
      <c r="BL94" s="18" t="s">
        <v>152</v>
      </c>
      <c r="BM94" s="218" t="s">
        <v>1985</v>
      </c>
    </row>
    <row r="95" s="2" customFormat="1">
      <c r="A95" s="39"/>
      <c r="B95" s="40"/>
      <c r="C95" s="41"/>
      <c r="D95" s="220" t="s">
        <v>154</v>
      </c>
      <c r="E95" s="41"/>
      <c r="F95" s="221" t="s">
        <v>1986</v>
      </c>
      <c r="G95" s="41"/>
      <c r="H95" s="41"/>
      <c r="I95" s="222"/>
      <c r="J95" s="41"/>
      <c r="K95" s="41"/>
      <c r="L95" s="45"/>
      <c r="M95" s="223"/>
      <c r="N95" s="22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154</v>
      </c>
      <c r="AU95" s="18" t="s">
        <v>79</v>
      </c>
    </row>
    <row r="96" s="2" customFormat="1" ht="21.75" customHeight="1">
      <c r="A96" s="39"/>
      <c r="B96" s="40"/>
      <c r="C96" s="206" t="s">
        <v>199</v>
      </c>
      <c r="D96" s="206" t="s">
        <v>148</v>
      </c>
      <c r="E96" s="207" t="s">
        <v>1987</v>
      </c>
      <c r="F96" s="208" t="s">
        <v>1988</v>
      </c>
      <c r="G96" s="209" t="s">
        <v>543</v>
      </c>
      <c r="H96" s="210">
        <v>5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40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152</v>
      </c>
      <c r="AT96" s="218" t="s">
        <v>148</v>
      </c>
      <c r="AU96" s="218" t="s">
        <v>79</v>
      </c>
      <c r="AY96" s="18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77</v>
      </c>
      <c r="BK96" s="219">
        <f>ROUND(I96*H96,2)</f>
        <v>0</v>
      </c>
      <c r="BL96" s="18" t="s">
        <v>152</v>
      </c>
      <c r="BM96" s="218" t="s">
        <v>1989</v>
      </c>
    </row>
    <row r="97" s="2" customFormat="1">
      <c r="A97" s="39"/>
      <c r="B97" s="40"/>
      <c r="C97" s="41"/>
      <c r="D97" s="220" t="s">
        <v>154</v>
      </c>
      <c r="E97" s="41"/>
      <c r="F97" s="221" t="s">
        <v>1990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154</v>
      </c>
      <c r="AU97" s="18" t="s">
        <v>79</v>
      </c>
    </row>
    <row r="98" s="2" customFormat="1" ht="21.75" customHeight="1">
      <c r="A98" s="39"/>
      <c r="B98" s="40"/>
      <c r="C98" s="206" t="s">
        <v>207</v>
      </c>
      <c r="D98" s="206" t="s">
        <v>148</v>
      </c>
      <c r="E98" s="207" t="s">
        <v>1991</v>
      </c>
      <c r="F98" s="208" t="s">
        <v>1992</v>
      </c>
      <c r="G98" s="209" t="s">
        <v>543</v>
      </c>
      <c r="H98" s="210">
        <v>1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40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152</v>
      </c>
      <c r="AT98" s="218" t="s">
        <v>148</v>
      </c>
      <c r="AU98" s="218" t="s">
        <v>79</v>
      </c>
      <c r="AY98" s="18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77</v>
      </c>
      <c r="BK98" s="219">
        <f>ROUND(I98*H98,2)</f>
        <v>0</v>
      </c>
      <c r="BL98" s="18" t="s">
        <v>152</v>
      </c>
      <c r="BM98" s="218" t="s">
        <v>1993</v>
      </c>
    </row>
    <row r="99" s="2" customFormat="1">
      <c r="A99" s="39"/>
      <c r="B99" s="40"/>
      <c r="C99" s="41"/>
      <c r="D99" s="220" t="s">
        <v>154</v>
      </c>
      <c r="E99" s="41"/>
      <c r="F99" s="221" t="s">
        <v>1994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154</v>
      </c>
      <c r="AU99" s="18" t="s">
        <v>79</v>
      </c>
    </row>
    <row r="100" s="2" customFormat="1" ht="21.75" customHeight="1">
      <c r="A100" s="39"/>
      <c r="B100" s="40"/>
      <c r="C100" s="206" t="s">
        <v>214</v>
      </c>
      <c r="D100" s="206" t="s">
        <v>148</v>
      </c>
      <c r="E100" s="207" t="s">
        <v>1995</v>
      </c>
      <c r="F100" s="208" t="s">
        <v>1996</v>
      </c>
      <c r="G100" s="209" t="s">
        <v>543</v>
      </c>
      <c r="H100" s="210">
        <v>7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152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1997</v>
      </c>
    </row>
    <row r="101" s="2" customFormat="1">
      <c r="A101" s="39"/>
      <c r="B101" s="40"/>
      <c r="C101" s="41"/>
      <c r="D101" s="220" t="s">
        <v>154</v>
      </c>
      <c r="E101" s="41"/>
      <c r="F101" s="221" t="s">
        <v>1998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154</v>
      </c>
      <c r="AU101" s="18" t="s">
        <v>79</v>
      </c>
    </row>
    <row r="102" s="2" customFormat="1" ht="21.75" customHeight="1">
      <c r="A102" s="39"/>
      <c r="B102" s="40"/>
      <c r="C102" s="206" t="s">
        <v>222</v>
      </c>
      <c r="D102" s="206" t="s">
        <v>148</v>
      </c>
      <c r="E102" s="207" t="s">
        <v>1999</v>
      </c>
      <c r="F102" s="208" t="s">
        <v>2000</v>
      </c>
      <c r="G102" s="209" t="s">
        <v>543</v>
      </c>
      <c r="H102" s="210">
        <v>2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152</v>
      </c>
      <c r="AT102" s="218" t="s">
        <v>148</v>
      </c>
      <c r="AU102" s="218" t="s">
        <v>79</v>
      </c>
      <c r="AY102" s="18" t="s">
        <v>146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152</v>
      </c>
      <c r="BM102" s="218" t="s">
        <v>2001</v>
      </c>
    </row>
    <row r="103" s="2" customFormat="1">
      <c r="A103" s="39"/>
      <c r="B103" s="40"/>
      <c r="C103" s="41"/>
      <c r="D103" s="220" t="s">
        <v>154</v>
      </c>
      <c r="E103" s="41"/>
      <c r="F103" s="221" t="s">
        <v>2002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154</v>
      </c>
      <c r="AU103" s="18" t="s">
        <v>79</v>
      </c>
    </row>
    <row r="104" s="2" customFormat="1" ht="21.75" customHeight="1">
      <c r="A104" s="39"/>
      <c r="B104" s="40"/>
      <c r="C104" s="206" t="s">
        <v>229</v>
      </c>
      <c r="D104" s="206" t="s">
        <v>148</v>
      </c>
      <c r="E104" s="207" t="s">
        <v>2003</v>
      </c>
      <c r="F104" s="208" t="s">
        <v>2004</v>
      </c>
      <c r="G104" s="209" t="s">
        <v>543</v>
      </c>
      <c r="H104" s="210">
        <v>3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152</v>
      </c>
      <c r="AT104" s="218" t="s">
        <v>148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152</v>
      </c>
      <c r="BM104" s="218" t="s">
        <v>2005</v>
      </c>
    </row>
    <row r="105" s="2" customFormat="1">
      <c r="A105" s="39"/>
      <c r="B105" s="40"/>
      <c r="C105" s="41"/>
      <c r="D105" s="220" t="s">
        <v>154</v>
      </c>
      <c r="E105" s="41"/>
      <c r="F105" s="221" t="s">
        <v>2006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79</v>
      </c>
    </row>
    <row r="106" s="2" customFormat="1" ht="21.75" customHeight="1">
      <c r="A106" s="39"/>
      <c r="B106" s="40"/>
      <c r="C106" s="206" t="s">
        <v>238</v>
      </c>
      <c r="D106" s="206" t="s">
        <v>148</v>
      </c>
      <c r="E106" s="207" t="s">
        <v>2007</v>
      </c>
      <c r="F106" s="208" t="s">
        <v>2008</v>
      </c>
      <c r="G106" s="209" t="s">
        <v>543</v>
      </c>
      <c r="H106" s="210">
        <v>1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152</v>
      </c>
      <c r="AT106" s="218" t="s">
        <v>148</v>
      </c>
      <c r="AU106" s="218" t="s">
        <v>79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2009</v>
      </c>
    </row>
    <row r="107" s="2" customFormat="1">
      <c r="A107" s="39"/>
      <c r="B107" s="40"/>
      <c r="C107" s="41"/>
      <c r="D107" s="220" t="s">
        <v>154</v>
      </c>
      <c r="E107" s="41"/>
      <c r="F107" s="221" t="s">
        <v>2010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154</v>
      </c>
      <c r="AU107" s="18" t="s">
        <v>79</v>
      </c>
    </row>
    <row r="108" s="2" customFormat="1" ht="21.75" customHeight="1">
      <c r="A108" s="39"/>
      <c r="B108" s="40"/>
      <c r="C108" s="206" t="s">
        <v>244</v>
      </c>
      <c r="D108" s="206" t="s">
        <v>148</v>
      </c>
      <c r="E108" s="207" t="s">
        <v>2011</v>
      </c>
      <c r="F108" s="208" t="s">
        <v>2012</v>
      </c>
      <c r="G108" s="209" t="s">
        <v>543</v>
      </c>
      <c r="H108" s="210">
        <v>2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40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152</v>
      </c>
      <c r="AT108" s="218" t="s">
        <v>148</v>
      </c>
      <c r="AU108" s="218" t="s">
        <v>79</v>
      </c>
      <c r="AY108" s="18" t="s">
        <v>146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77</v>
      </c>
      <c r="BK108" s="219">
        <f>ROUND(I108*H108,2)</f>
        <v>0</v>
      </c>
      <c r="BL108" s="18" t="s">
        <v>152</v>
      </c>
      <c r="BM108" s="218" t="s">
        <v>2013</v>
      </c>
    </row>
    <row r="109" s="2" customFormat="1">
      <c r="A109" s="39"/>
      <c r="B109" s="40"/>
      <c r="C109" s="41"/>
      <c r="D109" s="220" t="s">
        <v>154</v>
      </c>
      <c r="E109" s="41"/>
      <c r="F109" s="221" t="s">
        <v>2014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79</v>
      </c>
    </row>
    <row r="110" s="2" customFormat="1" ht="21.75" customHeight="1">
      <c r="A110" s="39"/>
      <c r="B110" s="40"/>
      <c r="C110" s="206" t="s">
        <v>249</v>
      </c>
      <c r="D110" s="206" t="s">
        <v>148</v>
      </c>
      <c r="E110" s="207" t="s">
        <v>2015</v>
      </c>
      <c r="F110" s="208" t="s">
        <v>2016</v>
      </c>
      <c r="G110" s="209" t="s">
        <v>543</v>
      </c>
      <c r="H110" s="210">
        <v>4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40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152</v>
      </c>
      <c r="AT110" s="218" t="s">
        <v>148</v>
      </c>
      <c r="AU110" s="218" t="s">
        <v>79</v>
      </c>
      <c r="AY110" s="18" t="s">
        <v>146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77</v>
      </c>
      <c r="BK110" s="219">
        <f>ROUND(I110*H110,2)</f>
        <v>0</v>
      </c>
      <c r="BL110" s="18" t="s">
        <v>152</v>
      </c>
      <c r="BM110" s="218" t="s">
        <v>2017</v>
      </c>
    </row>
    <row r="111" s="2" customFormat="1">
      <c r="A111" s="39"/>
      <c r="B111" s="40"/>
      <c r="C111" s="41"/>
      <c r="D111" s="220" t="s">
        <v>154</v>
      </c>
      <c r="E111" s="41"/>
      <c r="F111" s="221" t="s">
        <v>2018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154</v>
      </c>
      <c r="AU111" s="18" t="s">
        <v>79</v>
      </c>
    </row>
    <row r="112" s="2" customFormat="1" ht="21.75" customHeight="1">
      <c r="A112" s="39"/>
      <c r="B112" s="40"/>
      <c r="C112" s="206" t="s">
        <v>8</v>
      </c>
      <c r="D112" s="206" t="s">
        <v>148</v>
      </c>
      <c r="E112" s="207" t="s">
        <v>2019</v>
      </c>
      <c r="F112" s="208" t="s">
        <v>2020</v>
      </c>
      <c r="G112" s="209" t="s">
        <v>543</v>
      </c>
      <c r="H112" s="210">
        <v>1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40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152</v>
      </c>
      <c r="AT112" s="218" t="s">
        <v>148</v>
      </c>
      <c r="AU112" s="218" t="s">
        <v>79</v>
      </c>
      <c r="AY112" s="18" t="s">
        <v>146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77</v>
      </c>
      <c r="BK112" s="219">
        <f>ROUND(I112*H112,2)</f>
        <v>0</v>
      </c>
      <c r="BL112" s="18" t="s">
        <v>152</v>
      </c>
      <c r="BM112" s="218" t="s">
        <v>2021</v>
      </c>
    </row>
    <row r="113" s="2" customFormat="1">
      <c r="A113" s="39"/>
      <c r="B113" s="40"/>
      <c r="C113" s="41"/>
      <c r="D113" s="220" t="s">
        <v>154</v>
      </c>
      <c r="E113" s="41"/>
      <c r="F113" s="221" t="s">
        <v>2022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154</v>
      </c>
      <c r="AU113" s="18" t="s">
        <v>79</v>
      </c>
    </row>
    <row r="114" s="2" customFormat="1" ht="24.15" customHeight="1">
      <c r="A114" s="39"/>
      <c r="B114" s="40"/>
      <c r="C114" s="206" t="s">
        <v>167</v>
      </c>
      <c r="D114" s="206" t="s">
        <v>148</v>
      </c>
      <c r="E114" s="207" t="s">
        <v>2023</v>
      </c>
      <c r="F114" s="208" t="s">
        <v>2024</v>
      </c>
      <c r="G114" s="209" t="s">
        <v>543</v>
      </c>
      <c r="H114" s="210">
        <v>1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40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152</v>
      </c>
      <c r="AT114" s="218" t="s">
        <v>148</v>
      </c>
      <c r="AU114" s="218" t="s">
        <v>79</v>
      </c>
      <c r="AY114" s="18" t="s">
        <v>146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77</v>
      </c>
      <c r="BK114" s="219">
        <f>ROUND(I114*H114,2)</f>
        <v>0</v>
      </c>
      <c r="BL114" s="18" t="s">
        <v>152</v>
      </c>
      <c r="BM114" s="218" t="s">
        <v>2025</v>
      </c>
    </row>
    <row r="115" s="2" customFormat="1">
      <c r="A115" s="39"/>
      <c r="B115" s="40"/>
      <c r="C115" s="41"/>
      <c r="D115" s="220" t="s">
        <v>154</v>
      </c>
      <c r="E115" s="41"/>
      <c r="F115" s="221" t="s">
        <v>2026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154</v>
      </c>
      <c r="AU115" s="18" t="s">
        <v>79</v>
      </c>
    </row>
    <row r="116" s="2" customFormat="1" ht="24.15" customHeight="1">
      <c r="A116" s="39"/>
      <c r="B116" s="40"/>
      <c r="C116" s="206" t="s">
        <v>265</v>
      </c>
      <c r="D116" s="206" t="s">
        <v>148</v>
      </c>
      <c r="E116" s="207" t="s">
        <v>2027</v>
      </c>
      <c r="F116" s="208" t="s">
        <v>2028</v>
      </c>
      <c r="G116" s="209" t="s">
        <v>543</v>
      </c>
      <c r="H116" s="210">
        <v>1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40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152</v>
      </c>
      <c r="AT116" s="218" t="s">
        <v>148</v>
      </c>
      <c r="AU116" s="218" t="s">
        <v>79</v>
      </c>
      <c r="AY116" s="18" t="s">
        <v>146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77</v>
      </c>
      <c r="BK116" s="219">
        <f>ROUND(I116*H116,2)</f>
        <v>0</v>
      </c>
      <c r="BL116" s="18" t="s">
        <v>152</v>
      </c>
      <c r="BM116" s="218" t="s">
        <v>2029</v>
      </c>
    </row>
    <row r="117" s="2" customFormat="1">
      <c r="A117" s="39"/>
      <c r="B117" s="40"/>
      <c r="C117" s="41"/>
      <c r="D117" s="220" t="s">
        <v>154</v>
      </c>
      <c r="E117" s="41"/>
      <c r="F117" s="221" t="s">
        <v>2030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154</v>
      </c>
      <c r="AU117" s="18" t="s">
        <v>79</v>
      </c>
    </row>
    <row r="118" s="2" customFormat="1" ht="16.5" customHeight="1">
      <c r="A118" s="39"/>
      <c r="B118" s="40"/>
      <c r="C118" s="206" t="s">
        <v>272</v>
      </c>
      <c r="D118" s="206" t="s">
        <v>148</v>
      </c>
      <c r="E118" s="207" t="s">
        <v>2031</v>
      </c>
      <c r="F118" s="208" t="s">
        <v>2032</v>
      </c>
      <c r="G118" s="209" t="s">
        <v>1184</v>
      </c>
      <c r="H118" s="210">
        <v>1</v>
      </c>
      <c r="I118" s="211"/>
      <c r="J118" s="212">
        <f>ROUND(I118*H118,2)</f>
        <v>0</v>
      </c>
      <c r="K118" s="213"/>
      <c r="L118" s="45"/>
      <c r="M118" s="277" t="s">
        <v>19</v>
      </c>
      <c r="N118" s="278" t="s">
        <v>40</v>
      </c>
      <c r="O118" s="271"/>
      <c r="P118" s="279">
        <f>O118*H118</f>
        <v>0</v>
      </c>
      <c r="Q118" s="279">
        <v>0</v>
      </c>
      <c r="R118" s="279">
        <f>Q118*H118</f>
        <v>0</v>
      </c>
      <c r="S118" s="279">
        <v>0</v>
      </c>
      <c r="T118" s="280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152</v>
      </c>
      <c r="AT118" s="218" t="s">
        <v>148</v>
      </c>
      <c r="AU118" s="218" t="s">
        <v>79</v>
      </c>
      <c r="AY118" s="18" t="s">
        <v>146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77</v>
      </c>
      <c r="BK118" s="219">
        <f>ROUND(I118*H118,2)</f>
        <v>0</v>
      </c>
      <c r="BL118" s="18" t="s">
        <v>152</v>
      </c>
      <c r="BM118" s="218" t="s">
        <v>2033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Tg+M4qMBG0wSKQ0jV6Akk1k/DaF+Qx3qrHmbKovck0mEukvWNZZrFFAI8Rm0YFC+ClxvL0C+lO9g5AIPylGBCA==" hashValue="Mjj8GmJOBDwWwSdqgaVmKQihHf2Bejr8Ct6b/5NZim7SpQxgbixU0xZbqjQKmuXiewBK9B5DlRnXukRmJBMTrQ==" algorithmName="SHA-512" password="CC35"/>
  <autoFilter ref="C80:K11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2151351"/>
    <hyperlink ref="F87" r:id="rId2" display="https://podminky.urs.cz/item/CS_URS_2023_01/112151352"/>
    <hyperlink ref="F89" r:id="rId3" display="https://podminky.urs.cz/item/CS_URS_2023_01/112151353"/>
    <hyperlink ref="F91" r:id="rId4" display="https://podminky.urs.cz/item/CS_URS_2023_01/112151355"/>
    <hyperlink ref="F93" r:id="rId5" display="https://podminky.urs.cz/item/CS_URS_2023_01/112201111"/>
    <hyperlink ref="F95" r:id="rId6" display="https://podminky.urs.cz/item/CS_URS_2023_01/112201112"/>
    <hyperlink ref="F97" r:id="rId7" display="https://podminky.urs.cz/item/CS_URS_2023_01/112201113"/>
    <hyperlink ref="F99" r:id="rId8" display="https://podminky.urs.cz/item/CS_URS_2023_01/112201115"/>
    <hyperlink ref="F101" r:id="rId9" display="https://podminky.urs.cz/item/CS_URS_2023_01/184852234"/>
    <hyperlink ref="F103" r:id="rId10" display="https://podminky.urs.cz/item/CS_URS_2023_01/184852235"/>
    <hyperlink ref="F105" r:id="rId11" display="https://podminky.urs.cz/item/CS_URS_2023_01/184852236"/>
    <hyperlink ref="F107" r:id="rId12" display="https://podminky.urs.cz/item/CS_URS_2023_01/184852238"/>
    <hyperlink ref="F109" r:id="rId13" display="https://podminky.urs.cz/item/CS_URS_2023_01/184852241"/>
    <hyperlink ref="F111" r:id="rId14" display="https://podminky.urs.cz/item/CS_URS_2023_01/184852434"/>
    <hyperlink ref="F113" r:id="rId15" display="https://podminky.urs.cz/item/CS_URS_2023_01/184852435"/>
    <hyperlink ref="F115" r:id="rId16" display="https://podminky.urs.cz/item/CS_URS_2023_01/184852436"/>
    <hyperlink ref="F117" r:id="rId17" display="https://podminky.urs.cz/item/CS_URS_2023_01/18485243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2034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ROUND((SUM(BE81:BE194)),  2)</f>
        <v>0</v>
      </c>
      <c r="G33" s="39"/>
      <c r="H33" s="39"/>
      <c r="I33" s="149">
        <v>0.20999999999999999</v>
      </c>
      <c r="J33" s="148">
        <f>ROUND(((SUM(BE81:BE194))*I33),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ROUND((SUM(BF81:BF194)),  2)</f>
        <v>0</v>
      </c>
      <c r="G34" s="39"/>
      <c r="H34" s="39"/>
      <c r="I34" s="149">
        <v>0.14999999999999999</v>
      </c>
      <c r="J34" s="148">
        <f>ROUND(((SUM(BF81:BF194))*I34),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ROUND((SUM(BG81:BG194)),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ROUND((SUM(BH81:BH194)),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ROUND((SUM(BI81:BI194)),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802 - Mobiliář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126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131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Revitalizace vnitrobloku Bayerova - Botanická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802 - Mobiliář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8. 8. 2022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132</v>
      </c>
      <c r="D80" s="181" t="s">
        <v>54</v>
      </c>
      <c r="E80" s="181" t="s">
        <v>50</v>
      </c>
      <c r="F80" s="181" t="s">
        <v>51</v>
      </c>
      <c r="G80" s="181" t="s">
        <v>133</v>
      </c>
      <c r="H80" s="181" t="s">
        <v>134</v>
      </c>
      <c r="I80" s="181" t="s">
        <v>135</v>
      </c>
      <c r="J80" s="182" t="s">
        <v>118</v>
      </c>
      <c r="K80" s="183" t="s">
        <v>136</v>
      </c>
      <c r="L80" s="184"/>
      <c r="M80" s="93" t="s">
        <v>19</v>
      </c>
      <c r="N80" s="94" t="s">
        <v>39</v>
      </c>
      <c r="O80" s="94" t="s">
        <v>137</v>
      </c>
      <c r="P80" s="94" t="s">
        <v>138</v>
      </c>
      <c r="Q80" s="94" t="s">
        <v>139</v>
      </c>
      <c r="R80" s="94" t="s">
        <v>140</v>
      </c>
      <c r="S80" s="94" t="s">
        <v>141</v>
      </c>
      <c r="T80" s="95" t="s">
        <v>142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143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0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119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68</v>
      </c>
      <c r="E82" s="193" t="s">
        <v>144</v>
      </c>
      <c r="F82" s="193" t="s">
        <v>145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77</v>
      </c>
      <c r="AT82" s="202" t="s">
        <v>68</v>
      </c>
      <c r="AU82" s="202" t="s">
        <v>69</v>
      </c>
      <c r="AY82" s="201" t="s">
        <v>146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68</v>
      </c>
      <c r="E83" s="204" t="s">
        <v>214</v>
      </c>
      <c r="F83" s="204" t="s">
        <v>676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SUM(P84:P194)</f>
        <v>0</v>
      </c>
      <c r="Q83" s="198"/>
      <c r="R83" s="199">
        <f>SUM(R84:R194)</f>
        <v>0</v>
      </c>
      <c r="S83" s="198"/>
      <c r="T83" s="200">
        <f>SUM(T84:T194)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77</v>
      </c>
      <c r="AY83" s="201" t="s">
        <v>146</v>
      </c>
      <c r="BK83" s="203">
        <f>SUM(BK84:BK194)</f>
        <v>0</v>
      </c>
    </row>
    <row r="84" s="2" customFormat="1" ht="16.5" customHeight="1">
      <c r="A84" s="39"/>
      <c r="B84" s="40"/>
      <c r="C84" s="206" t="s">
        <v>77</v>
      </c>
      <c r="D84" s="206" t="s">
        <v>148</v>
      </c>
      <c r="E84" s="207" t="s">
        <v>2035</v>
      </c>
      <c r="F84" s="208" t="s">
        <v>2036</v>
      </c>
      <c r="G84" s="209" t="s">
        <v>543</v>
      </c>
      <c r="H84" s="210">
        <v>18</v>
      </c>
      <c r="I84" s="211"/>
      <c r="J84" s="212">
        <f>ROUND(I84*H84,2)</f>
        <v>0</v>
      </c>
      <c r="K84" s="213"/>
      <c r="L84" s="45"/>
      <c r="M84" s="214" t="s">
        <v>19</v>
      </c>
      <c r="N84" s="215" t="s">
        <v>40</v>
      </c>
      <c r="O84" s="8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8" t="s">
        <v>152</v>
      </c>
      <c r="AT84" s="218" t="s">
        <v>148</v>
      </c>
      <c r="AU84" s="218" t="s">
        <v>79</v>
      </c>
      <c r="AY84" s="18" t="s">
        <v>146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8" t="s">
        <v>77</v>
      </c>
      <c r="BK84" s="219">
        <f>ROUND(I84*H84,2)</f>
        <v>0</v>
      </c>
      <c r="BL84" s="18" t="s">
        <v>152</v>
      </c>
      <c r="BM84" s="218" t="s">
        <v>2037</v>
      </c>
    </row>
    <row r="85" s="2" customFormat="1">
      <c r="A85" s="39"/>
      <c r="B85" s="40"/>
      <c r="C85" s="41"/>
      <c r="D85" s="220" t="s">
        <v>154</v>
      </c>
      <c r="E85" s="41"/>
      <c r="F85" s="221" t="s">
        <v>2038</v>
      </c>
      <c r="G85" s="41"/>
      <c r="H85" s="41"/>
      <c r="I85" s="222"/>
      <c r="J85" s="41"/>
      <c r="K85" s="41"/>
      <c r="L85" s="45"/>
      <c r="M85" s="223"/>
      <c r="N85" s="224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154</v>
      </c>
      <c r="AU85" s="18" t="s">
        <v>79</v>
      </c>
    </row>
    <row r="86" s="13" customFormat="1">
      <c r="A86" s="13"/>
      <c r="B86" s="225"/>
      <c r="C86" s="226"/>
      <c r="D86" s="227" t="s">
        <v>156</v>
      </c>
      <c r="E86" s="228" t="s">
        <v>19</v>
      </c>
      <c r="F86" s="229" t="s">
        <v>2039</v>
      </c>
      <c r="G86" s="226"/>
      <c r="H86" s="228" t="s">
        <v>19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156</v>
      </c>
      <c r="AU86" s="235" t="s">
        <v>79</v>
      </c>
      <c r="AV86" s="13" t="s">
        <v>77</v>
      </c>
      <c r="AW86" s="13" t="s">
        <v>31</v>
      </c>
      <c r="AX86" s="13" t="s">
        <v>69</v>
      </c>
      <c r="AY86" s="235" t="s">
        <v>146</v>
      </c>
    </row>
    <row r="87" s="13" customFormat="1">
      <c r="A87" s="13"/>
      <c r="B87" s="225"/>
      <c r="C87" s="226"/>
      <c r="D87" s="227" t="s">
        <v>156</v>
      </c>
      <c r="E87" s="228" t="s">
        <v>19</v>
      </c>
      <c r="F87" s="229" t="s">
        <v>2040</v>
      </c>
      <c r="G87" s="226"/>
      <c r="H87" s="228" t="s">
        <v>19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156</v>
      </c>
      <c r="AU87" s="235" t="s">
        <v>79</v>
      </c>
      <c r="AV87" s="13" t="s">
        <v>77</v>
      </c>
      <c r="AW87" s="13" t="s">
        <v>31</v>
      </c>
      <c r="AX87" s="13" t="s">
        <v>69</v>
      </c>
      <c r="AY87" s="235" t="s">
        <v>146</v>
      </c>
    </row>
    <row r="88" s="13" customFormat="1">
      <c r="A88" s="13"/>
      <c r="B88" s="225"/>
      <c r="C88" s="226"/>
      <c r="D88" s="227" t="s">
        <v>156</v>
      </c>
      <c r="E88" s="228" t="s">
        <v>19</v>
      </c>
      <c r="F88" s="229" t="s">
        <v>2041</v>
      </c>
      <c r="G88" s="226"/>
      <c r="H88" s="228" t="s">
        <v>19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156</v>
      </c>
      <c r="AU88" s="235" t="s">
        <v>79</v>
      </c>
      <c r="AV88" s="13" t="s">
        <v>77</v>
      </c>
      <c r="AW88" s="13" t="s">
        <v>31</v>
      </c>
      <c r="AX88" s="13" t="s">
        <v>69</v>
      </c>
      <c r="AY88" s="235" t="s">
        <v>146</v>
      </c>
    </row>
    <row r="89" s="14" customFormat="1">
      <c r="A89" s="14"/>
      <c r="B89" s="236"/>
      <c r="C89" s="237"/>
      <c r="D89" s="227" t="s">
        <v>156</v>
      </c>
      <c r="E89" s="238" t="s">
        <v>19</v>
      </c>
      <c r="F89" s="239" t="s">
        <v>272</v>
      </c>
      <c r="G89" s="237"/>
      <c r="H89" s="240">
        <v>18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156</v>
      </c>
      <c r="AU89" s="246" t="s">
        <v>79</v>
      </c>
      <c r="AV89" s="14" t="s">
        <v>79</v>
      </c>
      <c r="AW89" s="14" t="s">
        <v>31</v>
      </c>
      <c r="AX89" s="14" t="s">
        <v>77</v>
      </c>
      <c r="AY89" s="246" t="s">
        <v>146</v>
      </c>
    </row>
    <row r="90" s="2" customFormat="1" ht="16.5" customHeight="1">
      <c r="A90" s="39"/>
      <c r="B90" s="40"/>
      <c r="C90" s="206" t="s">
        <v>79</v>
      </c>
      <c r="D90" s="206" t="s">
        <v>148</v>
      </c>
      <c r="E90" s="207" t="s">
        <v>2042</v>
      </c>
      <c r="F90" s="208" t="s">
        <v>2043</v>
      </c>
      <c r="G90" s="209" t="s">
        <v>543</v>
      </c>
      <c r="H90" s="210">
        <v>9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40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152</v>
      </c>
      <c r="AT90" s="218" t="s">
        <v>148</v>
      </c>
      <c r="AU90" s="218" t="s">
        <v>79</v>
      </c>
      <c r="AY90" s="18" t="s">
        <v>146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77</v>
      </c>
      <c r="BK90" s="219">
        <f>ROUND(I90*H90,2)</f>
        <v>0</v>
      </c>
      <c r="BL90" s="18" t="s">
        <v>152</v>
      </c>
      <c r="BM90" s="218" t="s">
        <v>2044</v>
      </c>
    </row>
    <row r="91" s="13" customFormat="1">
      <c r="A91" s="13"/>
      <c r="B91" s="225"/>
      <c r="C91" s="226"/>
      <c r="D91" s="227" t="s">
        <v>156</v>
      </c>
      <c r="E91" s="228" t="s">
        <v>19</v>
      </c>
      <c r="F91" s="229" t="s">
        <v>2039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156</v>
      </c>
      <c r="AU91" s="235" t="s">
        <v>79</v>
      </c>
      <c r="AV91" s="13" t="s">
        <v>77</v>
      </c>
      <c r="AW91" s="13" t="s">
        <v>31</v>
      </c>
      <c r="AX91" s="13" t="s">
        <v>69</v>
      </c>
      <c r="AY91" s="235" t="s">
        <v>146</v>
      </c>
    </row>
    <row r="92" s="13" customFormat="1">
      <c r="A92" s="13"/>
      <c r="B92" s="225"/>
      <c r="C92" s="226"/>
      <c r="D92" s="227" t="s">
        <v>156</v>
      </c>
      <c r="E92" s="228" t="s">
        <v>19</v>
      </c>
      <c r="F92" s="229" t="s">
        <v>2045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156</v>
      </c>
      <c r="AU92" s="235" t="s">
        <v>79</v>
      </c>
      <c r="AV92" s="13" t="s">
        <v>77</v>
      </c>
      <c r="AW92" s="13" t="s">
        <v>31</v>
      </c>
      <c r="AX92" s="13" t="s">
        <v>69</v>
      </c>
      <c r="AY92" s="235" t="s">
        <v>146</v>
      </c>
    </row>
    <row r="93" s="13" customFormat="1">
      <c r="A93" s="13"/>
      <c r="B93" s="225"/>
      <c r="C93" s="226"/>
      <c r="D93" s="227" t="s">
        <v>156</v>
      </c>
      <c r="E93" s="228" t="s">
        <v>19</v>
      </c>
      <c r="F93" s="229" t="s">
        <v>2041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156</v>
      </c>
      <c r="AU93" s="235" t="s">
        <v>79</v>
      </c>
      <c r="AV93" s="13" t="s">
        <v>77</v>
      </c>
      <c r="AW93" s="13" t="s">
        <v>31</v>
      </c>
      <c r="AX93" s="13" t="s">
        <v>69</v>
      </c>
      <c r="AY93" s="235" t="s">
        <v>146</v>
      </c>
    </row>
    <row r="94" s="14" customFormat="1">
      <c r="A94" s="14"/>
      <c r="B94" s="236"/>
      <c r="C94" s="237"/>
      <c r="D94" s="227" t="s">
        <v>156</v>
      </c>
      <c r="E94" s="238" t="s">
        <v>19</v>
      </c>
      <c r="F94" s="239" t="s">
        <v>214</v>
      </c>
      <c r="G94" s="237"/>
      <c r="H94" s="240">
        <v>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156</v>
      </c>
      <c r="AU94" s="246" t="s">
        <v>79</v>
      </c>
      <c r="AV94" s="14" t="s">
        <v>79</v>
      </c>
      <c r="AW94" s="14" t="s">
        <v>31</v>
      </c>
      <c r="AX94" s="14" t="s">
        <v>77</v>
      </c>
      <c r="AY94" s="246" t="s">
        <v>146</v>
      </c>
    </row>
    <row r="95" s="2" customFormat="1" ht="16.5" customHeight="1">
      <c r="A95" s="39"/>
      <c r="B95" s="40"/>
      <c r="C95" s="206" t="s">
        <v>168</v>
      </c>
      <c r="D95" s="206" t="s">
        <v>148</v>
      </c>
      <c r="E95" s="207" t="s">
        <v>2046</v>
      </c>
      <c r="F95" s="208" t="s">
        <v>2047</v>
      </c>
      <c r="G95" s="209" t="s">
        <v>543</v>
      </c>
      <c r="H95" s="210">
        <v>0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40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152</v>
      </c>
      <c r="AT95" s="218" t="s">
        <v>148</v>
      </c>
      <c r="AU95" s="218" t="s">
        <v>79</v>
      </c>
      <c r="AY95" s="18" t="s">
        <v>146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77</v>
      </c>
      <c r="BK95" s="219">
        <f>ROUND(I95*H95,2)</f>
        <v>0</v>
      </c>
      <c r="BL95" s="18" t="s">
        <v>152</v>
      </c>
      <c r="BM95" s="218" t="s">
        <v>2048</v>
      </c>
    </row>
    <row r="96" s="13" customFormat="1">
      <c r="A96" s="13"/>
      <c r="B96" s="225"/>
      <c r="C96" s="226"/>
      <c r="D96" s="227" t="s">
        <v>156</v>
      </c>
      <c r="E96" s="228" t="s">
        <v>19</v>
      </c>
      <c r="F96" s="229" t="s">
        <v>2039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156</v>
      </c>
      <c r="AU96" s="235" t="s">
        <v>79</v>
      </c>
      <c r="AV96" s="13" t="s">
        <v>77</v>
      </c>
      <c r="AW96" s="13" t="s">
        <v>31</v>
      </c>
      <c r="AX96" s="13" t="s">
        <v>69</v>
      </c>
      <c r="AY96" s="235" t="s">
        <v>146</v>
      </c>
    </row>
    <row r="97" s="13" customFormat="1">
      <c r="A97" s="13"/>
      <c r="B97" s="225"/>
      <c r="C97" s="226"/>
      <c r="D97" s="227" t="s">
        <v>156</v>
      </c>
      <c r="E97" s="228" t="s">
        <v>19</v>
      </c>
      <c r="F97" s="229" t="s">
        <v>2045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156</v>
      </c>
      <c r="AU97" s="235" t="s">
        <v>79</v>
      </c>
      <c r="AV97" s="13" t="s">
        <v>77</v>
      </c>
      <c r="AW97" s="13" t="s">
        <v>31</v>
      </c>
      <c r="AX97" s="13" t="s">
        <v>69</v>
      </c>
      <c r="AY97" s="235" t="s">
        <v>146</v>
      </c>
    </row>
    <row r="98" s="13" customFormat="1">
      <c r="A98" s="13"/>
      <c r="B98" s="225"/>
      <c r="C98" s="226"/>
      <c r="D98" s="227" t="s">
        <v>156</v>
      </c>
      <c r="E98" s="228" t="s">
        <v>19</v>
      </c>
      <c r="F98" s="229" t="s">
        <v>2041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156</v>
      </c>
      <c r="AU98" s="235" t="s">
        <v>79</v>
      </c>
      <c r="AV98" s="13" t="s">
        <v>77</v>
      </c>
      <c r="AW98" s="13" t="s">
        <v>31</v>
      </c>
      <c r="AX98" s="13" t="s">
        <v>69</v>
      </c>
      <c r="AY98" s="235" t="s">
        <v>146</v>
      </c>
    </row>
    <row r="99" s="14" customFormat="1">
      <c r="A99" s="14"/>
      <c r="B99" s="236"/>
      <c r="C99" s="237"/>
      <c r="D99" s="227" t="s">
        <v>156</v>
      </c>
      <c r="E99" s="238" t="s">
        <v>19</v>
      </c>
      <c r="F99" s="239" t="s">
        <v>69</v>
      </c>
      <c r="G99" s="237"/>
      <c r="H99" s="240">
        <v>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156</v>
      </c>
      <c r="AU99" s="246" t="s">
        <v>79</v>
      </c>
      <c r="AV99" s="14" t="s">
        <v>79</v>
      </c>
      <c r="AW99" s="14" t="s">
        <v>31</v>
      </c>
      <c r="AX99" s="14" t="s">
        <v>77</v>
      </c>
      <c r="AY99" s="246" t="s">
        <v>146</v>
      </c>
    </row>
    <row r="100" s="2" customFormat="1" ht="16.5" customHeight="1">
      <c r="A100" s="39"/>
      <c r="B100" s="40"/>
      <c r="C100" s="206" t="s">
        <v>152</v>
      </c>
      <c r="D100" s="206" t="s">
        <v>148</v>
      </c>
      <c r="E100" s="207" t="s">
        <v>2049</v>
      </c>
      <c r="F100" s="208" t="s">
        <v>2050</v>
      </c>
      <c r="G100" s="209" t="s">
        <v>543</v>
      </c>
      <c r="H100" s="210">
        <v>0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152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152</v>
      </c>
      <c r="BM100" s="218" t="s">
        <v>2051</v>
      </c>
    </row>
    <row r="101" s="13" customFormat="1">
      <c r="A101" s="13"/>
      <c r="B101" s="225"/>
      <c r="C101" s="226"/>
      <c r="D101" s="227" t="s">
        <v>156</v>
      </c>
      <c r="E101" s="228" t="s">
        <v>19</v>
      </c>
      <c r="F101" s="229" t="s">
        <v>2039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156</v>
      </c>
      <c r="AU101" s="235" t="s">
        <v>79</v>
      </c>
      <c r="AV101" s="13" t="s">
        <v>77</v>
      </c>
      <c r="AW101" s="13" t="s">
        <v>31</v>
      </c>
      <c r="AX101" s="13" t="s">
        <v>69</v>
      </c>
      <c r="AY101" s="235" t="s">
        <v>146</v>
      </c>
    </row>
    <row r="102" s="13" customFormat="1">
      <c r="A102" s="13"/>
      <c r="B102" s="225"/>
      <c r="C102" s="226"/>
      <c r="D102" s="227" t="s">
        <v>156</v>
      </c>
      <c r="E102" s="228" t="s">
        <v>19</v>
      </c>
      <c r="F102" s="229" t="s">
        <v>2045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156</v>
      </c>
      <c r="AU102" s="235" t="s">
        <v>79</v>
      </c>
      <c r="AV102" s="13" t="s">
        <v>77</v>
      </c>
      <c r="AW102" s="13" t="s">
        <v>31</v>
      </c>
      <c r="AX102" s="13" t="s">
        <v>69</v>
      </c>
      <c r="AY102" s="235" t="s">
        <v>146</v>
      </c>
    </row>
    <row r="103" s="13" customFormat="1">
      <c r="A103" s="13"/>
      <c r="B103" s="225"/>
      <c r="C103" s="226"/>
      <c r="D103" s="227" t="s">
        <v>156</v>
      </c>
      <c r="E103" s="228" t="s">
        <v>19</v>
      </c>
      <c r="F103" s="229" t="s">
        <v>2052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156</v>
      </c>
      <c r="AU103" s="235" t="s">
        <v>79</v>
      </c>
      <c r="AV103" s="13" t="s">
        <v>77</v>
      </c>
      <c r="AW103" s="13" t="s">
        <v>31</v>
      </c>
      <c r="AX103" s="13" t="s">
        <v>69</v>
      </c>
      <c r="AY103" s="235" t="s">
        <v>146</v>
      </c>
    </row>
    <row r="104" s="13" customFormat="1">
      <c r="A104" s="13"/>
      <c r="B104" s="225"/>
      <c r="C104" s="226"/>
      <c r="D104" s="227" t="s">
        <v>156</v>
      </c>
      <c r="E104" s="228" t="s">
        <v>19</v>
      </c>
      <c r="F104" s="229" t="s">
        <v>2041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156</v>
      </c>
      <c r="AU104" s="235" t="s">
        <v>79</v>
      </c>
      <c r="AV104" s="13" t="s">
        <v>77</v>
      </c>
      <c r="AW104" s="13" t="s">
        <v>31</v>
      </c>
      <c r="AX104" s="13" t="s">
        <v>69</v>
      </c>
      <c r="AY104" s="235" t="s">
        <v>146</v>
      </c>
    </row>
    <row r="105" s="14" customFormat="1">
      <c r="A105" s="14"/>
      <c r="B105" s="236"/>
      <c r="C105" s="237"/>
      <c r="D105" s="227" t="s">
        <v>156</v>
      </c>
      <c r="E105" s="238" t="s">
        <v>19</v>
      </c>
      <c r="F105" s="239" t="s">
        <v>69</v>
      </c>
      <c r="G105" s="237"/>
      <c r="H105" s="240">
        <v>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156</v>
      </c>
      <c r="AU105" s="246" t="s">
        <v>79</v>
      </c>
      <c r="AV105" s="14" t="s">
        <v>79</v>
      </c>
      <c r="AW105" s="14" t="s">
        <v>31</v>
      </c>
      <c r="AX105" s="14" t="s">
        <v>77</v>
      </c>
      <c r="AY105" s="246" t="s">
        <v>146</v>
      </c>
    </row>
    <row r="106" s="2" customFormat="1" ht="16.5" customHeight="1">
      <c r="A106" s="39"/>
      <c r="B106" s="40"/>
      <c r="C106" s="206" t="s">
        <v>181</v>
      </c>
      <c r="D106" s="206" t="s">
        <v>148</v>
      </c>
      <c r="E106" s="207" t="s">
        <v>2053</v>
      </c>
      <c r="F106" s="208" t="s">
        <v>2054</v>
      </c>
      <c r="G106" s="209" t="s">
        <v>543</v>
      </c>
      <c r="H106" s="210">
        <v>1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40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152</v>
      </c>
      <c r="AT106" s="218" t="s">
        <v>148</v>
      </c>
      <c r="AU106" s="218" t="s">
        <v>79</v>
      </c>
      <c r="AY106" s="18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77</v>
      </c>
      <c r="BK106" s="219">
        <f>ROUND(I106*H106,2)</f>
        <v>0</v>
      </c>
      <c r="BL106" s="18" t="s">
        <v>152</v>
      </c>
      <c r="BM106" s="218" t="s">
        <v>2055</v>
      </c>
    </row>
    <row r="107" s="13" customFormat="1">
      <c r="A107" s="13"/>
      <c r="B107" s="225"/>
      <c r="C107" s="226"/>
      <c r="D107" s="227" t="s">
        <v>156</v>
      </c>
      <c r="E107" s="228" t="s">
        <v>19</v>
      </c>
      <c r="F107" s="229" t="s">
        <v>2039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156</v>
      </c>
      <c r="AU107" s="235" t="s">
        <v>79</v>
      </c>
      <c r="AV107" s="13" t="s">
        <v>77</v>
      </c>
      <c r="AW107" s="13" t="s">
        <v>31</v>
      </c>
      <c r="AX107" s="13" t="s">
        <v>69</v>
      </c>
      <c r="AY107" s="235" t="s">
        <v>146</v>
      </c>
    </row>
    <row r="108" s="13" customFormat="1">
      <c r="A108" s="13"/>
      <c r="B108" s="225"/>
      <c r="C108" s="226"/>
      <c r="D108" s="227" t="s">
        <v>156</v>
      </c>
      <c r="E108" s="228" t="s">
        <v>19</v>
      </c>
      <c r="F108" s="229" t="s">
        <v>2056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156</v>
      </c>
      <c r="AU108" s="235" t="s">
        <v>79</v>
      </c>
      <c r="AV108" s="13" t="s">
        <v>77</v>
      </c>
      <c r="AW108" s="13" t="s">
        <v>31</v>
      </c>
      <c r="AX108" s="13" t="s">
        <v>69</v>
      </c>
      <c r="AY108" s="235" t="s">
        <v>146</v>
      </c>
    </row>
    <row r="109" s="13" customFormat="1">
      <c r="A109" s="13"/>
      <c r="B109" s="225"/>
      <c r="C109" s="226"/>
      <c r="D109" s="227" t="s">
        <v>156</v>
      </c>
      <c r="E109" s="228" t="s">
        <v>19</v>
      </c>
      <c r="F109" s="229" t="s">
        <v>2041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156</v>
      </c>
      <c r="AU109" s="235" t="s">
        <v>79</v>
      </c>
      <c r="AV109" s="13" t="s">
        <v>77</v>
      </c>
      <c r="AW109" s="13" t="s">
        <v>31</v>
      </c>
      <c r="AX109" s="13" t="s">
        <v>69</v>
      </c>
      <c r="AY109" s="235" t="s">
        <v>146</v>
      </c>
    </row>
    <row r="110" s="14" customFormat="1">
      <c r="A110" s="14"/>
      <c r="B110" s="236"/>
      <c r="C110" s="237"/>
      <c r="D110" s="227" t="s">
        <v>156</v>
      </c>
      <c r="E110" s="238" t="s">
        <v>19</v>
      </c>
      <c r="F110" s="239" t="s">
        <v>77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156</v>
      </c>
      <c r="AU110" s="246" t="s">
        <v>79</v>
      </c>
      <c r="AV110" s="14" t="s">
        <v>79</v>
      </c>
      <c r="AW110" s="14" t="s">
        <v>31</v>
      </c>
      <c r="AX110" s="14" t="s">
        <v>77</v>
      </c>
      <c r="AY110" s="246" t="s">
        <v>146</v>
      </c>
    </row>
    <row r="111" s="2" customFormat="1" ht="16.5" customHeight="1">
      <c r="A111" s="39"/>
      <c r="B111" s="40"/>
      <c r="C111" s="206" t="s">
        <v>187</v>
      </c>
      <c r="D111" s="206" t="s">
        <v>148</v>
      </c>
      <c r="E111" s="207" t="s">
        <v>2057</v>
      </c>
      <c r="F111" s="208" t="s">
        <v>2058</v>
      </c>
      <c r="G111" s="209" t="s">
        <v>543</v>
      </c>
      <c r="H111" s="210">
        <v>4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40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152</v>
      </c>
      <c r="AT111" s="218" t="s">
        <v>148</v>
      </c>
      <c r="AU111" s="218" t="s">
        <v>79</v>
      </c>
      <c r="AY111" s="18" t="s">
        <v>146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77</v>
      </c>
      <c r="BK111" s="219">
        <f>ROUND(I111*H111,2)</f>
        <v>0</v>
      </c>
      <c r="BL111" s="18" t="s">
        <v>152</v>
      </c>
      <c r="BM111" s="218" t="s">
        <v>2059</v>
      </c>
    </row>
    <row r="112" s="13" customFormat="1">
      <c r="A112" s="13"/>
      <c r="B112" s="225"/>
      <c r="C112" s="226"/>
      <c r="D112" s="227" t="s">
        <v>156</v>
      </c>
      <c r="E112" s="228" t="s">
        <v>19</v>
      </c>
      <c r="F112" s="229" t="s">
        <v>2039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156</v>
      </c>
      <c r="AU112" s="235" t="s">
        <v>79</v>
      </c>
      <c r="AV112" s="13" t="s">
        <v>77</v>
      </c>
      <c r="AW112" s="13" t="s">
        <v>31</v>
      </c>
      <c r="AX112" s="13" t="s">
        <v>69</v>
      </c>
      <c r="AY112" s="235" t="s">
        <v>146</v>
      </c>
    </row>
    <row r="113" s="13" customFormat="1">
      <c r="A113" s="13"/>
      <c r="B113" s="225"/>
      <c r="C113" s="226"/>
      <c r="D113" s="227" t="s">
        <v>156</v>
      </c>
      <c r="E113" s="228" t="s">
        <v>19</v>
      </c>
      <c r="F113" s="229" t="s">
        <v>2056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156</v>
      </c>
      <c r="AU113" s="235" t="s">
        <v>79</v>
      </c>
      <c r="AV113" s="13" t="s">
        <v>77</v>
      </c>
      <c r="AW113" s="13" t="s">
        <v>31</v>
      </c>
      <c r="AX113" s="13" t="s">
        <v>69</v>
      </c>
      <c r="AY113" s="235" t="s">
        <v>146</v>
      </c>
    </row>
    <row r="114" s="14" customFormat="1">
      <c r="A114" s="14"/>
      <c r="B114" s="236"/>
      <c r="C114" s="237"/>
      <c r="D114" s="227" t="s">
        <v>156</v>
      </c>
      <c r="E114" s="238" t="s">
        <v>19</v>
      </c>
      <c r="F114" s="239" t="s">
        <v>152</v>
      </c>
      <c r="G114" s="237"/>
      <c r="H114" s="240">
        <v>4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156</v>
      </c>
      <c r="AU114" s="246" t="s">
        <v>79</v>
      </c>
      <c r="AV114" s="14" t="s">
        <v>79</v>
      </c>
      <c r="AW114" s="14" t="s">
        <v>31</v>
      </c>
      <c r="AX114" s="14" t="s">
        <v>77</v>
      </c>
      <c r="AY114" s="246" t="s">
        <v>146</v>
      </c>
    </row>
    <row r="115" s="2" customFormat="1" ht="16.5" customHeight="1">
      <c r="A115" s="39"/>
      <c r="B115" s="40"/>
      <c r="C115" s="206" t="s">
        <v>199</v>
      </c>
      <c r="D115" s="206" t="s">
        <v>148</v>
      </c>
      <c r="E115" s="207" t="s">
        <v>2060</v>
      </c>
      <c r="F115" s="208" t="s">
        <v>2061</v>
      </c>
      <c r="G115" s="209" t="s">
        <v>543</v>
      </c>
      <c r="H115" s="210">
        <v>3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40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152</v>
      </c>
      <c r="AT115" s="218" t="s">
        <v>148</v>
      </c>
      <c r="AU115" s="218" t="s">
        <v>79</v>
      </c>
      <c r="AY115" s="18" t="s">
        <v>146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77</v>
      </c>
      <c r="BK115" s="219">
        <f>ROUND(I115*H115,2)</f>
        <v>0</v>
      </c>
      <c r="BL115" s="18" t="s">
        <v>152</v>
      </c>
      <c r="BM115" s="218" t="s">
        <v>2062</v>
      </c>
    </row>
    <row r="116" s="13" customFormat="1">
      <c r="A116" s="13"/>
      <c r="B116" s="225"/>
      <c r="C116" s="226"/>
      <c r="D116" s="227" t="s">
        <v>156</v>
      </c>
      <c r="E116" s="228" t="s">
        <v>19</v>
      </c>
      <c r="F116" s="229" t="s">
        <v>2039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79</v>
      </c>
      <c r="AV116" s="13" t="s">
        <v>77</v>
      </c>
      <c r="AW116" s="13" t="s">
        <v>31</v>
      </c>
      <c r="AX116" s="13" t="s">
        <v>69</v>
      </c>
      <c r="AY116" s="235" t="s">
        <v>146</v>
      </c>
    </row>
    <row r="117" s="13" customFormat="1">
      <c r="A117" s="13"/>
      <c r="B117" s="225"/>
      <c r="C117" s="226"/>
      <c r="D117" s="227" t="s">
        <v>156</v>
      </c>
      <c r="E117" s="228" t="s">
        <v>19</v>
      </c>
      <c r="F117" s="229" t="s">
        <v>2056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156</v>
      </c>
      <c r="AU117" s="235" t="s">
        <v>79</v>
      </c>
      <c r="AV117" s="13" t="s">
        <v>77</v>
      </c>
      <c r="AW117" s="13" t="s">
        <v>31</v>
      </c>
      <c r="AX117" s="13" t="s">
        <v>69</v>
      </c>
      <c r="AY117" s="235" t="s">
        <v>146</v>
      </c>
    </row>
    <row r="118" s="14" customFormat="1">
      <c r="A118" s="14"/>
      <c r="B118" s="236"/>
      <c r="C118" s="237"/>
      <c r="D118" s="227" t="s">
        <v>156</v>
      </c>
      <c r="E118" s="238" t="s">
        <v>19</v>
      </c>
      <c r="F118" s="239" t="s">
        <v>168</v>
      </c>
      <c r="G118" s="237"/>
      <c r="H118" s="240">
        <v>3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156</v>
      </c>
      <c r="AU118" s="246" t="s">
        <v>79</v>
      </c>
      <c r="AV118" s="14" t="s">
        <v>79</v>
      </c>
      <c r="AW118" s="14" t="s">
        <v>31</v>
      </c>
      <c r="AX118" s="14" t="s">
        <v>77</v>
      </c>
      <c r="AY118" s="246" t="s">
        <v>146</v>
      </c>
    </row>
    <row r="119" s="2" customFormat="1" ht="16.5" customHeight="1">
      <c r="A119" s="39"/>
      <c r="B119" s="40"/>
      <c r="C119" s="206" t="s">
        <v>207</v>
      </c>
      <c r="D119" s="206" t="s">
        <v>148</v>
      </c>
      <c r="E119" s="207" t="s">
        <v>2063</v>
      </c>
      <c r="F119" s="208" t="s">
        <v>2064</v>
      </c>
      <c r="G119" s="209" t="s">
        <v>543</v>
      </c>
      <c r="H119" s="210">
        <v>2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40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152</v>
      </c>
      <c r="AT119" s="218" t="s">
        <v>148</v>
      </c>
      <c r="AU119" s="218" t="s">
        <v>79</v>
      </c>
      <c r="AY119" s="18" t="s">
        <v>146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77</v>
      </c>
      <c r="BK119" s="219">
        <f>ROUND(I119*H119,2)</f>
        <v>0</v>
      </c>
      <c r="BL119" s="18" t="s">
        <v>152</v>
      </c>
      <c r="BM119" s="218" t="s">
        <v>2065</v>
      </c>
    </row>
    <row r="120" s="13" customFormat="1">
      <c r="A120" s="13"/>
      <c r="B120" s="225"/>
      <c r="C120" s="226"/>
      <c r="D120" s="227" t="s">
        <v>156</v>
      </c>
      <c r="E120" s="228" t="s">
        <v>19</v>
      </c>
      <c r="F120" s="229" t="s">
        <v>2039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156</v>
      </c>
      <c r="AU120" s="235" t="s">
        <v>79</v>
      </c>
      <c r="AV120" s="13" t="s">
        <v>77</v>
      </c>
      <c r="AW120" s="13" t="s">
        <v>31</v>
      </c>
      <c r="AX120" s="13" t="s">
        <v>69</v>
      </c>
      <c r="AY120" s="235" t="s">
        <v>146</v>
      </c>
    </row>
    <row r="121" s="13" customFormat="1">
      <c r="A121" s="13"/>
      <c r="B121" s="225"/>
      <c r="C121" s="226"/>
      <c r="D121" s="227" t="s">
        <v>156</v>
      </c>
      <c r="E121" s="228" t="s">
        <v>19</v>
      </c>
      <c r="F121" s="229" t="s">
        <v>2066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156</v>
      </c>
      <c r="AU121" s="235" t="s">
        <v>79</v>
      </c>
      <c r="AV121" s="13" t="s">
        <v>77</v>
      </c>
      <c r="AW121" s="13" t="s">
        <v>31</v>
      </c>
      <c r="AX121" s="13" t="s">
        <v>69</v>
      </c>
      <c r="AY121" s="235" t="s">
        <v>146</v>
      </c>
    </row>
    <row r="122" s="14" customFormat="1">
      <c r="A122" s="14"/>
      <c r="B122" s="236"/>
      <c r="C122" s="237"/>
      <c r="D122" s="227" t="s">
        <v>156</v>
      </c>
      <c r="E122" s="238" t="s">
        <v>19</v>
      </c>
      <c r="F122" s="239" t="s">
        <v>79</v>
      </c>
      <c r="G122" s="237"/>
      <c r="H122" s="240">
        <v>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156</v>
      </c>
      <c r="AU122" s="246" t="s">
        <v>79</v>
      </c>
      <c r="AV122" s="14" t="s">
        <v>79</v>
      </c>
      <c r="AW122" s="14" t="s">
        <v>31</v>
      </c>
      <c r="AX122" s="14" t="s">
        <v>77</v>
      </c>
      <c r="AY122" s="246" t="s">
        <v>146</v>
      </c>
    </row>
    <row r="123" s="2" customFormat="1" ht="16.5" customHeight="1">
      <c r="A123" s="39"/>
      <c r="B123" s="40"/>
      <c r="C123" s="206" t="s">
        <v>214</v>
      </c>
      <c r="D123" s="206" t="s">
        <v>148</v>
      </c>
      <c r="E123" s="207" t="s">
        <v>2067</v>
      </c>
      <c r="F123" s="208" t="s">
        <v>2068</v>
      </c>
      <c r="G123" s="209" t="s">
        <v>543</v>
      </c>
      <c r="H123" s="210">
        <v>1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40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152</v>
      </c>
      <c r="AT123" s="218" t="s">
        <v>148</v>
      </c>
      <c r="AU123" s="218" t="s">
        <v>79</v>
      </c>
      <c r="AY123" s="18" t="s">
        <v>146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77</v>
      </c>
      <c r="BK123" s="219">
        <f>ROUND(I123*H123,2)</f>
        <v>0</v>
      </c>
      <c r="BL123" s="18" t="s">
        <v>152</v>
      </c>
      <c r="BM123" s="218" t="s">
        <v>2069</v>
      </c>
    </row>
    <row r="124" s="13" customFormat="1">
      <c r="A124" s="13"/>
      <c r="B124" s="225"/>
      <c r="C124" s="226"/>
      <c r="D124" s="227" t="s">
        <v>156</v>
      </c>
      <c r="E124" s="228" t="s">
        <v>19</v>
      </c>
      <c r="F124" s="229" t="s">
        <v>2039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156</v>
      </c>
      <c r="AU124" s="235" t="s">
        <v>79</v>
      </c>
      <c r="AV124" s="13" t="s">
        <v>77</v>
      </c>
      <c r="AW124" s="13" t="s">
        <v>31</v>
      </c>
      <c r="AX124" s="13" t="s">
        <v>69</v>
      </c>
      <c r="AY124" s="235" t="s">
        <v>146</v>
      </c>
    </row>
    <row r="125" s="13" customFormat="1">
      <c r="A125" s="13"/>
      <c r="B125" s="225"/>
      <c r="C125" s="226"/>
      <c r="D125" s="227" t="s">
        <v>156</v>
      </c>
      <c r="E125" s="228" t="s">
        <v>19</v>
      </c>
      <c r="F125" s="229" t="s">
        <v>2066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156</v>
      </c>
      <c r="AU125" s="235" t="s">
        <v>79</v>
      </c>
      <c r="AV125" s="13" t="s">
        <v>77</v>
      </c>
      <c r="AW125" s="13" t="s">
        <v>31</v>
      </c>
      <c r="AX125" s="13" t="s">
        <v>69</v>
      </c>
      <c r="AY125" s="235" t="s">
        <v>146</v>
      </c>
    </row>
    <row r="126" s="14" customFormat="1">
      <c r="A126" s="14"/>
      <c r="B126" s="236"/>
      <c r="C126" s="237"/>
      <c r="D126" s="227" t="s">
        <v>156</v>
      </c>
      <c r="E126" s="238" t="s">
        <v>19</v>
      </c>
      <c r="F126" s="239" t="s">
        <v>77</v>
      </c>
      <c r="G126" s="237"/>
      <c r="H126" s="240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79</v>
      </c>
      <c r="AV126" s="14" t="s">
        <v>79</v>
      </c>
      <c r="AW126" s="14" t="s">
        <v>31</v>
      </c>
      <c r="AX126" s="14" t="s">
        <v>77</v>
      </c>
      <c r="AY126" s="246" t="s">
        <v>146</v>
      </c>
    </row>
    <row r="127" s="2" customFormat="1" ht="24.15" customHeight="1">
      <c r="A127" s="39"/>
      <c r="B127" s="40"/>
      <c r="C127" s="206" t="s">
        <v>222</v>
      </c>
      <c r="D127" s="206" t="s">
        <v>148</v>
      </c>
      <c r="E127" s="207" t="s">
        <v>2070</v>
      </c>
      <c r="F127" s="208" t="s">
        <v>2071</v>
      </c>
      <c r="G127" s="209" t="s">
        <v>543</v>
      </c>
      <c r="H127" s="210">
        <v>0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40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152</v>
      </c>
      <c r="AT127" s="218" t="s">
        <v>148</v>
      </c>
      <c r="AU127" s="218" t="s">
        <v>79</v>
      </c>
      <c r="AY127" s="18" t="s">
        <v>146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77</v>
      </c>
      <c r="BK127" s="219">
        <f>ROUND(I127*H127,2)</f>
        <v>0</v>
      </c>
      <c r="BL127" s="18" t="s">
        <v>152</v>
      </c>
      <c r="BM127" s="218" t="s">
        <v>2072</v>
      </c>
    </row>
    <row r="128" s="13" customFormat="1">
      <c r="A128" s="13"/>
      <c r="B128" s="225"/>
      <c r="C128" s="226"/>
      <c r="D128" s="227" t="s">
        <v>156</v>
      </c>
      <c r="E128" s="228" t="s">
        <v>19</v>
      </c>
      <c r="F128" s="229" t="s">
        <v>2039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156</v>
      </c>
      <c r="AU128" s="235" t="s">
        <v>79</v>
      </c>
      <c r="AV128" s="13" t="s">
        <v>77</v>
      </c>
      <c r="AW128" s="13" t="s">
        <v>31</v>
      </c>
      <c r="AX128" s="13" t="s">
        <v>69</v>
      </c>
      <c r="AY128" s="235" t="s">
        <v>146</v>
      </c>
    </row>
    <row r="129" s="13" customFormat="1">
      <c r="A129" s="13"/>
      <c r="B129" s="225"/>
      <c r="C129" s="226"/>
      <c r="D129" s="227" t="s">
        <v>156</v>
      </c>
      <c r="E129" s="228" t="s">
        <v>19</v>
      </c>
      <c r="F129" s="229" t="s">
        <v>2045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156</v>
      </c>
      <c r="AU129" s="235" t="s">
        <v>79</v>
      </c>
      <c r="AV129" s="13" t="s">
        <v>77</v>
      </c>
      <c r="AW129" s="13" t="s">
        <v>31</v>
      </c>
      <c r="AX129" s="13" t="s">
        <v>69</v>
      </c>
      <c r="AY129" s="235" t="s">
        <v>146</v>
      </c>
    </row>
    <row r="130" s="13" customFormat="1">
      <c r="A130" s="13"/>
      <c r="B130" s="225"/>
      <c r="C130" s="226"/>
      <c r="D130" s="227" t="s">
        <v>156</v>
      </c>
      <c r="E130" s="228" t="s">
        <v>19</v>
      </c>
      <c r="F130" s="229" t="s">
        <v>2073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79</v>
      </c>
      <c r="AV130" s="13" t="s">
        <v>77</v>
      </c>
      <c r="AW130" s="13" t="s">
        <v>31</v>
      </c>
      <c r="AX130" s="13" t="s">
        <v>69</v>
      </c>
      <c r="AY130" s="235" t="s">
        <v>146</v>
      </c>
    </row>
    <row r="131" s="14" customFormat="1">
      <c r="A131" s="14"/>
      <c r="B131" s="236"/>
      <c r="C131" s="237"/>
      <c r="D131" s="227" t="s">
        <v>156</v>
      </c>
      <c r="E131" s="238" t="s">
        <v>19</v>
      </c>
      <c r="F131" s="239" t="s">
        <v>69</v>
      </c>
      <c r="G131" s="237"/>
      <c r="H131" s="240">
        <v>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79</v>
      </c>
      <c r="AV131" s="14" t="s">
        <v>79</v>
      </c>
      <c r="AW131" s="14" t="s">
        <v>31</v>
      </c>
      <c r="AX131" s="14" t="s">
        <v>77</v>
      </c>
      <c r="AY131" s="246" t="s">
        <v>146</v>
      </c>
    </row>
    <row r="132" s="2" customFormat="1" ht="16.5" customHeight="1">
      <c r="A132" s="39"/>
      <c r="B132" s="40"/>
      <c r="C132" s="206" t="s">
        <v>229</v>
      </c>
      <c r="D132" s="206" t="s">
        <v>148</v>
      </c>
      <c r="E132" s="207" t="s">
        <v>2074</v>
      </c>
      <c r="F132" s="208" t="s">
        <v>2075</v>
      </c>
      <c r="G132" s="209" t="s">
        <v>543</v>
      </c>
      <c r="H132" s="210">
        <v>1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40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152</v>
      </c>
      <c r="AT132" s="218" t="s">
        <v>148</v>
      </c>
      <c r="AU132" s="218" t="s">
        <v>79</v>
      </c>
      <c r="AY132" s="18" t="s">
        <v>146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77</v>
      </c>
      <c r="BK132" s="219">
        <f>ROUND(I132*H132,2)</f>
        <v>0</v>
      </c>
      <c r="BL132" s="18" t="s">
        <v>152</v>
      </c>
      <c r="BM132" s="218" t="s">
        <v>2076</v>
      </c>
    </row>
    <row r="133" s="13" customFormat="1">
      <c r="A133" s="13"/>
      <c r="B133" s="225"/>
      <c r="C133" s="226"/>
      <c r="D133" s="227" t="s">
        <v>156</v>
      </c>
      <c r="E133" s="228" t="s">
        <v>19</v>
      </c>
      <c r="F133" s="229" t="s">
        <v>2039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156</v>
      </c>
      <c r="AU133" s="235" t="s">
        <v>79</v>
      </c>
      <c r="AV133" s="13" t="s">
        <v>77</v>
      </c>
      <c r="AW133" s="13" t="s">
        <v>31</v>
      </c>
      <c r="AX133" s="13" t="s">
        <v>69</v>
      </c>
      <c r="AY133" s="235" t="s">
        <v>146</v>
      </c>
    </row>
    <row r="134" s="13" customFormat="1">
      <c r="A134" s="13"/>
      <c r="B134" s="225"/>
      <c r="C134" s="226"/>
      <c r="D134" s="227" t="s">
        <v>156</v>
      </c>
      <c r="E134" s="228" t="s">
        <v>19</v>
      </c>
      <c r="F134" s="229" t="s">
        <v>2045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156</v>
      </c>
      <c r="AU134" s="235" t="s">
        <v>79</v>
      </c>
      <c r="AV134" s="13" t="s">
        <v>77</v>
      </c>
      <c r="AW134" s="13" t="s">
        <v>31</v>
      </c>
      <c r="AX134" s="13" t="s">
        <v>69</v>
      </c>
      <c r="AY134" s="235" t="s">
        <v>146</v>
      </c>
    </row>
    <row r="135" s="14" customFormat="1">
      <c r="A135" s="14"/>
      <c r="B135" s="236"/>
      <c r="C135" s="237"/>
      <c r="D135" s="227" t="s">
        <v>156</v>
      </c>
      <c r="E135" s="238" t="s">
        <v>19</v>
      </c>
      <c r="F135" s="239" t="s">
        <v>77</v>
      </c>
      <c r="G135" s="237"/>
      <c r="H135" s="240">
        <v>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156</v>
      </c>
      <c r="AU135" s="246" t="s">
        <v>79</v>
      </c>
      <c r="AV135" s="14" t="s">
        <v>79</v>
      </c>
      <c r="AW135" s="14" t="s">
        <v>31</v>
      </c>
      <c r="AX135" s="14" t="s">
        <v>77</v>
      </c>
      <c r="AY135" s="246" t="s">
        <v>146</v>
      </c>
    </row>
    <row r="136" s="2" customFormat="1" ht="16.5" customHeight="1">
      <c r="A136" s="39"/>
      <c r="B136" s="40"/>
      <c r="C136" s="206" t="s">
        <v>238</v>
      </c>
      <c r="D136" s="206" t="s">
        <v>148</v>
      </c>
      <c r="E136" s="207" t="s">
        <v>2077</v>
      </c>
      <c r="F136" s="208" t="s">
        <v>2078</v>
      </c>
      <c r="G136" s="209" t="s">
        <v>543</v>
      </c>
      <c r="H136" s="210">
        <v>1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40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152</v>
      </c>
      <c r="AT136" s="218" t="s">
        <v>148</v>
      </c>
      <c r="AU136" s="218" t="s">
        <v>79</v>
      </c>
      <c r="AY136" s="18" t="s">
        <v>146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77</v>
      </c>
      <c r="BK136" s="219">
        <f>ROUND(I136*H136,2)</f>
        <v>0</v>
      </c>
      <c r="BL136" s="18" t="s">
        <v>152</v>
      </c>
      <c r="BM136" s="218" t="s">
        <v>2079</v>
      </c>
    </row>
    <row r="137" s="13" customFormat="1">
      <c r="A137" s="13"/>
      <c r="B137" s="225"/>
      <c r="C137" s="226"/>
      <c r="D137" s="227" t="s">
        <v>156</v>
      </c>
      <c r="E137" s="228" t="s">
        <v>19</v>
      </c>
      <c r="F137" s="229" t="s">
        <v>2039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156</v>
      </c>
      <c r="AU137" s="235" t="s">
        <v>79</v>
      </c>
      <c r="AV137" s="13" t="s">
        <v>77</v>
      </c>
      <c r="AW137" s="13" t="s">
        <v>31</v>
      </c>
      <c r="AX137" s="13" t="s">
        <v>69</v>
      </c>
      <c r="AY137" s="235" t="s">
        <v>146</v>
      </c>
    </row>
    <row r="138" s="13" customFormat="1">
      <c r="A138" s="13"/>
      <c r="B138" s="225"/>
      <c r="C138" s="226"/>
      <c r="D138" s="227" t="s">
        <v>156</v>
      </c>
      <c r="E138" s="228" t="s">
        <v>19</v>
      </c>
      <c r="F138" s="229" t="s">
        <v>2045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156</v>
      </c>
      <c r="AU138" s="235" t="s">
        <v>79</v>
      </c>
      <c r="AV138" s="13" t="s">
        <v>77</v>
      </c>
      <c r="AW138" s="13" t="s">
        <v>31</v>
      </c>
      <c r="AX138" s="13" t="s">
        <v>69</v>
      </c>
      <c r="AY138" s="235" t="s">
        <v>146</v>
      </c>
    </row>
    <row r="139" s="14" customFormat="1">
      <c r="A139" s="14"/>
      <c r="B139" s="236"/>
      <c r="C139" s="237"/>
      <c r="D139" s="227" t="s">
        <v>156</v>
      </c>
      <c r="E139" s="238" t="s">
        <v>19</v>
      </c>
      <c r="F139" s="239" t="s">
        <v>77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156</v>
      </c>
      <c r="AU139" s="246" t="s">
        <v>79</v>
      </c>
      <c r="AV139" s="14" t="s">
        <v>79</v>
      </c>
      <c r="AW139" s="14" t="s">
        <v>31</v>
      </c>
      <c r="AX139" s="14" t="s">
        <v>77</v>
      </c>
      <c r="AY139" s="246" t="s">
        <v>146</v>
      </c>
    </row>
    <row r="140" s="2" customFormat="1" ht="16.5" customHeight="1">
      <c r="A140" s="39"/>
      <c r="B140" s="40"/>
      <c r="C140" s="206" t="s">
        <v>244</v>
      </c>
      <c r="D140" s="206" t="s">
        <v>148</v>
      </c>
      <c r="E140" s="207" t="s">
        <v>2080</v>
      </c>
      <c r="F140" s="208" t="s">
        <v>2081</v>
      </c>
      <c r="G140" s="209" t="s">
        <v>543</v>
      </c>
      <c r="H140" s="210">
        <v>1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40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152</v>
      </c>
      <c r="AT140" s="218" t="s">
        <v>148</v>
      </c>
      <c r="AU140" s="218" t="s">
        <v>79</v>
      </c>
      <c r="AY140" s="18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77</v>
      </c>
      <c r="BK140" s="219">
        <f>ROUND(I140*H140,2)</f>
        <v>0</v>
      </c>
      <c r="BL140" s="18" t="s">
        <v>152</v>
      </c>
      <c r="BM140" s="218" t="s">
        <v>2082</v>
      </c>
    </row>
    <row r="141" s="13" customFormat="1">
      <c r="A141" s="13"/>
      <c r="B141" s="225"/>
      <c r="C141" s="226"/>
      <c r="D141" s="227" t="s">
        <v>156</v>
      </c>
      <c r="E141" s="228" t="s">
        <v>19</v>
      </c>
      <c r="F141" s="229" t="s">
        <v>2039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156</v>
      </c>
      <c r="AU141" s="235" t="s">
        <v>79</v>
      </c>
      <c r="AV141" s="13" t="s">
        <v>77</v>
      </c>
      <c r="AW141" s="13" t="s">
        <v>31</v>
      </c>
      <c r="AX141" s="13" t="s">
        <v>69</v>
      </c>
      <c r="AY141" s="235" t="s">
        <v>146</v>
      </c>
    </row>
    <row r="142" s="13" customFormat="1">
      <c r="A142" s="13"/>
      <c r="B142" s="225"/>
      <c r="C142" s="226"/>
      <c r="D142" s="227" t="s">
        <v>156</v>
      </c>
      <c r="E142" s="228" t="s">
        <v>19</v>
      </c>
      <c r="F142" s="229" t="s">
        <v>2045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156</v>
      </c>
      <c r="AU142" s="235" t="s">
        <v>79</v>
      </c>
      <c r="AV142" s="13" t="s">
        <v>77</v>
      </c>
      <c r="AW142" s="13" t="s">
        <v>31</v>
      </c>
      <c r="AX142" s="13" t="s">
        <v>69</v>
      </c>
      <c r="AY142" s="235" t="s">
        <v>146</v>
      </c>
    </row>
    <row r="143" s="14" customFormat="1">
      <c r="A143" s="14"/>
      <c r="B143" s="236"/>
      <c r="C143" s="237"/>
      <c r="D143" s="227" t="s">
        <v>156</v>
      </c>
      <c r="E143" s="238" t="s">
        <v>19</v>
      </c>
      <c r="F143" s="239" t="s">
        <v>77</v>
      </c>
      <c r="G143" s="237"/>
      <c r="H143" s="240">
        <v>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156</v>
      </c>
      <c r="AU143" s="246" t="s">
        <v>79</v>
      </c>
      <c r="AV143" s="14" t="s">
        <v>79</v>
      </c>
      <c r="AW143" s="14" t="s">
        <v>31</v>
      </c>
      <c r="AX143" s="14" t="s">
        <v>77</v>
      </c>
      <c r="AY143" s="246" t="s">
        <v>146</v>
      </c>
    </row>
    <row r="144" s="2" customFormat="1" ht="16.5" customHeight="1">
      <c r="A144" s="39"/>
      <c r="B144" s="40"/>
      <c r="C144" s="206" t="s">
        <v>249</v>
      </c>
      <c r="D144" s="206" t="s">
        <v>148</v>
      </c>
      <c r="E144" s="207" t="s">
        <v>2083</v>
      </c>
      <c r="F144" s="208" t="s">
        <v>2084</v>
      </c>
      <c r="G144" s="209" t="s">
        <v>543</v>
      </c>
      <c r="H144" s="210">
        <v>1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40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152</v>
      </c>
      <c r="AT144" s="218" t="s">
        <v>148</v>
      </c>
      <c r="AU144" s="218" t="s">
        <v>79</v>
      </c>
      <c r="AY144" s="18" t="s">
        <v>146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77</v>
      </c>
      <c r="BK144" s="219">
        <f>ROUND(I144*H144,2)</f>
        <v>0</v>
      </c>
      <c r="BL144" s="18" t="s">
        <v>152</v>
      </c>
      <c r="BM144" s="218" t="s">
        <v>2085</v>
      </c>
    </row>
    <row r="145" s="13" customFormat="1">
      <c r="A145" s="13"/>
      <c r="B145" s="225"/>
      <c r="C145" s="226"/>
      <c r="D145" s="227" t="s">
        <v>156</v>
      </c>
      <c r="E145" s="228" t="s">
        <v>19</v>
      </c>
      <c r="F145" s="229" t="s">
        <v>2039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156</v>
      </c>
      <c r="AU145" s="235" t="s">
        <v>79</v>
      </c>
      <c r="AV145" s="13" t="s">
        <v>77</v>
      </c>
      <c r="AW145" s="13" t="s">
        <v>31</v>
      </c>
      <c r="AX145" s="13" t="s">
        <v>69</v>
      </c>
      <c r="AY145" s="235" t="s">
        <v>146</v>
      </c>
    </row>
    <row r="146" s="13" customFormat="1">
      <c r="A146" s="13"/>
      <c r="B146" s="225"/>
      <c r="C146" s="226"/>
      <c r="D146" s="227" t="s">
        <v>156</v>
      </c>
      <c r="E146" s="228" t="s">
        <v>19</v>
      </c>
      <c r="F146" s="229" t="s">
        <v>2045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156</v>
      </c>
      <c r="AU146" s="235" t="s">
        <v>79</v>
      </c>
      <c r="AV146" s="13" t="s">
        <v>77</v>
      </c>
      <c r="AW146" s="13" t="s">
        <v>31</v>
      </c>
      <c r="AX146" s="13" t="s">
        <v>69</v>
      </c>
      <c r="AY146" s="235" t="s">
        <v>146</v>
      </c>
    </row>
    <row r="147" s="14" customFormat="1">
      <c r="A147" s="14"/>
      <c r="B147" s="236"/>
      <c r="C147" s="237"/>
      <c r="D147" s="227" t="s">
        <v>156</v>
      </c>
      <c r="E147" s="238" t="s">
        <v>19</v>
      </c>
      <c r="F147" s="239" t="s">
        <v>77</v>
      </c>
      <c r="G147" s="237"/>
      <c r="H147" s="240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156</v>
      </c>
      <c r="AU147" s="246" t="s">
        <v>79</v>
      </c>
      <c r="AV147" s="14" t="s">
        <v>79</v>
      </c>
      <c r="AW147" s="14" t="s">
        <v>31</v>
      </c>
      <c r="AX147" s="14" t="s">
        <v>77</v>
      </c>
      <c r="AY147" s="246" t="s">
        <v>146</v>
      </c>
    </row>
    <row r="148" s="2" customFormat="1" ht="16.5" customHeight="1">
      <c r="A148" s="39"/>
      <c r="B148" s="40"/>
      <c r="C148" s="206" t="s">
        <v>8</v>
      </c>
      <c r="D148" s="206" t="s">
        <v>148</v>
      </c>
      <c r="E148" s="207" t="s">
        <v>2086</v>
      </c>
      <c r="F148" s="208" t="s">
        <v>2087</v>
      </c>
      <c r="G148" s="209" t="s">
        <v>543</v>
      </c>
      <c r="H148" s="210">
        <v>0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40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152</v>
      </c>
      <c r="AT148" s="218" t="s">
        <v>148</v>
      </c>
      <c r="AU148" s="218" t="s">
        <v>79</v>
      </c>
      <c r="AY148" s="18" t="s">
        <v>146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77</v>
      </c>
      <c r="BK148" s="219">
        <f>ROUND(I148*H148,2)</f>
        <v>0</v>
      </c>
      <c r="BL148" s="18" t="s">
        <v>152</v>
      </c>
      <c r="BM148" s="218" t="s">
        <v>2088</v>
      </c>
    </row>
    <row r="149" s="13" customFormat="1">
      <c r="A149" s="13"/>
      <c r="B149" s="225"/>
      <c r="C149" s="226"/>
      <c r="D149" s="227" t="s">
        <v>156</v>
      </c>
      <c r="E149" s="228" t="s">
        <v>19</v>
      </c>
      <c r="F149" s="229" t="s">
        <v>2039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156</v>
      </c>
      <c r="AU149" s="235" t="s">
        <v>79</v>
      </c>
      <c r="AV149" s="13" t="s">
        <v>77</v>
      </c>
      <c r="AW149" s="13" t="s">
        <v>31</v>
      </c>
      <c r="AX149" s="13" t="s">
        <v>69</v>
      </c>
      <c r="AY149" s="235" t="s">
        <v>146</v>
      </c>
    </row>
    <row r="150" s="14" customFormat="1">
      <c r="A150" s="14"/>
      <c r="B150" s="236"/>
      <c r="C150" s="237"/>
      <c r="D150" s="227" t="s">
        <v>156</v>
      </c>
      <c r="E150" s="238" t="s">
        <v>19</v>
      </c>
      <c r="F150" s="239" t="s">
        <v>69</v>
      </c>
      <c r="G150" s="237"/>
      <c r="H150" s="240">
        <v>0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156</v>
      </c>
      <c r="AU150" s="246" t="s">
        <v>79</v>
      </c>
      <c r="AV150" s="14" t="s">
        <v>79</v>
      </c>
      <c r="AW150" s="14" t="s">
        <v>31</v>
      </c>
      <c r="AX150" s="14" t="s">
        <v>77</v>
      </c>
      <c r="AY150" s="246" t="s">
        <v>146</v>
      </c>
    </row>
    <row r="151" s="2" customFormat="1" ht="16.5" customHeight="1">
      <c r="A151" s="39"/>
      <c r="B151" s="40"/>
      <c r="C151" s="206" t="s">
        <v>167</v>
      </c>
      <c r="D151" s="206" t="s">
        <v>148</v>
      </c>
      <c r="E151" s="207" t="s">
        <v>2089</v>
      </c>
      <c r="F151" s="208" t="s">
        <v>2090</v>
      </c>
      <c r="G151" s="209" t="s">
        <v>543</v>
      </c>
      <c r="H151" s="210">
        <v>1</v>
      </c>
      <c r="I151" s="211"/>
      <c r="J151" s="212">
        <f>ROUND(I151*H151,2)</f>
        <v>0</v>
      </c>
      <c r="K151" s="213"/>
      <c r="L151" s="45"/>
      <c r="M151" s="214" t="s">
        <v>19</v>
      </c>
      <c r="N151" s="215" t="s">
        <v>40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152</v>
      </c>
      <c r="AT151" s="218" t="s">
        <v>148</v>
      </c>
      <c r="AU151" s="218" t="s">
        <v>79</v>
      </c>
      <c r="AY151" s="18" t="s">
        <v>146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77</v>
      </c>
      <c r="BK151" s="219">
        <f>ROUND(I151*H151,2)</f>
        <v>0</v>
      </c>
      <c r="BL151" s="18" t="s">
        <v>152</v>
      </c>
      <c r="BM151" s="218" t="s">
        <v>2091</v>
      </c>
    </row>
    <row r="152" s="13" customFormat="1">
      <c r="A152" s="13"/>
      <c r="B152" s="225"/>
      <c r="C152" s="226"/>
      <c r="D152" s="227" t="s">
        <v>156</v>
      </c>
      <c r="E152" s="228" t="s">
        <v>19</v>
      </c>
      <c r="F152" s="229" t="s">
        <v>2039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156</v>
      </c>
      <c r="AU152" s="235" t="s">
        <v>79</v>
      </c>
      <c r="AV152" s="13" t="s">
        <v>77</v>
      </c>
      <c r="AW152" s="13" t="s">
        <v>31</v>
      </c>
      <c r="AX152" s="13" t="s">
        <v>69</v>
      </c>
      <c r="AY152" s="235" t="s">
        <v>146</v>
      </c>
    </row>
    <row r="153" s="13" customFormat="1">
      <c r="A153" s="13"/>
      <c r="B153" s="225"/>
      <c r="C153" s="226"/>
      <c r="D153" s="227" t="s">
        <v>156</v>
      </c>
      <c r="E153" s="228" t="s">
        <v>19</v>
      </c>
      <c r="F153" s="229" t="s">
        <v>2045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156</v>
      </c>
      <c r="AU153" s="235" t="s">
        <v>79</v>
      </c>
      <c r="AV153" s="13" t="s">
        <v>77</v>
      </c>
      <c r="AW153" s="13" t="s">
        <v>31</v>
      </c>
      <c r="AX153" s="13" t="s">
        <v>69</v>
      </c>
      <c r="AY153" s="235" t="s">
        <v>146</v>
      </c>
    </row>
    <row r="154" s="14" customFormat="1">
      <c r="A154" s="14"/>
      <c r="B154" s="236"/>
      <c r="C154" s="237"/>
      <c r="D154" s="227" t="s">
        <v>156</v>
      </c>
      <c r="E154" s="238" t="s">
        <v>19</v>
      </c>
      <c r="F154" s="239" t="s">
        <v>77</v>
      </c>
      <c r="G154" s="237"/>
      <c r="H154" s="240">
        <v>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156</v>
      </c>
      <c r="AU154" s="246" t="s">
        <v>79</v>
      </c>
      <c r="AV154" s="14" t="s">
        <v>79</v>
      </c>
      <c r="AW154" s="14" t="s">
        <v>31</v>
      </c>
      <c r="AX154" s="14" t="s">
        <v>77</v>
      </c>
      <c r="AY154" s="246" t="s">
        <v>146</v>
      </c>
    </row>
    <row r="155" s="2" customFormat="1" ht="16.5" customHeight="1">
      <c r="A155" s="39"/>
      <c r="B155" s="40"/>
      <c r="C155" s="206" t="s">
        <v>265</v>
      </c>
      <c r="D155" s="206" t="s">
        <v>148</v>
      </c>
      <c r="E155" s="207" t="s">
        <v>2092</v>
      </c>
      <c r="F155" s="208" t="s">
        <v>2093</v>
      </c>
      <c r="G155" s="209" t="s">
        <v>543</v>
      </c>
      <c r="H155" s="210">
        <v>1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40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152</v>
      </c>
      <c r="AT155" s="218" t="s">
        <v>148</v>
      </c>
      <c r="AU155" s="218" t="s">
        <v>79</v>
      </c>
      <c r="AY155" s="18" t="s">
        <v>146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77</v>
      </c>
      <c r="BK155" s="219">
        <f>ROUND(I155*H155,2)</f>
        <v>0</v>
      </c>
      <c r="BL155" s="18" t="s">
        <v>152</v>
      </c>
      <c r="BM155" s="218" t="s">
        <v>2094</v>
      </c>
    </row>
    <row r="156" s="13" customFormat="1">
      <c r="A156" s="13"/>
      <c r="B156" s="225"/>
      <c r="C156" s="226"/>
      <c r="D156" s="227" t="s">
        <v>156</v>
      </c>
      <c r="E156" s="228" t="s">
        <v>19</v>
      </c>
      <c r="F156" s="229" t="s">
        <v>2039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156</v>
      </c>
      <c r="AU156" s="235" t="s">
        <v>79</v>
      </c>
      <c r="AV156" s="13" t="s">
        <v>77</v>
      </c>
      <c r="AW156" s="13" t="s">
        <v>31</v>
      </c>
      <c r="AX156" s="13" t="s">
        <v>69</v>
      </c>
      <c r="AY156" s="235" t="s">
        <v>146</v>
      </c>
    </row>
    <row r="157" s="13" customFormat="1">
      <c r="A157" s="13"/>
      <c r="B157" s="225"/>
      <c r="C157" s="226"/>
      <c r="D157" s="227" t="s">
        <v>156</v>
      </c>
      <c r="E157" s="228" t="s">
        <v>19</v>
      </c>
      <c r="F157" s="229" t="s">
        <v>2045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156</v>
      </c>
      <c r="AU157" s="235" t="s">
        <v>79</v>
      </c>
      <c r="AV157" s="13" t="s">
        <v>77</v>
      </c>
      <c r="AW157" s="13" t="s">
        <v>31</v>
      </c>
      <c r="AX157" s="13" t="s">
        <v>69</v>
      </c>
      <c r="AY157" s="235" t="s">
        <v>146</v>
      </c>
    </row>
    <row r="158" s="14" customFormat="1">
      <c r="A158" s="14"/>
      <c r="B158" s="236"/>
      <c r="C158" s="237"/>
      <c r="D158" s="227" t="s">
        <v>156</v>
      </c>
      <c r="E158" s="238" t="s">
        <v>19</v>
      </c>
      <c r="F158" s="239" t="s">
        <v>77</v>
      </c>
      <c r="G158" s="237"/>
      <c r="H158" s="240">
        <v>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156</v>
      </c>
      <c r="AU158" s="246" t="s">
        <v>79</v>
      </c>
      <c r="AV158" s="14" t="s">
        <v>79</v>
      </c>
      <c r="AW158" s="14" t="s">
        <v>31</v>
      </c>
      <c r="AX158" s="14" t="s">
        <v>77</v>
      </c>
      <c r="AY158" s="246" t="s">
        <v>146</v>
      </c>
    </row>
    <row r="159" s="2" customFormat="1" ht="16.5" customHeight="1">
      <c r="A159" s="39"/>
      <c r="B159" s="40"/>
      <c r="C159" s="206" t="s">
        <v>272</v>
      </c>
      <c r="D159" s="206" t="s">
        <v>148</v>
      </c>
      <c r="E159" s="207" t="s">
        <v>2095</v>
      </c>
      <c r="F159" s="208" t="s">
        <v>2096</v>
      </c>
      <c r="G159" s="209" t="s">
        <v>543</v>
      </c>
      <c r="H159" s="210">
        <v>4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40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152</v>
      </c>
      <c r="AT159" s="218" t="s">
        <v>148</v>
      </c>
      <c r="AU159" s="218" t="s">
        <v>79</v>
      </c>
      <c r="AY159" s="18" t="s">
        <v>146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77</v>
      </c>
      <c r="BK159" s="219">
        <f>ROUND(I159*H159,2)</f>
        <v>0</v>
      </c>
      <c r="BL159" s="18" t="s">
        <v>152</v>
      </c>
      <c r="BM159" s="218" t="s">
        <v>2097</v>
      </c>
    </row>
    <row r="160" s="13" customFormat="1">
      <c r="A160" s="13"/>
      <c r="B160" s="225"/>
      <c r="C160" s="226"/>
      <c r="D160" s="227" t="s">
        <v>156</v>
      </c>
      <c r="E160" s="228" t="s">
        <v>19</v>
      </c>
      <c r="F160" s="229" t="s">
        <v>2039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156</v>
      </c>
      <c r="AU160" s="235" t="s">
        <v>79</v>
      </c>
      <c r="AV160" s="13" t="s">
        <v>77</v>
      </c>
      <c r="AW160" s="13" t="s">
        <v>31</v>
      </c>
      <c r="AX160" s="13" t="s">
        <v>69</v>
      </c>
      <c r="AY160" s="235" t="s">
        <v>146</v>
      </c>
    </row>
    <row r="161" s="13" customFormat="1">
      <c r="A161" s="13"/>
      <c r="B161" s="225"/>
      <c r="C161" s="226"/>
      <c r="D161" s="227" t="s">
        <v>156</v>
      </c>
      <c r="E161" s="228" t="s">
        <v>19</v>
      </c>
      <c r="F161" s="229" t="s">
        <v>2098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156</v>
      </c>
      <c r="AU161" s="235" t="s">
        <v>79</v>
      </c>
      <c r="AV161" s="13" t="s">
        <v>77</v>
      </c>
      <c r="AW161" s="13" t="s">
        <v>31</v>
      </c>
      <c r="AX161" s="13" t="s">
        <v>69</v>
      </c>
      <c r="AY161" s="235" t="s">
        <v>146</v>
      </c>
    </row>
    <row r="162" s="13" customFormat="1">
      <c r="A162" s="13"/>
      <c r="B162" s="225"/>
      <c r="C162" s="226"/>
      <c r="D162" s="227" t="s">
        <v>156</v>
      </c>
      <c r="E162" s="228" t="s">
        <v>19</v>
      </c>
      <c r="F162" s="229" t="s">
        <v>2045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156</v>
      </c>
      <c r="AU162" s="235" t="s">
        <v>79</v>
      </c>
      <c r="AV162" s="13" t="s">
        <v>77</v>
      </c>
      <c r="AW162" s="13" t="s">
        <v>31</v>
      </c>
      <c r="AX162" s="13" t="s">
        <v>69</v>
      </c>
      <c r="AY162" s="235" t="s">
        <v>146</v>
      </c>
    </row>
    <row r="163" s="13" customFormat="1">
      <c r="A163" s="13"/>
      <c r="B163" s="225"/>
      <c r="C163" s="226"/>
      <c r="D163" s="227" t="s">
        <v>156</v>
      </c>
      <c r="E163" s="228" t="s">
        <v>19</v>
      </c>
      <c r="F163" s="229" t="s">
        <v>2099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156</v>
      </c>
      <c r="AU163" s="235" t="s">
        <v>79</v>
      </c>
      <c r="AV163" s="13" t="s">
        <v>77</v>
      </c>
      <c r="AW163" s="13" t="s">
        <v>31</v>
      </c>
      <c r="AX163" s="13" t="s">
        <v>69</v>
      </c>
      <c r="AY163" s="235" t="s">
        <v>146</v>
      </c>
    </row>
    <row r="164" s="14" customFormat="1">
      <c r="A164" s="14"/>
      <c r="B164" s="236"/>
      <c r="C164" s="237"/>
      <c r="D164" s="227" t="s">
        <v>156</v>
      </c>
      <c r="E164" s="238" t="s">
        <v>19</v>
      </c>
      <c r="F164" s="239" t="s">
        <v>152</v>
      </c>
      <c r="G164" s="237"/>
      <c r="H164" s="240">
        <v>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156</v>
      </c>
      <c r="AU164" s="246" t="s">
        <v>79</v>
      </c>
      <c r="AV164" s="14" t="s">
        <v>79</v>
      </c>
      <c r="AW164" s="14" t="s">
        <v>31</v>
      </c>
      <c r="AX164" s="14" t="s">
        <v>77</v>
      </c>
      <c r="AY164" s="246" t="s">
        <v>146</v>
      </c>
    </row>
    <row r="165" s="2" customFormat="1" ht="16.5" customHeight="1">
      <c r="A165" s="39"/>
      <c r="B165" s="40"/>
      <c r="C165" s="206" t="s">
        <v>278</v>
      </c>
      <c r="D165" s="206" t="s">
        <v>148</v>
      </c>
      <c r="E165" s="207" t="s">
        <v>2100</v>
      </c>
      <c r="F165" s="208" t="s">
        <v>2101</v>
      </c>
      <c r="G165" s="209" t="s">
        <v>543</v>
      </c>
      <c r="H165" s="210">
        <v>0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40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152</v>
      </c>
      <c r="AT165" s="218" t="s">
        <v>148</v>
      </c>
      <c r="AU165" s="218" t="s">
        <v>79</v>
      </c>
      <c r="AY165" s="18" t="s">
        <v>146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77</v>
      </c>
      <c r="BK165" s="219">
        <f>ROUND(I165*H165,2)</f>
        <v>0</v>
      </c>
      <c r="BL165" s="18" t="s">
        <v>152</v>
      </c>
      <c r="BM165" s="218" t="s">
        <v>2102</v>
      </c>
    </row>
    <row r="166" s="13" customFormat="1">
      <c r="A166" s="13"/>
      <c r="B166" s="225"/>
      <c r="C166" s="226"/>
      <c r="D166" s="227" t="s">
        <v>156</v>
      </c>
      <c r="E166" s="228" t="s">
        <v>19</v>
      </c>
      <c r="F166" s="229" t="s">
        <v>2039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156</v>
      </c>
      <c r="AU166" s="235" t="s">
        <v>79</v>
      </c>
      <c r="AV166" s="13" t="s">
        <v>77</v>
      </c>
      <c r="AW166" s="13" t="s">
        <v>31</v>
      </c>
      <c r="AX166" s="13" t="s">
        <v>69</v>
      </c>
      <c r="AY166" s="235" t="s">
        <v>146</v>
      </c>
    </row>
    <row r="167" s="13" customFormat="1">
      <c r="A167" s="13"/>
      <c r="B167" s="225"/>
      <c r="C167" s="226"/>
      <c r="D167" s="227" t="s">
        <v>156</v>
      </c>
      <c r="E167" s="228" t="s">
        <v>19</v>
      </c>
      <c r="F167" s="229" t="s">
        <v>2045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156</v>
      </c>
      <c r="AU167" s="235" t="s">
        <v>79</v>
      </c>
      <c r="AV167" s="13" t="s">
        <v>77</v>
      </c>
      <c r="AW167" s="13" t="s">
        <v>31</v>
      </c>
      <c r="AX167" s="13" t="s">
        <v>69</v>
      </c>
      <c r="AY167" s="235" t="s">
        <v>146</v>
      </c>
    </row>
    <row r="168" s="14" customFormat="1">
      <c r="A168" s="14"/>
      <c r="B168" s="236"/>
      <c r="C168" s="237"/>
      <c r="D168" s="227" t="s">
        <v>156</v>
      </c>
      <c r="E168" s="238" t="s">
        <v>19</v>
      </c>
      <c r="F168" s="239" t="s">
        <v>69</v>
      </c>
      <c r="G168" s="237"/>
      <c r="H168" s="240">
        <v>0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156</v>
      </c>
      <c r="AU168" s="246" t="s">
        <v>79</v>
      </c>
      <c r="AV168" s="14" t="s">
        <v>79</v>
      </c>
      <c r="AW168" s="14" t="s">
        <v>31</v>
      </c>
      <c r="AX168" s="14" t="s">
        <v>77</v>
      </c>
      <c r="AY168" s="246" t="s">
        <v>146</v>
      </c>
    </row>
    <row r="169" s="2" customFormat="1" ht="16.5" customHeight="1">
      <c r="A169" s="39"/>
      <c r="B169" s="40"/>
      <c r="C169" s="206" t="s">
        <v>287</v>
      </c>
      <c r="D169" s="206" t="s">
        <v>148</v>
      </c>
      <c r="E169" s="207" t="s">
        <v>2103</v>
      </c>
      <c r="F169" s="208" t="s">
        <v>2104</v>
      </c>
      <c r="G169" s="209" t="s">
        <v>543</v>
      </c>
      <c r="H169" s="210">
        <v>0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40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152</v>
      </c>
      <c r="AT169" s="218" t="s">
        <v>148</v>
      </c>
      <c r="AU169" s="218" t="s">
        <v>79</v>
      </c>
      <c r="AY169" s="18" t="s">
        <v>146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77</v>
      </c>
      <c r="BK169" s="219">
        <f>ROUND(I169*H169,2)</f>
        <v>0</v>
      </c>
      <c r="BL169" s="18" t="s">
        <v>152</v>
      </c>
      <c r="BM169" s="218" t="s">
        <v>2105</v>
      </c>
    </row>
    <row r="170" s="13" customFormat="1">
      <c r="A170" s="13"/>
      <c r="B170" s="225"/>
      <c r="C170" s="226"/>
      <c r="D170" s="227" t="s">
        <v>156</v>
      </c>
      <c r="E170" s="228" t="s">
        <v>19</v>
      </c>
      <c r="F170" s="229" t="s">
        <v>2039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156</v>
      </c>
      <c r="AU170" s="235" t="s">
        <v>79</v>
      </c>
      <c r="AV170" s="13" t="s">
        <v>77</v>
      </c>
      <c r="AW170" s="13" t="s">
        <v>31</v>
      </c>
      <c r="AX170" s="13" t="s">
        <v>69</v>
      </c>
      <c r="AY170" s="235" t="s">
        <v>146</v>
      </c>
    </row>
    <row r="171" s="13" customFormat="1">
      <c r="A171" s="13"/>
      <c r="B171" s="225"/>
      <c r="C171" s="226"/>
      <c r="D171" s="227" t="s">
        <v>156</v>
      </c>
      <c r="E171" s="228" t="s">
        <v>19</v>
      </c>
      <c r="F171" s="229" t="s">
        <v>2045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156</v>
      </c>
      <c r="AU171" s="235" t="s">
        <v>79</v>
      </c>
      <c r="AV171" s="13" t="s">
        <v>77</v>
      </c>
      <c r="AW171" s="13" t="s">
        <v>31</v>
      </c>
      <c r="AX171" s="13" t="s">
        <v>69</v>
      </c>
      <c r="AY171" s="235" t="s">
        <v>146</v>
      </c>
    </row>
    <row r="172" s="14" customFormat="1">
      <c r="A172" s="14"/>
      <c r="B172" s="236"/>
      <c r="C172" s="237"/>
      <c r="D172" s="227" t="s">
        <v>156</v>
      </c>
      <c r="E172" s="238" t="s">
        <v>19</v>
      </c>
      <c r="F172" s="239" t="s">
        <v>69</v>
      </c>
      <c r="G172" s="237"/>
      <c r="H172" s="240">
        <v>0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156</v>
      </c>
      <c r="AU172" s="246" t="s">
        <v>79</v>
      </c>
      <c r="AV172" s="14" t="s">
        <v>79</v>
      </c>
      <c r="AW172" s="14" t="s">
        <v>31</v>
      </c>
      <c r="AX172" s="14" t="s">
        <v>77</v>
      </c>
      <c r="AY172" s="246" t="s">
        <v>146</v>
      </c>
    </row>
    <row r="173" s="2" customFormat="1" ht="16.5" customHeight="1">
      <c r="A173" s="39"/>
      <c r="B173" s="40"/>
      <c r="C173" s="206" t="s">
        <v>7</v>
      </c>
      <c r="D173" s="206" t="s">
        <v>148</v>
      </c>
      <c r="E173" s="207" t="s">
        <v>2106</v>
      </c>
      <c r="F173" s="208" t="s">
        <v>2107</v>
      </c>
      <c r="G173" s="209" t="s">
        <v>543</v>
      </c>
      <c r="H173" s="210">
        <v>0</v>
      </c>
      <c r="I173" s="211"/>
      <c r="J173" s="212">
        <f>ROUND(I173*H173,2)</f>
        <v>0</v>
      </c>
      <c r="K173" s="213"/>
      <c r="L173" s="45"/>
      <c r="M173" s="214" t="s">
        <v>19</v>
      </c>
      <c r="N173" s="215" t="s">
        <v>40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152</v>
      </c>
      <c r="AT173" s="218" t="s">
        <v>148</v>
      </c>
      <c r="AU173" s="218" t="s">
        <v>79</v>
      </c>
      <c r="AY173" s="18" t="s">
        <v>146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77</v>
      </c>
      <c r="BK173" s="219">
        <f>ROUND(I173*H173,2)</f>
        <v>0</v>
      </c>
      <c r="BL173" s="18" t="s">
        <v>152</v>
      </c>
      <c r="BM173" s="218" t="s">
        <v>2108</v>
      </c>
    </row>
    <row r="174" s="13" customFormat="1">
      <c r="A174" s="13"/>
      <c r="B174" s="225"/>
      <c r="C174" s="226"/>
      <c r="D174" s="227" t="s">
        <v>156</v>
      </c>
      <c r="E174" s="228" t="s">
        <v>19</v>
      </c>
      <c r="F174" s="229" t="s">
        <v>2039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156</v>
      </c>
      <c r="AU174" s="235" t="s">
        <v>79</v>
      </c>
      <c r="AV174" s="13" t="s">
        <v>77</v>
      </c>
      <c r="AW174" s="13" t="s">
        <v>31</v>
      </c>
      <c r="AX174" s="13" t="s">
        <v>69</v>
      </c>
      <c r="AY174" s="235" t="s">
        <v>146</v>
      </c>
    </row>
    <row r="175" s="13" customFormat="1">
      <c r="A175" s="13"/>
      <c r="B175" s="225"/>
      <c r="C175" s="226"/>
      <c r="D175" s="227" t="s">
        <v>156</v>
      </c>
      <c r="E175" s="228" t="s">
        <v>19</v>
      </c>
      <c r="F175" s="229" t="s">
        <v>2045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156</v>
      </c>
      <c r="AU175" s="235" t="s">
        <v>79</v>
      </c>
      <c r="AV175" s="13" t="s">
        <v>77</v>
      </c>
      <c r="AW175" s="13" t="s">
        <v>31</v>
      </c>
      <c r="AX175" s="13" t="s">
        <v>69</v>
      </c>
      <c r="AY175" s="235" t="s">
        <v>146</v>
      </c>
    </row>
    <row r="176" s="14" customFormat="1">
      <c r="A176" s="14"/>
      <c r="B176" s="236"/>
      <c r="C176" s="237"/>
      <c r="D176" s="227" t="s">
        <v>156</v>
      </c>
      <c r="E176" s="238" t="s">
        <v>19</v>
      </c>
      <c r="F176" s="239" t="s">
        <v>69</v>
      </c>
      <c r="G176" s="237"/>
      <c r="H176" s="240">
        <v>0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156</v>
      </c>
      <c r="AU176" s="246" t="s">
        <v>79</v>
      </c>
      <c r="AV176" s="14" t="s">
        <v>79</v>
      </c>
      <c r="AW176" s="14" t="s">
        <v>31</v>
      </c>
      <c r="AX176" s="14" t="s">
        <v>77</v>
      </c>
      <c r="AY176" s="246" t="s">
        <v>146</v>
      </c>
    </row>
    <row r="177" s="2" customFormat="1" ht="16.5" customHeight="1">
      <c r="A177" s="39"/>
      <c r="B177" s="40"/>
      <c r="C177" s="206" t="s">
        <v>296</v>
      </c>
      <c r="D177" s="206" t="s">
        <v>148</v>
      </c>
      <c r="E177" s="207" t="s">
        <v>2109</v>
      </c>
      <c r="F177" s="208" t="s">
        <v>2110</v>
      </c>
      <c r="G177" s="209" t="s">
        <v>543</v>
      </c>
      <c r="H177" s="210">
        <v>1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40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152</v>
      </c>
      <c r="AT177" s="218" t="s">
        <v>148</v>
      </c>
      <c r="AU177" s="218" t="s">
        <v>79</v>
      </c>
      <c r="AY177" s="18" t="s">
        <v>146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77</v>
      </c>
      <c r="BK177" s="219">
        <f>ROUND(I177*H177,2)</f>
        <v>0</v>
      </c>
      <c r="BL177" s="18" t="s">
        <v>152</v>
      </c>
      <c r="BM177" s="218" t="s">
        <v>2111</v>
      </c>
    </row>
    <row r="178" s="13" customFormat="1">
      <c r="A178" s="13"/>
      <c r="B178" s="225"/>
      <c r="C178" s="226"/>
      <c r="D178" s="227" t="s">
        <v>156</v>
      </c>
      <c r="E178" s="228" t="s">
        <v>19</v>
      </c>
      <c r="F178" s="229" t="s">
        <v>2039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156</v>
      </c>
      <c r="AU178" s="235" t="s">
        <v>79</v>
      </c>
      <c r="AV178" s="13" t="s">
        <v>77</v>
      </c>
      <c r="AW178" s="13" t="s">
        <v>31</v>
      </c>
      <c r="AX178" s="13" t="s">
        <v>69</v>
      </c>
      <c r="AY178" s="235" t="s">
        <v>146</v>
      </c>
    </row>
    <row r="179" s="13" customFormat="1">
      <c r="A179" s="13"/>
      <c r="B179" s="225"/>
      <c r="C179" s="226"/>
      <c r="D179" s="227" t="s">
        <v>156</v>
      </c>
      <c r="E179" s="228" t="s">
        <v>19</v>
      </c>
      <c r="F179" s="229" t="s">
        <v>2056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156</v>
      </c>
      <c r="AU179" s="235" t="s">
        <v>79</v>
      </c>
      <c r="AV179" s="13" t="s">
        <v>77</v>
      </c>
      <c r="AW179" s="13" t="s">
        <v>31</v>
      </c>
      <c r="AX179" s="13" t="s">
        <v>69</v>
      </c>
      <c r="AY179" s="235" t="s">
        <v>146</v>
      </c>
    </row>
    <row r="180" s="14" customFormat="1">
      <c r="A180" s="14"/>
      <c r="B180" s="236"/>
      <c r="C180" s="237"/>
      <c r="D180" s="227" t="s">
        <v>156</v>
      </c>
      <c r="E180" s="238" t="s">
        <v>19</v>
      </c>
      <c r="F180" s="239" t="s">
        <v>77</v>
      </c>
      <c r="G180" s="237"/>
      <c r="H180" s="240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156</v>
      </c>
      <c r="AU180" s="246" t="s">
        <v>79</v>
      </c>
      <c r="AV180" s="14" t="s">
        <v>79</v>
      </c>
      <c r="AW180" s="14" t="s">
        <v>31</v>
      </c>
      <c r="AX180" s="14" t="s">
        <v>77</v>
      </c>
      <c r="AY180" s="246" t="s">
        <v>146</v>
      </c>
    </row>
    <row r="181" s="2" customFormat="1" ht="24.15" customHeight="1">
      <c r="A181" s="39"/>
      <c r="B181" s="40"/>
      <c r="C181" s="206" t="s">
        <v>303</v>
      </c>
      <c r="D181" s="206" t="s">
        <v>148</v>
      </c>
      <c r="E181" s="207" t="s">
        <v>2112</v>
      </c>
      <c r="F181" s="208" t="s">
        <v>2113</v>
      </c>
      <c r="G181" s="209" t="s">
        <v>190</v>
      </c>
      <c r="H181" s="210">
        <v>148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40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152</v>
      </c>
      <c r="AT181" s="218" t="s">
        <v>148</v>
      </c>
      <c r="AU181" s="218" t="s">
        <v>79</v>
      </c>
      <c r="AY181" s="18" t="s">
        <v>146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77</v>
      </c>
      <c r="BK181" s="219">
        <f>ROUND(I181*H181,2)</f>
        <v>0</v>
      </c>
      <c r="BL181" s="18" t="s">
        <v>152</v>
      </c>
      <c r="BM181" s="218" t="s">
        <v>2114</v>
      </c>
    </row>
    <row r="182" s="13" customFormat="1">
      <c r="A182" s="13"/>
      <c r="B182" s="225"/>
      <c r="C182" s="226"/>
      <c r="D182" s="227" t="s">
        <v>156</v>
      </c>
      <c r="E182" s="228" t="s">
        <v>19</v>
      </c>
      <c r="F182" s="229" t="s">
        <v>2039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156</v>
      </c>
      <c r="AU182" s="235" t="s">
        <v>79</v>
      </c>
      <c r="AV182" s="13" t="s">
        <v>77</v>
      </c>
      <c r="AW182" s="13" t="s">
        <v>31</v>
      </c>
      <c r="AX182" s="13" t="s">
        <v>69</v>
      </c>
      <c r="AY182" s="235" t="s">
        <v>146</v>
      </c>
    </row>
    <row r="183" s="14" customFormat="1">
      <c r="A183" s="14"/>
      <c r="B183" s="236"/>
      <c r="C183" s="237"/>
      <c r="D183" s="227" t="s">
        <v>156</v>
      </c>
      <c r="E183" s="238" t="s">
        <v>19</v>
      </c>
      <c r="F183" s="239" t="s">
        <v>1027</v>
      </c>
      <c r="G183" s="237"/>
      <c r="H183" s="240">
        <v>148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156</v>
      </c>
      <c r="AU183" s="246" t="s">
        <v>79</v>
      </c>
      <c r="AV183" s="14" t="s">
        <v>79</v>
      </c>
      <c r="AW183" s="14" t="s">
        <v>31</v>
      </c>
      <c r="AX183" s="14" t="s">
        <v>77</v>
      </c>
      <c r="AY183" s="246" t="s">
        <v>146</v>
      </c>
    </row>
    <row r="184" s="2" customFormat="1" ht="24.15" customHeight="1">
      <c r="A184" s="39"/>
      <c r="B184" s="40"/>
      <c r="C184" s="206" t="s">
        <v>308</v>
      </c>
      <c r="D184" s="206" t="s">
        <v>148</v>
      </c>
      <c r="E184" s="207" t="s">
        <v>2115</v>
      </c>
      <c r="F184" s="208" t="s">
        <v>2116</v>
      </c>
      <c r="G184" s="209" t="s">
        <v>190</v>
      </c>
      <c r="H184" s="210">
        <v>47</v>
      </c>
      <c r="I184" s="211"/>
      <c r="J184" s="212">
        <f>ROUND(I184*H184,2)</f>
        <v>0</v>
      </c>
      <c r="K184" s="213"/>
      <c r="L184" s="45"/>
      <c r="M184" s="214" t="s">
        <v>19</v>
      </c>
      <c r="N184" s="215" t="s">
        <v>40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152</v>
      </c>
      <c r="AT184" s="218" t="s">
        <v>148</v>
      </c>
      <c r="AU184" s="218" t="s">
        <v>79</v>
      </c>
      <c r="AY184" s="18" t="s">
        <v>146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8" t="s">
        <v>77</v>
      </c>
      <c r="BK184" s="219">
        <f>ROUND(I184*H184,2)</f>
        <v>0</v>
      </c>
      <c r="BL184" s="18" t="s">
        <v>152</v>
      </c>
      <c r="BM184" s="218" t="s">
        <v>2117</v>
      </c>
    </row>
    <row r="185" s="13" customFormat="1">
      <c r="A185" s="13"/>
      <c r="B185" s="225"/>
      <c r="C185" s="226"/>
      <c r="D185" s="227" t="s">
        <v>156</v>
      </c>
      <c r="E185" s="228" t="s">
        <v>19</v>
      </c>
      <c r="F185" s="229" t="s">
        <v>2039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156</v>
      </c>
      <c r="AU185" s="235" t="s">
        <v>79</v>
      </c>
      <c r="AV185" s="13" t="s">
        <v>77</v>
      </c>
      <c r="AW185" s="13" t="s">
        <v>31</v>
      </c>
      <c r="AX185" s="13" t="s">
        <v>69</v>
      </c>
      <c r="AY185" s="235" t="s">
        <v>146</v>
      </c>
    </row>
    <row r="186" s="14" customFormat="1">
      <c r="A186" s="14"/>
      <c r="B186" s="236"/>
      <c r="C186" s="237"/>
      <c r="D186" s="227" t="s">
        <v>156</v>
      </c>
      <c r="E186" s="238" t="s">
        <v>19</v>
      </c>
      <c r="F186" s="239" t="s">
        <v>453</v>
      </c>
      <c r="G186" s="237"/>
      <c r="H186" s="240">
        <v>47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156</v>
      </c>
      <c r="AU186" s="246" t="s">
        <v>79</v>
      </c>
      <c r="AV186" s="14" t="s">
        <v>79</v>
      </c>
      <c r="AW186" s="14" t="s">
        <v>31</v>
      </c>
      <c r="AX186" s="14" t="s">
        <v>77</v>
      </c>
      <c r="AY186" s="246" t="s">
        <v>146</v>
      </c>
    </row>
    <row r="187" s="2" customFormat="1" ht="21.75" customHeight="1">
      <c r="A187" s="39"/>
      <c r="B187" s="40"/>
      <c r="C187" s="206" t="s">
        <v>328</v>
      </c>
      <c r="D187" s="206" t="s">
        <v>148</v>
      </c>
      <c r="E187" s="207" t="s">
        <v>2118</v>
      </c>
      <c r="F187" s="208" t="s">
        <v>2119</v>
      </c>
      <c r="G187" s="209" t="s">
        <v>190</v>
      </c>
      <c r="H187" s="210">
        <v>20.800000000000001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40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152</v>
      </c>
      <c r="AT187" s="218" t="s">
        <v>148</v>
      </c>
      <c r="AU187" s="218" t="s">
        <v>79</v>
      </c>
      <c r="AY187" s="18" t="s">
        <v>146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77</v>
      </c>
      <c r="BK187" s="219">
        <f>ROUND(I187*H187,2)</f>
        <v>0</v>
      </c>
      <c r="BL187" s="18" t="s">
        <v>152</v>
      </c>
      <c r="BM187" s="218" t="s">
        <v>2120</v>
      </c>
    </row>
    <row r="188" s="13" customFormat="1">
      <c r="A188" s="13"/>
      <c r="B188" s="225"/>
      <c r="C188" s="226"/>
      <c r="D188" s="227" t="s">
        <v>156</v>
      </c>
      <c r="E188" s="228" t="s">
        <v>19</v>
      </c>
      <c r="F188" s="229" t="s">
        <v>2039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156</v>
      </c>
      <c r="AU188" s="235" t="s">
        <v>79</v>
      </c>
      <c r="AV188" s="13" t="s">
        <v>77</v>
      </c>
      <c r="AW188" s="13" t="s">
        <v>31</v>
      </c>
      <c r="AX188" s="13" t="s">
        <v>69</v>
      </c>
      <c r="AY188" s="235" t="s">
        <v>146</v>
      </c>
    </row>
    <row r="189" s="14" customFormat="1">
      <c r="A189" s="14"/>
      <c r="B189" s="236"/>
      <c r="C189" s="237"/>
      <c r="D189" s="227" t="s">
        <v>156</v>
      </c>
      <c r="E189" s="238" t="s">
        <v>19</v>
      </c>
      <c r="F189" s="239" t="s">
        <v>2121</v>
      </c>
      <c r="G189" s="237"/>
      <c r="H189" s="240">
        <v>20.800000000000001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156</v>
      </c>
      <c r="AU189" s="246" t="s">
        <v>79</v>
      </c>
      <c r="AV189" s="14" t="s">
        <v>79</v>
      </c>
      <c r="AW189" s="14" t="s">
        <v>31</v>
      </c>
      <c r="AX189" s="14" t="s">
        <v>77</v>
      </c>
      <c r="AY189" s="246" t="s">
        <v>146</v>
      </c>
    </row>
    <row r="190" s="2" customFormat="1" ht="16.5" customHeight="1">
      <c r="A190" s="39"/>
      <c r="B190" s="40"/>
      <c r="C190" s="206" t="s">
        <v>337</v>
      </c>
      <c r="D190" s="206" t="s">
        <v>148</v>
      </c>
      <c r="E190" s="207" t="s">
        <v>2122</v>
      </c>
      <c r="F190" s="208" t="s">
        <v>2123</v>
      </c>
      <c r="G190" s="209" t="s">
        <v>543</v>
      </c>
      <c r="H190" s="210">
        <v>10</v>
      </c>
      <c r="I190" s="211"/>
      <c r="J190" s="212">
        <f>ROUND(I190*H190,2)</f>
        <v>0</v>
      </c>
      <c r="K190" s="213"/>
      <c r="L190" s="45"/>
      <c r="M190" s="214" t="s">
        <v>19</v>
      </c>
      <c r="N190" s="215" t="s">
        <v>40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152</v>
      </c>
      <c r="AT190" s="218" t="s">
        <v>148</v>
      </c>
      <c r="AU190" s="218" t="s">
        <v>79</v>
      </c>
      <c r="AY190" s="18" t="s">
        <v>146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8" t="s">
        <v>77</v>
      </c>
      <c r="BK190" s="219">
        <f>ROUND(I190*H190,2)</f>
        <v>0</v>
      </c>
      <c r="BL190" s="18" t="s">
        <v>152</v>
      </c>
      <c r="BM190" s="218" t="s">
        <v>2124</v>
      </c>
    </row>
    <row r="191" s="13" customFormat="1">
      <c r="A191" s="13"/>
      <c r="B191" s="225"/>
      <c r="C191" s="226"/>
      <c r="D191" s="227" t="s">
        <v>156</v>
      </c>
      <c r="E191" s="228" t="s">
        <v>19</v>
      </c>
      <c r="F191" s="229" t="s">
        <v>2039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156</v>
      </c>
      <c r="AU191" s="235" t="s">
        <v>79</v>
      </c>
      <c r="AV191" s="13" t="s">
        <v>77</v>
      </c>
      <c r="AW191" s="13" t="s">
        <v>31</v>
      </c>
      <c r="AX191" s="13" t="s">
        <v>69</v>
      </c>
      <c r="AY191" s="235" t="s">
        <v>146</v>
      </c>
    </row>
    <row r="192" s="13" customFormat="1">
      <c r="A192" s="13"/>
      <c r="B192" s="225"/>
      <c r="C192" s="226"/>
      <c r="D192" s="227" t="s">
        <v>156</v>
      </c>
      <c r="E192" s="228" t="s">
        <v>19</v>
      </c>
      <c r="F192" s="229" t="s">
        <v>2098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156</v>
      </c>
      <c r="AU192" s="235" t="s">
        <v>79</v>
      </c>
      <c r="AV192" s="13" t="s">
        <v>77</v>
      </c>
      <c r="AW192" s="13" t="s">
        <v>31</v>
      </c>
      <c r="AX192" s="13" t="s">
        <v>69</v>
      </c>
      <c r="AY192" s="235" t="s">
        <v>146</v>
      </c>
    </row>
    <row r="193" s="13" customFormat="1">
      <c r="A193" s="13"/>
      <c r="B193" s="225"/>
      <c r="C193" s="226"/>
      <c r="D193" s="227" t="s">
        <v>156</v>
      </c>
      <c r="E193" s="228" t="s">
        <v>19</v>
      </c>
      <c r="F193" s="229" t="s">
        <v>2125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156</v>
      </c>
      <c r="AU193" s="235" t="s">
        <v>79</v>
      </c>
      <c r="AV193" s="13" t="s">
        <v>77</v>
      </c>
      <c r="AW193" s="13" t="s">
        <v>31</v>
      </c>
      <c r="AX193" s="13" t="s">
        <v>69</v>
      </c>
      <c r="AY193" s="235" t="s">
        <v>146</v>
      </c>
    </row>
    <row r="194" s="14" customFormat="1">
      <c r="A194" s="14"/>
      <c r="B194" s="236"/>
      <c r="C194" s="237"/>
      <c r="D194" s="227" t="s">
        <v>156</v>
      </c>
      <c r="E194" s="238" t="s">
        <v>19</v>
      </c>
      <c r="F194" s="239" t="s">
        <v>222</v>
      </c>
      <c r="G194" s="237"/>
      <c r="H194" s="240">
        <v>10</v>
      </c>
      <c r="I194" s="241"/>
      <c r="J194" s="237"/>
      <c r="K194" s="237"/>
      <c r="L194" s="242"/>
      <c r="M194" s="273"/>
      <c r="N194" s="274"/>
      <c r="O194" s="274"/>
      <c r="P194" s="274"/>
      <c r="Q194" s="274"/>
      <c r="R194" s="274"/>
      <c r="S194" s="274"/>
      <c r="T194" s="27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156</v>
      </c>
      <c r="AU194" s="246" t="s">
        <v>79</v>
      </c>
      <c r="AV194" s="14" t="s">
        <v>79</v>
      </c>
      <c r="AW194" s="14" t="s">
        <v>31</v>
      </c>
      <c r="AX194" s="14" t="s">
        <v>77</v>
      </c>
      <c r="AY194" s="246" t="s">
        <v>146</v>
      </c>
    </row>
    <row r="195" s="2" customFormat="1" ht="6.96" customHeight="1">
      <c r="A195" s="39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x9XyJxQ8Sw5UGFprB89S73YK1e7VD2cHSqBbXTkK9jtpS8DSiE1NC9zYQL8YXSrj+mmbGF2IPz8oKVwwW8j0dw==" hashValue="n4ma5m6WqE2xGqUCOC1aJSbfboncspy8gAeHoN+2aj9CNGb6jp/9f3lefoeAlzSCu3bh3+OZZ9zRWw0Bp8YQow==" algorithmName="SHA-512" password="CC35"/>
  <autoFilter ref="C80:K1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936001R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113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vnitrobloku Bayerova - Botanická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2126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ROUND((SUM(BE84:BE124)),  2)</f>
        <v>0</v>
      </c>
      <c r="G33" s="39"/>
      <c r="H33" s="39"/>
      <c r="I33" s="149">
        <v>0.20999999999999999</v>
      </c>
      <c r="J33" s="148">
        <f>ROUND(((SUM(BE84:BE124))*I33),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ROUND((SUM(BF84:BF124)),  2)</f>
        <v>0</v>
      </c>
      <c r="G34" s="39"/>
      <c r="H34" s="39"/>
      <c r="I34" s="149">
        <v>0.14999999999999999</v>
      </c>
      <c r="J34" s="148">
        <f>ROUND(((SUM(BF84:BF124))*I34),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ROUND((SUM(BG84:BG124)),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ROUND((SUM(BH84:BH124)),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ROUND((SUM(BI84:BI124)),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vnitrobloku Bayerova - Botanická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Ostatní a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117</v>
      </c>
      <c r="D57" s="163"/>
      <c r="E57" s="163"/>
      <c r="F57" s="163"/>
      <c r="G57" s="163"/>
      <c r="H57" s="163"/>
      <c r="I57" s="163"/>
      <c r="J57" s="164" t="s">
        <v>118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119</v>
      </c>
    </row>
    <row r="60" s="9" customFormat="1" ht="24.96" customHeight="1">
      <c r="A60" s="9"/>
      <c r="B60" s="166"/>
      <c r="C60" s="167"/>
      <c r="D60" s="168" t="s">
        <v>1082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1083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2127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2128</v>
      </c>
      <c r="E63" s="175"/>
      <c r="F63" s="175"/>
      <c r="G63" s="175"/>
      <c r="H63" s="175"/>
      <c r="I63" s="175"/>
      <c r="J63" s="176">
        <f>J112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2129</v>
      </c>
      <c r="E64" s="175"/>
      <c r="F64" s="175"/>
      <c r="G64" s="175"/>
      <c r="H64" s="175"/>
      <c r="I64" s="175"/>
      <c r="J64" s="176">
        <f>J117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Revitalizace vnitrobloku Bayerova - Botanická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Ostatní a vedlejší rozpočtové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8. 8. 2022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32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132</v>
      </c>
      <c r="D83" s="181" t="s">
        <v>54</v>
      </c>
      <c r="E83" s="181" t="s">
        <v>50</v>
      </c>
      <c r="F83" s="181" t="s">
        <v>51</v>
      </c>
      <c r="G83" s="181" t="s">
        <v>133</v>
      </c>
      <c r="H83" s="181" t="s">
        <v>134</v>
      </c>
      <c r="I83" s="181" t="s">
        <v>135</v>
      </c>
      <c r="J83" s="182" t="s">
        <v>118</v>
      </c>
      <c r="K83" s="183" t="s">
        <v>136</v>
      </c>
      <c r="L83" s="184"/>
      <c r="M83" s="93" t="s">
        <v>19</v>
      </c>
      <c r="N83" s="94" t="s">
        <v>39</v>
      </c>
      <c r="O83" s="94" t="s">
        <v>137</v>
      </c>
      <c r="P83" s="94" t="s">
        <v>138</v>
      </c>
      <c r="Q83" s="94" t="s">
        <v>139</v>
      </c>
      <c r="R83" s="94" t="s">
        <v>140</v>
      </c>
      <c r="S83" s="94" t="s">
        <v>141</v>
      </c>
      <c r="T83" s="95" t="s">
        <v>142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143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0</v>
      </c>
      <c r="S84" s="97"/>
      <c r="T84" s="188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68</v>
      </c>
      <c r="AU84" s="18" t="s">
        <v>119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110</v>
      </c>
      <c r="F85" s="193" t="s">
        <v>1179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P86+P99+P112+P117</f>
        <v>0</v>
      </c>
      <c r="Q85" s="198"/>
      <c r="R85" s="199">
        <f>R86+R99+R112+R117</f>
        <v>0</v>
      </c>
      <c r="S85" s="198"/>
      <c r="T85" s="200">
        <f>T86+T99+T112+T117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181</v>
      </c>
      <c r="AT85" s="202" t="s">
        <v>68</v>
      </c>
      <c r="AU85" s="202" t="s">
        <v>69</v>
      </c>
      <c r="AY85" s="201" t="s">
        <v>146</v>
      </c>
      <c r="BK85" s="203">
        <f>BK86+BK99+BK112+BK117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1180</v>
      </c>
      <c r="F86" s="204" t="s">
        <v>1181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SUM(P87:P98)</f>
        <v>0</v>
      </c>
      <c r="Q86" s="198"/>
      <c r="R86" s="199">
        <f>SUM(R87:R98)</f>
        <v>0</v>
      </c>
      <c r="S86" s="198"/>
      <c r="T86" s="20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181</v>
      </c>
      <c r="AT86" s="202" t="s">
        <v>68</v>
      </c>
      <c r="AU86" s="202" t="s">
        <v>77</v>
      </c>
      <c r="AY86" s="201" t="s">
        <v>146</v>
      </c>
      <c r="BK86" s="203">
        <f>SUM(BK87:BK98)</f>
        <v>0</v>
      </c>
    </row>
    <row r="87" s="2" customFormat="1" ht="16.5" customHeight="1">
      <c r="A87" s="39"/>
      <c r="B87" s="40"/>
      <c r="C87" s="206" t="s">
        <v>77</v>
      </c>
      <c r="D87" s="206" t="s">
        <v>148</v>
      </c>
      <c r="E87" s="207" t="s">
        <v>2130</v>
      </c>
      <c r="F87" s="208" t="s">
        <v>2131</v>
      </c>
      <c r="G87" s="209" t="s">
        <v>1184</v>
      </c>
      <c r="H87" s="210">
        <v>1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40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1185</v>
      </c>
      <c r="AT87" s="218" t="s">
        <v>148</v>
      </c>
      <c r="AU87" s="218" t="s">
        <v>79</v>
      </c>
      <c r="AY87" s="18" t="s">
        <v>146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77</v>
      </c>
      <c r="BK87" s="219">
        <f>ROUND(I87*H87,2)</f>
        <v>0</v>
      </c>
      <c r="BL87" s="18" t="s">
        <v>1185</v>
      </c>
      <c r="BM87" s="218" t="s">
        <v>2132</v>
      </c>
    </row>
    <row r="88" s="2" customFormat="1">
      <c r="A88" s="39"/>
      <c r="B88" s="40"/>
      <c r="C88" s="41"/>
      <c r="D88" s="220" t="s">
        <v>154</v>
      </c>
      <c r="E88" s="41"/>
      <c r="F88" s="221" t="s">
        <v>2133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154</v>
      </c>
      <c r="AU88" s="18" t="s">
        <v>79</v>
      </c>
    </row>
    <row r="89" s="13" customFormat="1">
      <c r="A89" s="13"/>
      <c r="B89" s="225"/>
      <c r="C89" s="226"/>
      <c r="D89" s="227" t="s">
        <v>156</v>
      </c>
      <c r="E89" s="228" t="s">
        <v>19</v>
      </c>
      <c r="F89" s="229" t="s">
        <v>2134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156</v>
      </c>
      <c r="AU89" s="235" t="s">
        <v>79</v>
      </c>
      <c r="AV89" s="13" t="s">
        <v>77</v>
      </c>
      <c r="AW89" s="13" t="s">
        <v>31</v>
      </c>
      <c r="AX89" s="13" t="s">
        <v>69</v>
      </c>
      <c r="AY89" s="235" t="s">
        <v>146</v>
      </c>
    </row>
    <row r="90" s="14" customFormat="1">
      <c r="A90" s="14"/>
      <c r="B90" s="236"/>
      <c r="C90" s="237"/>
      <c r="D90" s="227" t="s">
        <v>156</v>
      </c>
      <c r="E90" s="238" t="s">
        <v>19</v>
      </c>
      <c r="F90" s="239" t="s">
        <v>77</v>
      </c>
      <c r="G90" s="237"/>
      <c r="H90" s="240">
        <v>1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156</v>
      </c>
      <c r="AU90" s="246" t="s">
        <v>79</v>
      </c>
      <c r="AV90" s="14" t="s">
        <v>79</v>
      </c>
      <c r="AW90" s="14" t="s">
        <v>31</v>
      </c>
      <c r="AX90" s="14" t="s">
        <v>77</v>
      </c>
      <c r="AY90" s="246" t="s">
        <v>146</v>
      </c>
    </row>
    <row r="91" s="2" customFormat="1" ht="16.5" customHeight="1">
      <c r="A91" s="39"/>
      <c r="B91" s="40"/>
      <c r="C91" s="206" t="s">
        <v>79</v>
      </c>
      <c r="D91" s="206" t="s">
        <v>148</v>
      </c>
      <c r="E91" s="207" t="s">
        <v>2135</v>
      </c>
      <c r="F91" s="208" t="s">
        <v>2136</v>
      </c>
      <c r="G91" s="209" t="s">
        <v>1184</v>
      </c>
      <c r="H91" s="210">
        <v>1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40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1185</v>
      </c>
      <c r="AT91" s="218" t="s">
        <v>148</v>
      </c>
      <c r="AU91" s="218" t="s">
        <v>79</v>
      </c>
      <c r="AY91" s="18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77</v>
      </c>
      <c r="BK91" s="219">
        <f>ROUND(I91*H91,2)</f>
        <v>0</v>
      </c>
      <c r="BL91" s="18" t="s">
        <v>1185</v>
      </c>
      <c r="BM91" s="218" t="s">
        <v>2137</v>
      </c>
    </row>
    <row r="92" s="2" customFormat="1">
      <c r="A92" s="39"/>
      <c r="B92" s="40"/>
      <c r="C92" s="41"/>
      <c r="D92" s="220" t="s">
        <v>154</v>
      </c>
      <c r="E92" s="41"/>
      <c r="F92" s="221" t="s">
        <v>2138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154</v>
      </c>
      <c r="AU92" s="18" t="s">
        <v>79</v>
      </c>
    </row>
    <row r="93" s="2" customFormat="1" ht="16.5" customHeight="1">
      <c r="A93" s="39"/>
      <c r="B93" s="40"/>
      <c r="C93" s="206" t="s">
        <v>168</v>
      </c>
      <c r="D93" s="206" t="s">
        <v>148</v>
      </c>
      <c r="E93" s="207" t="s">
        <v>2139</v>
      </c>
      <c r="F93" s="208" t="s">
        <v>2140</v>
      </c>
      <c r="G93" s="209" t="s">
        <v>1184</v>
      </c>
      <c r="H93" s="210">
        <v>1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40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1185</v>
      </c>
      <c r="AT93" s="218" t="s">
        <v>148</v>
      </c>
      <c r="AU93" s="218" t="s">
        <v>79</v>
      </c>
      <c r="AY93" s="18" t="s">
        <v>146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77</v>
      </c>
      <c r="BK93" s="219">
        <f>ROUND(I93*H93,2)</f>
        <v>0</v>
      </c>
      <c r="BL93" s="18" t="s">
        <v>1185</v>
      </c>
      <c r="BM93" s="218" t="s">
        <v>2141</v>
      </c>
    </row>
    <row r="94" s="2" customFormat="1">
      <c r="A94" s="39"/>
      <c r="B94" s="40"/>
      <c r="C94" s="41"/>
      <c r="D94" s="220" t="s">
        <v>154</v>
      </c>
      <c r="E94" s="41"/>
      <c r="F94" s="221" t="s">
        <v>2142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154</v>
      </c>
      <c r="AU94" s="18" t="s">
        <v>79</v>
      </c>
    </row>
    <row r="95" s="13" customFormat="1">
      <c r="A95" s="13"/>
      <c r="B95" s="225"/>
      <c r="C95" s="226"/>
      <c r="D95" s="227" t="s">
        <v>156</v>
      </c>
      <c r="E95" s="228" t="s">
        <v>19</v>
      </c>
      <c r="F95" s="229" t="s">
        <v>2143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156</v>
      </c>
      <c r="AU95" s="235" t="s">
        <v>79</v>
      </c>
      <c r="AV95" s="13" t="s">
        <v>77</v>
      </c>
      <c r="AW95" s="13" t="s">
        <v>31</v>
      </c>
      <c r="AX95" s="13" t="s">
        <v>69</v>
      </c>
      <c r="AY95" s="235" t="s">
        <v>146</v>
      </c>
    </row>
    <row r="96" s="14" customFormat="1">
      <c r="A96" s="14"/>
      <c r="B96" s="236"/>
      <c r="C96" s="237"/>
      <c r="D96" s="227" t="s">
        <v>156</v>
      </c>
      <c r="E96" s="238" t="s">
        <v>19</v>
      </c>
      <c r="F96" s="239" t="s">
        <v>77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156</v>
      </c>
      <c r="AU96" s="246" t="s">
        <v>79</v>
      </c>
      <c r="AV96" s="14" t="s">
        <v>79</v>
      </c>
      <c r="AW96" s="14" t="s">
        <v>31</v>
      </c>
      <c r="AX96" s="14" t="s">
        <v>77</v>
      </c>
      <c r="AY96" s="246" t="s">
        <v>146</v>
      </c>
    </row>
    <row r="97" s="2" customFormat="1" ht="16.5" customHeight="1">
      <c r="A97" s="39"/>
      <c r="B97" s="40"/>
      <c r="C97" s="206" t="s">
        <v>152</v>
      </c>
      <c r="D97" s="206" t="s">
        <v>148</v>
      </c>
      <c r="E97" s="207" t="s">
        <v>2144</v>
      </c>
      <c r="F97" s="208" t="s">
        <v>2145</v>
      </c>
      <c r="G97" s="209" t="s">
        <v>543</v>
      </c>
      <c r="H97" s="210">
        <v>1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40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1185</v>
      </c>
      <c r="AT97" s="218" t="s">
        <v>148</v>
      </c>
      <c r="AU97" s="218" t="s">
        <v>79</v>
      </c>
      <c r="AY97" s="18" t="s">
        <v>146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77</v>
      </c>
      <c r="BK97" s="219">
        <f>ROUND(I97*H97,2)</f>
        <v>0</v>
      </c>
      <c r="BL97" s="18" t="s">
        <v>1185</v>
      </c>
      <c r="BM97" s="218" t="s">
        <v>2146</v>
      </c>
    </row>
    <row r="98" s="2" customFormat="1">
      <c r="A98" s="39"/>
      <c r="B98" s="40"/>
      <c r="C98" s="41"/>
      <c r="D98" s="220" t="s">
        <v>154</v>
      </c>
      <c r="E98" s="41"/>
      <c r="F98" s="221" t="s">
        <v>2147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154</v>
      </c>
      <c r="AU98" s="18" t="s">
        <v>79</v>
      </c>
    </row>
    <row r="99" s="12" customFormat="1" ht="22.8" customHeight="1">
      <c r="A99" s="12"/>
      <c r="B99" s="190"/>
      <c r="C99" s="191"/>
      <c r="D99" s="192" t="s">
        <v>68</v>
      </c>
      <c r="E99" s="204" t="s">
        <v>2148</v>
      </c>
      <c r="F99" s="204" t="s">
        <v>2149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SUM(P100:P111)</f>
        <v>0</v>
      </c>
      <c r="Q99" s="198"/>
      <c r="R99" s="199">
        <f>SUM(R100:R111)</f>
        <v>0</v>
      </c>
      <c r="S99" s="198"/>
      <c r="T99" s="20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181</v>
      </c>
      <c r="AT99" s="202" t="s">
        <v>68</v>
      </c>
      <c r="AU99" s="202" t="s">
        <v>77</v>
      </c>
      <c r="AY99" s="201" t="s">
        <v>146</v>
      </c>
      <c r="BK99" s="203">
        <f>SUM(BK100:BK111)</f>
        <v>0</v>
      </c>
    </row>
    <row r="100" s="2" customFormat="1" ht="16.5" customHeight="1">
      <c r="A100" s="39"/>
      <c r="B100" s="40"/>
      <c r="C100" s="206" t="s">
        <v>181</v>
      </c>
      <c r="D100" s="206" t="s">
        <v>148</v>
      </c>
      <c r="E100" s="207" t="s">
        <v>2150</v>
      </c>
      <c r="F100" s="208" t="s">
        <v>2149</v>
      </c>
      <c r="G100" s="209" t="s">
        <v>1184</v>
      </c>
      <c r="H100" s="210">
        <v>1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40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1185</v>
      </c>
      <c r="AT100" s="218" t="s">
        <v>148</v>
      </c>
      <c r="AU100" s="218" t="s">
        <v>79</v>
      </c>
      <c r="AY100" s="18" t="s">
        <v>146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77</v>
      </c>
      <c r="BK100" s="219">
        <f>ROUND(I100*H100,2)</f>
        <v>0</v>
      </c>
      <c r="BL100" s="18" t="s">
        <v>1185</v>
      </c>
      <c r="BM100" s="218" t="s">
        <v>2151</v>
      </c>
    </row>
    <row r="101" s="2" customFormat="1">
      <c r="A101" s="39"/>
      <c r="B101" s="40"/>
      <c r="C101" s="41"/>
      <c r="D101" s="220" t="s">
        <v>154</v>
      </c>
      <c r="E101" s="41"/>
      <c r="F101" s="221" t="s">
        <v>2152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154</v>
      </c>
      <c r="AU101" s="18" t="s">
        <v>79</v>
      </c>
    </row>
    <row r="102" s="2" customFormat="1" ht="16.5" customHeight="1">
      <c r="A102" s="39"/>
      <c r="B102" s="40"/>
      <c r="C102" s="206" t="s">
        <v>187</v>
      </c>
      <c r="D102" s="206" t="s">
        <v>148</v>
      </c>
      <c r="E102" s="207" t="s">
        <v>2153</v>
      </c>
      <c r="F102" s="208" t="s">
        <v>2154</v>
      </c>
      <c r="G102" s="209" t="s">
        <v>1184</v>
      </c>
      <c r="H102" s="210">
        <v>1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40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1185</v>
      </c>
      <c r="AT102" s="218" t="s">
        <v>148</v>
      </c>
      <c r="AU102" s="218" t="s">
        <v>79</v>
      </c>
      <c r="AY102" s="18" t="s">
        <v>146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77</v>
      </c>
      <c r="BK102" s="219">
        <f>ROUND(I102*H102,2)</f>
        <v>0</v>
      </c>
      <c r="BL102" s="18" t="s">
        <v>1185</v>
      </c>
      <c r="BM102" s="218" t="s">
        <v>2155</v>
      </c>
    </row>
    <row r="103" s="2" customFormat="1">
      <c r="A103" s="39"/>
      <c r="B103" s="40"/>
      <c r="C103" s="41"/>
      <c r="D103" s="220" t="s">
        <v>154</v>
      </c>
      <c r="E103" s="41"/>
      <c r="F103" s="221" t="s">
        <v>2156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154</v>
      </c>
      <c r="AU103" s="18" t="s">
        <v>79</v>
      </c>
    </row>
    <row r="104" s="2" customFormat="1" ht="16.5" customHeight="1">
      <c r="A104" s="39"/>
      <c r="B104" s="40"/>
      <c r="C104" s="206" t="s">
        <v>199</v>
      </c>
      <c r="D104" s="206" t="s">
        <v>148</v>
      </c>
      <c r="E104" s="207" t="s">
        <v>2157</v>
      </c>
      <c r="F104" s="208" t="s">
        <v>2158</v>
      </c>
      <c r="G104" s="209" t="s">
        <v>1184</v>
      </c>
      <c r="H104" s="210">
        <v>1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40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1185</v>
      </c>
      <c r="AT104" s="218" t="s">
        <v>148</v>
      </c>
      <c r="AU104" s="218" t="s">
        <v>79</v>
      </c>
      <c r="AY104" s="18" t="s">
        <v>146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77</v>
      </c>
      <c r="BK104" s="219">
        <f>ROUND(I104*H104,2)</f>
        <v>0</v>
      </c>
      <c r="BL104" s="18" t="s">
        <v>1185</v>
      </c>
      <c r="BM104" s="218" t="s">
        <v>2159</v>
      </c>
    </row>
    <row r="105" s="2" customFormat="1">
      <c r="A105" s="39"/>
      <c r="B105" s="40"/>
      <c r="C105" s="41"/>
      <c r="D105" s="220" t="s">
        <v>154</v>
      </c>
      <c r="E105" s="41"/>
      <c r="F105" s="221" t="s">
        <v>2160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79</v>
      </c>
    </row>
    <row r="106" s="13" customFormat="1">
      <c r="A106" s="13"/>
      <c r="B106" s="225"/>
      <c r="C106" s="226"/>
      <c r="D106" s="227" t="s">
        <v>156</v>
      </c>
      <c r="E106" s="228" t="s">
        <v>19</v>
      </c>
      <c r="F106" s="229" t="s">
        <v>2161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156</v>
      </c>
      <c r="AU106" s="235" t="s">
        <v>79</v>
      </c>
      <c r="AV106" s="13" t="s">
        <v>77</v>
      </c>
      <c r="AW106" s="13" t="s">
        <v>31</v>
      </c>
      <c r="AX106" s="13" t="s">
        <v>69</v>
      </c>
      <c r="AY106" s="235" t="s">
        <v>146</v>
      </c>
    </row>
    <row r="107" s="14" customFormat="1">
      <c r="A107" s="14"/>
      <c r="B107" s="236"/>
      <c r="C107" s="237"/>
      <c r="D107" s="227" t="s">
        <v>156</v>
      </c>
      <c r="E107" s="238" t="s">
        <v>19</v>
      </c>
      <c r="F107" s="239" t="s">
        <v>77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156</v>
      </c>
      <c r="AU107" s="246" t="s">
        <v>79</v>
      </c>
      <c r="AV107" s="14" t="s">
        <v>79</v>
      </c>
      <c r="AW107" s="14" t="s">
        <v>31</v>
      </c>
      <c r="AX107" s="14" t="s">
        <v>77</v>
      </c>
      <c r="AY107" s="246" t="s">
        <v>146</v>
      </c>
    </row>
    <row r="108" s="2" customFormat="1" ht="16.5" customHeight="1">
      <c r="A108" s="39"/>
      <c r="B108" s="40"/>
      <c r="C108" s="206" t="s">
        <v>207</v>
      </c>
      <c r="D108" s="206" t="s">
        <v>148</v>
      </c>
      <c r="E108" s="207" t="s">
        <v>2162</v>
      </c>
      <c r="F108" s="208" t="s">
        <v>2163</v>
      </c>
      <c r="G108" s="209" t="s">
        <v>1184</v>
      </c>
      <c r="H108" s="210">
        <v>1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40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1185</v>
      </c>
      <c r="AT108" s="218" t="s">
        <v>148</v>
      </c>
      <c r="AU108" s="218" t="s">
        <v>79</v>
      </c>
      <c r="AY108" s="18" t="s">
        <v>146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77</v>
      </c>
      <c r="BK108" s="219">
        <f>ROUND(I108*H108,2)</f>
        <v>0</v>
      </c>
      <c r="BL108" s="18" t="s">
        <v>1185</v>
      </c>
      <c r="BM108" s="218" t="s">
        <v>2164</v>
      </c>
    </row>
    <row r="109" s="2" customFormat="1">
      <c r="A109" s="39"/>
      <c r="B109" s="40"/>
      <c r="C109" s="41"/>
      <c r="D109" s="220" t="s">
        <v>154</v>
      </c>
      <c r="E109" s="41"/>
      <c r="F109" s="221" t="s">
        <v>2165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79</v>
      </c>
    </row>
    <row r="110" s="13" customFormat="1">
      <c r="A110" s="13"/>
      <c r="B110" s="225"/>
      <c r="C110" s="226"/>
      <c r="D110" s="227" t="s">
        <v>156</v>
      </c>
      <c r="E110" s="228" t="s">
        <v>19</v>
      </c>
      <c r="F110" s="229" t="s">
        <v>2166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79</v>
      </c>
      <c r="AV110" s="13" t="s">
        <v>77</v>
      </c>
      <c r="AW110" s="13" t="s">
        <v>31</v>
      </c>
      <c r="AX110" s="13" t="s">
        <v>69</v>
      </c>
      <c r="AY110" s="235" t="s">
        <v>146</v>
      </c>
    </row>
    <row r="111" s="14" customFormat="1">
      <c r="A111" s="14"/>
      <c r="B111" s="236"/>
      <c r="C111" s="237"/>
      <c r="D111" s="227" t="s">
        <v>156</v>
      </c>
      <c r="E111" s="238" t="s">
        <v>19</v>
      </c>
      <c r="F111" s="239" t="s">
        <v>77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79</v>
      </c>
      <c r="AV111" s="14" t="s">
        <v>79</v>
      </c>
      <c r="AW111" s="14" t="s">
        <v>31</v>
      </c>
      <c r="AX111" s="14" t="s">
        <v>77</v>
      </c>
      <c r="AY111" s="246" t="s">
        <v>146</v>
      </c>
    </row>
    <row r="112" s="12" customFormat="1" ht="22.8" customHeight="1">
      <c r="A112" s="12"/>
      <c r="B112" s="190"/>
      <c r="C112" s="191"/>
      <c r="D112" s="192" t="s">
        <v>68</v>
      </c>
      <c r="E112" s="204" t="s">
        <v>2167</v>
      </c>
      <c r="F112" s="204" t="s">
        <v>2168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SUM(P113:P116)</f>
        <v>0</v>
      </c>
      <c r="Q112" s="198"/>
      <c r="R112" s="199">
        <f>SUM(R113:R116)</f>
        <v>0</v>
      </c>
      <c r="S112" s="198"/>
      <c r="T112" s="20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181</v>
      </c>
      <c r="AT112" s="202" t="s">
        <v>68</v>
      </c>
      <c r="AU112" s="202" t="s">
        <v>77</v>
      </c>
      <c r="AY112" s="201" t="s">
        <v>146</v>
      </c>
      <c r="BK112" s="203">
        <f>SUM(BK113:BK116)</f>
        <v>0</v>
      </c>
    </row>
    <row r="113" s="2" customFormat="1" ht="16.5" customHeight="1">
      <c r="A113" s="39"/>
      <c r="B113" s="40"/>
      <c r="C113" s="206" t="s">
        <v>214</v>
      </c>
      <c r="D113" s="206" t="s">
        <v>148</v>
      </c>
      <c r="E113" s="207" t="s">
        <v>2169</v>
      </c>
      <c r="F113" s="208" t="s">
        <v>2170</v>
      </c>
      <c r="G113" s="209" t="s">
        <v>1184</v>
      </c>
      <c r="H113" s="210">
        <v>1</v>
      </c>
      <c r="I113" s="211"/>
      <c r="J113" s="212">
        <f>ROUND(I113*H113,2)</f>
        <v>0</v>
      </c>
      <c r="K113" s="213"/>
      <c r="L113" s="45"/>
      <c r="M113" s="214" t="s">
        <v>19</v>
      </c>
      <c r="N113" s="215" t="s">
        <v>40</v>
      </c>
      <c r="O113" s="85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1185</v>
      </c>
      <c r="AT113" s="218" t="s">
        <v>148</v>
      </c>
      <c r="AU113" s="218" t="s">
        <v>79</v>
      </c>
      <c r="AY113" s="18" t="s">
        <v>146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77</v>
      </c>
      <c r="BK113" s="219">
        <f>ROUND(I113*H113,2)</f>
        <v>0</v>
      </c>
      <c r="BL113" s="18" t="s">
        <v>1185</v>
      </c>
      <c r="BM113" s="218" t="s">
        <v>2171</v>
      </c>
    </row>
    <row r="114" s="2" customFormat="1">
      <c r="A114" s="39"/>
      <c r="B114" s="40"/>
      <c r="C114" s="41"/>
      <c r="D114" s="220" t="s">
        <v>154</v>
      </c>
      <c r="E114" s="41"/>
      <c r="F114" s="221" t="s">
        <v>2172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154</v>
      </c>
      <c r="AU114" s="18" t="s">
        <v>79</v>
      </c>
    </row>
    <row r="115" s="13" customFormat="1">
      <c r="A115" s="13"/>
      <c r="B115" s="225"/>
      <c r="C115" s="226"/>
      <c r="D115" s="227" t="s">
        <v>156</v>
      </c>
      <c r="E115" s="228" t="s">
        <v>19</v>
      </c>
      <c r="F115" s="229" t="s">
        <v>2173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156</v>
      </c>
      <c r="AU115" s="235" t="s">
        <v>79</v>
      </c>
      <c r="AV115" s="13" t="s">
        <v>77</v>
      </c>
      <c r="AW115" s="13" t="s">
        <v>31</v>
      </c>
      <c r="AX115" s="13" t="s">
        <v>69</v>
      </c>
      <c r="AY115" s="235" t="s">
        <v>146</v>
      </c>
    </row>
    <row r="116" s="14" customFormat="1">
      <c r="A116" s="14"/>
      <c r="B116" s="236"/>
      <c r="C116" s="237"/>
      <c r="D116" s="227" t="s">
        <v>156</v>
      </c>
      <c r="E116" s="238" t="s">
        <v>19</v>
      </c>
      <c r="F116" s="239" t="s">
        <v>77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156</v>
      </c>
      <c r="AU116" s="246" t="s">
        <v>79</v>
      </c>
      <c r="AV116" s="14" t="s">
        <v>79</v>
      </c>
      <c r="AW116" s="14" t="s">
        <v>31</v>
      </c>
      <c r="AX116" s="14" t="s">
        <v>77</v>
      </c>
      <c r="AY116" s="246" t="s">
        <v>146</v>
      </c>
    </row>
    <row r="117" s="12" customFormat="1" ht="22.8" customHeight="1">
      <c r="A117" s="12"/>
      <c r="B117" s="190"/>
      <c r="C117" s="191"/>
      <c r="D117" s="192" t="s">
        <v>68</v>
      </c>
      <c r="E117" s="204" t="s">
        <v>2174</v>
      </c>
      <c r="F117" s="204" t="s">
        <v>2175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SUM(P118:P124)</f>
        <v>0</v>
      </c>
      <c r="Q117" s="198"/>
      <c r="R117" s="199">
        <f>SUM(R118:R124)</f>
        <v>0</v>
      </c>
      <c r="S117" s="198"/>
      <c r="T117" s="200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181</v>
      </c>
      <c r="AT117" s="202" t="s">
        <v>68</v>
      </c>
      <c r="AU117" s="202" t="s">
        <v>77</v>
      </c>
      <c r="AY117" s="201" t="s">
        <v>146</v>
      </c>
      <c r="BK117" s="203">
        <f>SUM(BK118:BK124)</f>
        <v>0</v>
      </c>
    </row>
    <row r="118" s="2" customFormat="1" ht="16.5" customHeight="1">
      <c r="A118" s="39"/>
      <c r="B118" s="40"/>
      <c r="C118" s="206" t="s">
        <v>222</v>
      </c>
      <c r="D118" s="206" t="s">
        <v>148</v>
      </c>
      <c r="E118" s="207" t="s">
        <v>2176</v>
      </c>
      <c r="F118" s="208" t="s">
        <v>2177</v>
      </c>
      <c r="G118" s="209" t="s">
        <v>1184</v>
      </c>
      <c r="H118" s="210">
        <v>1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40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1185</v>
      </c>
      <c r="AT118" s="218" t="s">
        <v>148</v>
      </c>
      <c r="AU118" s="218" t="s">
        <v>79</v>
      </c>
      <c r="AY118" s="18" t="s">
        <v>146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77</v>
      </c>
      <c r="BK118" s="219">
        <f>ROUND(I118*H118,2)</f>
        <v>0</v>
      </c>
      <c r="BL118" s="18" t="s">
        <v>1185</v>
      </c>
      <c r="BM118" s="218" t="s">
        <v>2178</v>
      </c>
    </row>
    <row r="119" s="2" customFormat="1" ht="16.5" customHeight="1">
      <c r="A119" s="39"/>
      <c r="B119" s="40"/>
      <c r="C119" s="206" t="s">
        <v>229</v>
      </c>
      <c r="D119" s="206" t="s">
        <v>148</v>
      </c>
      <c r="E119" s="207" t="s">
        <v>2179</v>
      </c>
      <c r="F119" s="208" t="s">
        <v>2180</v>
      </c>
      <c r="G119" s="209" t="s">
        <v>1184</v>
      </c>
      <c r="H119" s="210">
        <v>1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40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1185</v>
      </c>
      <c r="AT119" s="218" t="s">
        <v>148</v>
      </c>
      <c r="AU119" s="218" t="s">
        <v>79</v>
      </c>
      <c r="AY119" s="18" t="s">
        <v>146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77</v>
      </c>
      <c r="BK119" s="219">
        <f>ROUND(I119*H119,2)</f>
        <v>0</v>
      </c>
      <c r="BL119" s="18" t="s">
        <v>1185</v>
      </c>
      <c r="BM119" s="218" t="s">
        <v>2181</v>
      </c>
    </row>
    <row r="120" s="2" customFormat="1" ht="16.5" customHeight="1">
      <c r="A120" s="39"/>
      <c r="B120" s="40"/>
      <c r="C120" s="206" t="s">
        <v>238</v>
      </c>
      <c r="D120" s="206" t="s">
        <v>148</v>
      </c>
      <c r="E120" s="207" t="s">
        <v>2182</v>
      </c>
      <c r="F120" s="208" t="s">
        <v>2183</v>
      </c>
      <c r="G120" s="209" t="s">
        <v>1184</v>
      </c>
      <c r="H120" s="210">
        <v>1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40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1185</v>
      </c>
      <c r="AT120" s="218" t="s">
        <v>148</v>
      </c>
      <c r="AU120" s="218" t="s">
        <v>79</v>
      </c>
      <c r="AY120" s="18" t="s">
        <v>146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77</v>
      </c>
      <c r="BK120" s="219">
        <f>ROUND(I120*H120,2)</f>
        <v>0</v>
      </c>
      <c r="BL120" s="18" t="s">
        <v>1185</v>
      </c>
      <c r="BM120" s="218" t="s">
        <v>2184</v>
      </c>
    </row>
    <row r="121" s="2" customFormat="1" ht="16.5" customHeight="1">
      <c r="A121" s="39"/>
      <c r="B121" s="40"/>
      <c r="C121" s="206" t="s">
        <v>244</v>
      </c>
      <c r="D121" s="206" t="s">
        <v>148</v>
      </c>
      <c r="E121" s="207" t="s">
        <v>2185</v>
      </c>
      <c r="F121" s="208" t="s">
        <v>2186</v>
      </c>
      <c r="G121" s="209" t="s">
        <v>1184</v>
      </c>
      <c r="H121" s="210">
        <v>1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40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1185</v>
      </c>
      <c r="AT121" s="218" t="s">
        <v>148</v>
      </c>
      <c r="AU121" s="218" t="s">
        <v>79</v>
      </c>
      <c r="AY121" s="18" t="s">
        <v>146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77</v>
      </c>
      <c r="BK121" s="219">
        <f>ROUND(I121*H121,2)</f>
        <v>0</v>
      </c>
      <c r="BL121" s="18" t="s">
        <v>1185</v>
      </c>
      <c r="BM121" s="218" t="s">
        <v>2187</v>
      </c>
    </row>
    <row r="122" s="2" customFormat="1" ht="16.5" customHeight="1">
      <c r="A122" s="39"/>
      <c r="B122" s="40"/>
      <c r="C122" s="206" t="s">
        <v>249</v>
      </c>
      <c r="D122" s="206" t="s">
        <v>148</v>
      </c>
      <c r="E122" s="207" t="s">
        <v>2188</v>
      </c>
      <c r="F122" s="208" t="s">
        <v>2189</v>
      </c>
      <c r="G122" s="209" t="s">
        <v>1184</v>
      </c>
      <c r="H122" s="210">
        <v>1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40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1185</v>
      </c>
      <c r="AT122" s="218" t="s">
        <v>148</v>
      </c>
      <c r="AU122" s="218" t="s">
        <v>79</v>
      </c>
      <c r="AY122" s="18" t="s">
        <v>146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77</v>
      </c>
      <c r="BK122" s="219">
        <f>ROUND(I122*H122,2)</f>
        <v>0</v>
      </c>
      <c r="BL122" s="18" t="s">
        <v>1185</v>
      </c>
      <c r="BM122" s="218" t="s">
        <v>2190</v>
      </c>
    </row>
    <row r="123" s="2" customFormat="1" ht="16.5" customHeight="1">
      <c r="A123" s="39"/>
      <c r="B123" s="40"/>
      <c r="C123" s="206" t="s">
        <v>8</v>
      </c>
      <c r="D123" s="206" t="s">
        <v>148</v>
      </c>
      <c r="E123" s="207" t="s">
        <v>2191</v>
      </c>
      <c r="F123" s="208" t="s">
        <v>2192</v>
      </c>
      <c r="G123" s="209" t="s">
        <v>1184</v>
      </c>
      <c r="H123" s="210">
        <v>1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40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1185</v>
      </c>
      <c r="AT123" s="218" t="s">
        <v>148</v>
      </c>
      <c r="AU123" s="218" t="s">
        <v>79</v>
      </c>
      <c r="AY123" s="18" t="s">
        <v>146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77</v>
      </c>
      <c r="BK123" s="219">
        <f>ROUND(I123*H123,2)</f>
        <v>0</v>
      </c>
      <c r="BL123" s="18" t="s">
        <v>1185</v>
      </c>
      <c r="BM123" s="218" t="s">
        <v>2193</v>
      </c>
    </row>
    <row r="124" s="2" customFormat="1" ht="16.5" customHeight="1">
      <c r="A124" s="39"/>
      <c r="B124" s="40"/>
      <c r="C124" s="206" t="s">
        <v>167</v>
      </c>
      <c r="D124" s="206" t="s">
        <v>148</v>
      </c>
      <c r="E124" s="207" t="s">
        <v>2194</v>
      </c>
      <c r="F124" s="208" t="s">
        <v>2195</v>
      </c>
      <c r="G124" s="209" t="s">
        <v>1184</v>
      </c>
      <c r="H124" s="210">
        <v>1</v>
      </c>
      <c r="I124" s="211"/>
      <c r="J124" s="212">
        <f>ROUND(I124*H124,2)</f>
        <v>0</v>
      </c>
      <c r="K124" s="213"/>
      <c r="L124" s="45"/>
      <c r="M124" s="277" t="s">
        <v>19</v>
      </c>
      <c r="N124" s="278" t="s">
        <v>40</v>
      </c>
      <c r="O124" s="271"/>
      <c r="P124" s="279">
        <f>O124*H124</f>
        <v>0</v>
      </c>
      <c r="Q124" s="279">
        <v>0</v>
      </c>
      <c r="R124" s="279">
        <f>Q124*H124</f>
        <v>0</v>
      </c>
      <c r="S124" s="279">
        <v>0</v>
      </c>
      <c r="T124" s="28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1185</v>
      </c>
      <c r="AT124" s="218" t="s">
        <v>148</v>
      </c>
      <c r="AU124" s="218" t="s">
        <v>79</v>
      </c>
      <c r="AY124" s="18" t="s">
        <v>146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77</v>
      </c>
      <c r="BK124" s="219">
        <f>ROUND(I124*H124,2)</f>
        <v>0</v>
      </c>
      <c r="BL124" s="18" t="s">
        <v>1185</v>
      </c>
      <c r="BM124" s="218" t="s">
        <v>2196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8Uw9hbkhHM8yiCic1PjUqdFS5Ki2040K//qso6p4E/MHnywtlildNhkInS17wzfQNq9GQPPwXeLRdCJGVzC0yg==" hashValue="HyDS7EzYp630xheLb9XYMnDD8A2DBQDHyf+IEb9WZCauyfpBCsR4KmuAcPnj5mdMqVK93GlEmkaHwREh//NoJg==" algorithmName="SHA-512" password="CC35"/>
  <autoFilter ref="C83:K12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103000"/>
    <hyperlink ref="F92" r:id="rId2" display="https://podminky.urs.cz/item/CS_URS_2023_01/012203000"/>
    <hyperlink ref="F94" r:id="rId3" display="https://podminky.urs.cz/item/CS_URS_2023_01/012303000"/>
    <hyperlink ref="F98" r:id="rId4" display="https://podminky.urs.cz/item/CS_URS_2023_01/013254000"/>
    <hyperlink ref="F101" r:id="rId5" display="https://podminky.urs.cz/item/CS_URS_2023_01/030001000"/>
    <hyperlink ref="F103" r:id="rId6" display="https://podminky.urs.cz/item/CS_URS_2023_01/034103000"/>
    <hyperlink ref="F105" r:id="rId7" display="https://podminky.urs.cz/item/CS_URS_2023_01/034303000"/>
    <hyperlink ref="F109" r:id="rId8" display="https://podminky.urs.cz/item/CS_URS_2023_01/034603000"/>
    <hyperlink ref="F114" r:id="rId9" display="https://podminky.urs.cz/item/CS_URS_2023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2197</v>
      </c>
      <c r="H4" s="21"/>
    </row>
    <row r="5" s="1" customFormat="1" ht="12" customHeight="1">
      <c r="B5" s="21"/>
      <c r="C5" s="281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82" t="s">
        <v>16</v>
      </c>
      <c r="D6" s="283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8. 8. 2022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84"/>
      <c r="C9" s="285" t="s">
        <v>50</v>
      </c>
      <c r="D9" s="286" t="s">
        <v>51</v>
      </c>
      <c r="E9" s="286" t="s">
        <v>133</v>
      </c>
      <c r="F9" s="287" t="s">
        <v>2198</v>
      </c>
      <c r="G9" s="178"/>
      <c r="H9" s="284"/>
    </row>
    <row r="10" s="2" customFormat="1" ht="26.4" customHeight="1">
      <c r="A10" s="39"/>
      <c r="B10" s="45"/>
      <c r="C10" s="288" t="s">
        <v>2199</v>
      </c>
      <c r="D10" s="288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89" t="s">
        <v>1190</v>
      </c>
      <c r="D11" s="290" t="s">
        <v>1191</v>
      </c>
      <c r="E11" s="291" t="s">
        <v>202</v>
      </c>
      <c r="F11" s="292">
        <v>3.4750000000000001</v>
      </c>
      <c r="G11" s="39"/>
      <c r="H11" s="45"/>
    </row>
    <row r="12" s="2" customFormat="1" ht="16.8" customHeight="1">
      <c r="A12" s="39"/>
      <c r="B12" s="45"/>
      <c r="C12" s="293" t="s">
        <v>19</v>
      </c>
      <c r="D12" s="293" t="s">
        <v>1249</v>
      </c>
      <c r="E12" s="18" t="s">
        <v>19</v>
      </c>
      <c r="F12" s="294">
        <v>3.4750000000000001</v>
      </c>
      <c r="G12" s="39"/>
      <c r="H12" s="45"/>
    </row>
    <row r="13" s="2" customFormat="1" ht="16.8" customHeight="1">
      <c r="A13" s="39"/>
      <c r="B13" s="45"/>
      <c r="C13" s="293" t="s">
        <v>1190</v>
      </c>
      <c r="D13" s="293" t="s">
        <v>161</v>
      </c>
      <c r="E13" s="18" t="s">
        <v>19</v>
      </c>
      <c r="F13" s="294">
        <v>3.4750000000000001</v>
      </c>
      <c r="G13" s="39"/>
      <c r="H13" s="45"/>
    </row>
    <row r="14" s="2" customFormat="1" ht="16.8" customHeight="1">
      <c r="A14" s="39"/>
      <c r="B14" s="45"/>
      <c r="C14" s="295" t="s">
        <v>2200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93" t="s">
        <v>1246</v>
      </c>
      <c r="D15" s="293" t="s">
        <v>1191</v>
      </c>
      <c r="E15" s="18" t="s">
        <v>202</v>
      </c>
      <c r="F15" s="294">
        <v>3.4750000000000001</v>
      </c>
      <c r="G15" s="39"/>
      <c r="H15" s="45"/>
    </row>
    <row r="16" s="2" customFormat="1" ht="16.8" customHeight="1">
      <c r="A16" s="39"/>
      <c r="B16" s="45"/>
      <c r="C16" s="293" t="s">
        <v>279</v>
      </c>
      <c r="D16" s="293" t="s">
        <v>1197</v>
      </c>
      <c r="E16" s="18" t="s">
        <v>202</v>
      </c>
      <c r="F16" s="294">
        <v>36.021000000000001</v>
      </c>
      <c r="G16" s="39"/>
      <c r="H16" s="45"/>
    </row>
    <row r="17" s="2" customFormat="1" ht="16.8" customHeight="1">
      <c r="A17" s="39"/>
      <c r="B17" s="45"/>
      <c r="C17" s="289" t="s">
        <v>1193</v>
      </c>
      <c r="D17" s="290" t="s">
        <v>1194</v>
      </c>
      <c r="E17" s="291" t="s">
        <v>202</v>
      </c>
      <c r="F17" s="292">
        <v>14.246</v>
      </c>
      <c r="G17" s="39"/>
      <c r="H17" s="45"/>
    </row>
    <row r="18" s="2" customFormat="1" ht="16.8" customHeight="1">
      <c r="A18" s="39"/>
      <c r="B18" s="45"/>
      <c r="C18" s="293" t="s">
        <v>19</v>
      </c>
      <c r="D18" s="293" t="s">
        <v>1243</v>
      </c>
      <c r="E18" s="18" t="s">
        <v>19</v>
      </c>
      <c r="F18" s="294">
        <v>14.246</v>
      </c>
      <c r="G18" s="39"/>
      <c r="H18" s="45"/>
    </row>
    <row r="19" s="2" customFormat="1" ht="16.8" customHeight="1">
      <c r="A19" s="39"/>
      <c r="B19" s="45"/>
      <c r="C19" s="293" t="s">
        <v>1193</v>
      </c>
      <c r="D19" s="293" t="s">
        <v>161</v>
      </c>
      <c r="E19" s="18" t="s">
        <v>19</v>
      </c>
      <c r="F19" s="294">
        <v>14.246</v>
      </c>
      <c r="G19" s="39"/>
      <c r="H19" s="45"/>
    </row>
    <row r="20" s="2" customFormat="1" ht="16.8" customHeight="1">
      <c r="A20" s="39"/>
      <c r="B20" s="45"/>
      <c r="C20" s="295" t="s">
        <v>2200</v>
      </c>
      <c r="D20" s="39"/>
      <c r="E20" s="39"/>
      <c r="F20" s="39"/>
      <c r="G20" s="39"/>
      <c r="H20" s="45"/>
    </row>
    <row r="21" s="2" customFormat="1" ht="16.8" customHeight="1">
      <c r="A21" s="39"/>
      <c r="B21" s="45"/>
      <c r="C21" s="293" t="s">
        <v>1240</v>
      </c>
      <c r="D21" s="293" t="s">
        <v>1194</v>
      </c>
      <c r="E21" s="18" t="s">
        <v>202</v>
      </c>
      <c r="F21" s="294">
        <v>14.246</v>
      </c>
      <c r="G21" s="39"/>
      <c r="H21" s="45"/>
    </row>
    <row r="22" s="2" customFormat="1" ht="16.8" customHeight="1">
      <c r="A22" s="39"/>
      <c r="B22" s="45"/>
      <c r="C22" s="293" t="s">
        <v>279</v>
      </c>
      <c r="D22" s="293" t="s">
        <v>1197</v>
      </c>
      <c r="E22" s="18" t="s">
        <v>202</v>
      </c>
      <c r="F22" s="294">
        <v>36.021000000000001</v>
      </c>
      <c r="G22" s="39"/>
      <c r="H22" s="45"/>
    </row>
    <row r="23" s="2" customFormat="1" ht="16.8" customHeight="1">
      <c r="A23" s="39"/>
      <c r="B23" s="45"/>
      <c r="C23" s="293" t="s">
        <v>274</v>
      </c>
      <c r="D23" s="293" t="s">
        <v>275</v>
      </c>
      <c r="E23" s="18" t="s">
        <v>257</v>
      </c>
      <c r="F23" s="294">
        <v>25.643000000000001</v>
      </c>
      <c r="G23" s="39"/>
      <c r="H23" s="45"/>
    </row>
    <row r="24" s="2" customFormat="1" ht="16.8" customHeight="1">
      <c r="A24" s="39"/>
      <c r="B24" s="45"/>
      <c r="C24" s="289" t="s">
        <v>1196</v>
      </c>
      <c r="D24" s="290" t="s">
        <v>1197</v>
      </c>
      <c r="E24" s="291" t="s">
        <v>202</v>
      </c>
      <c r="F24" s="292">
        <v>36.021000000000001</v>
      </c>
      <c r="G24" s="39"/>
      <c r="H24" s="45"/>
    </row>
    <row r="25" s="2" customFormat="1" ht="16.8" customHeight="1">
      <c r="A25" s="39"/>
      <c r="B25" s="45"/>
      <c r="C25" s="293" t="s">
        <v>19</v>
      </c>
      <c r="D25" s="293" t="s">
        <v>1202</v>
      </c>
      <c r="E25" s="18" t="s">
        <v>19</v>
      </c>
      <c r="F25" s="294">
        <v>53.837000000000003</v>
      </c>
      <c r="G25" s="39"/>
      <c r="H25" s="45"/>
    </row>
    <row r="26" s="2" customFormat="1" ht="16.8" customHeight="1">
      <c r="A26" s="39"/>
      <c r="B26" s="45"/>
      <c r="C26" s="293" t="s">
        <v>19</v>
      </c>
      <c r="D26" s="293" t="s">
        <v>1236</v>
      </c>
      <c r="E26" s="18" t="s">
        <v>19</v>
      </c>
      <c r="F26" s="294">
        <v>-3.4750000000000001</v>
      </c>
      <c r="G26" s="39"/>
      <c r="H26" s="45"/>
    </row>
    <row r="27" s="2" customFormat="1" ht="16.8" customHeight="1">
      <c r="A27" s="39"/>
      <c r="B27" s="45"/>
      <c r="C27" s="293" t="s">
        <v>19</v>
      </c>
      <c r="D27" s="293" t="s">
        <v>1237</v>
      </c>
      <c r="E27" s="18" t="s">
        <v>19</v>
      </c>
      <c r="F27" s="294">
        <v>-14.340999999999999</v>
      </c>
      <c r="G27" s="39"/>
      <c r="H27" s="45"/>
    </row>
    <row r="28" s="2" customFormat="1" ht="16.8" customHeight="1">
      <c r="A28" s="39"/>
      <c r="B28" s="45"/>
      <c r="C28" s="293" t="s">
        <v>1196</v>
      </c>
      <c r="D28" s="293" t="s">
        <v>161</v>
      </c>
      <c r="E28" s="18" t="s">
        <v>19</v>
      </c>
      <c r="F28" s="294">
        <v>36.021000000000001</v>
      </c>
      <c r="G28" s="39"/>
      <c r="H28" s="45"/>
    </row>
    <row r="29" s="2" customFormat="1" ht="16.8" customHeight="1">
      <c r="A29" s="39"/>
      <c r="B29" s="45"/>
      <c r="C29" s="295" t="s">
        <v>2200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293" t="s">
        <v>279</v>
      </c>
      <c r="D30" s="293" t="s">
        <v>1197</v>
      </c>
      <c r="E30" s="18" t="s">
        <v>202</v>
      </c>
      <c r="F30" s="294">
        <v>36.021000000000001</v>
      </c>
      <c r="G30" s="39"/>
      <c r="H30" s="45"/>
    </row>
    <row r="31" s="2" customFormat="1" ht="16.8" customHeight="1">
      <c r="A31" s="39"/>
      <c r="B31" s="45"/>
      <c r="C31" s="293" t="s">
        <v>292</v>
      </c>
      <c r="D31" s="293" t="s">
        <v>293</v>
      </c>
      <c r="E31" s="18" t="s">
        <v>257</v>
      </c>
      <c r="F31" s="294">
        <v>64.837999999999994</v>
      </c>
      <c r="G31" s="39"/>
      <c r="H31" s="45"/>
    </row>
    <row r="32" s="2" customFormat="1" ht="16.8" customHeight="1">
      <c r="A32" s="39"/>
      <c r="B32" s="45"/>
      <c r="C32" s="289" t="s">
        <v>1199</v>
      </c>
      <c r="D32" s="290" t="s">
        <v>1200</v>
      </c>
      <c r="E32" s="291" t="s">
        <v>190</v>
      </c>
      <c r="F32" s="292">
        <v>29.68</v>
      </c>
      <c r="G32" s="39"/>
      <c r="H32" s="45"/>
    </row>
    <row r="33" s="2" customFormat="1" ht="16.8" customHeight="1">
      <c r="A33" s="39"/>
      <c r="B33" s="45"/>
      <c r="C33" s="293" t="s">
        <v>1199</v>
      </c>
      <c r="D33" s="293" t="s">
        <v>1269</v>
      </c>
      <c r="E33" s="18" t="s">
        <v>19</v>
      </c>
      <c r="F33" s="294">
        <v>29.68</v>
      </c>
      <c r="G33" s="39"/>
      <c r="H33" s="45"/>
    </row>
    <row r="34" s="2" customFormat="1" ht="16.8" customHeight="1">
      <c r="A34" s="39"/>
      <c r="B34" s="45"/>
      <c r="C34" s="295" t="s">
        <v>2200</v>
      </c>
      <c r="D34" s="39"/>
      <c r="E34" s="39"/>
      <c r="F34" s="39"/>
      <c r="G34" s="39"/>
      <c r="H34" s="45"/>
    </row>
    <row r="35" s="2" customFormat="1" ht="16.8" customHeight="1">
      <c r="A35" s="39"/>
      <c r="B35" s="45"/>
      <c r="C35" s="293" t="s">
        <v>1266</v>
      </c>
      <c r="D35" s="293" t="s">
        <v>2201</v>
      </c>
      <c r="E35" s="18" t="s">
        <v>190</v>
      </c>
      <c r="F35" s="294">
        <v>29.68</v>
      </c>
      <c r="G35" s="39"/>
      <c r="H35" s="45"/>
    </row>
    <row r="36" s="2" customFormat="1" ht="16.8" customHeight="1">
      <c r="A36" s="39"/>
      <c r="B36" s="45"/>
      <c r="C36" s="293" t="s">
        <v>1327</v>
      </c>
      <c r="D36" s="293" t="s">
        <v>2202</v>
      </c>
      <c r="E36" s="18" t="s">
        <v>190</v>
      </c>
      <c r="F36" s="294">
        <v>29.68</v>
      </c>
      <c r="G36" s="39"/>
      <c r="H36" s="45"/>
    </row>
    <row r="37" s="2" customFormat="1" ht="16.8" customHeight="1">
      <c r="A37" s="39"/>
      <c r="B37" s="45"/>
      <c r="C37" s="293" t="s">
        <v>1331</v>
      </c>
      <c r="D37" s="293" t="s">
        <v>1332</v>
      </c>
      <c r="E37" s="18" t="s">
        <v>190</v>
      </c>
      <c r="F37" s="294">
        <v>29.68</v>
      </c>
      <c r="G37" s="39"/>
      <c r="H37" s="45"/>
    </row>
    <row r="38" s="2" customFormat="1" ht="16.8" customHeight="1">
      <c r="A38" s="39"/>
      <c r="B38" s="45"/>
      <c r="C38" s="293" t="s">
        <v>1353</v>
      </c>
      <c r="D38" s="293" t="s">
        <v>2203</v>
      </c>
      <c r="E38" s="18" t="s">
        <v>190</v>
      </c>
      <c r="F38" s="294">
        <v>29.68</v>
      </c>
      <c r="G38" s="39"/>
      <c r="H38" s="45"/>
    </row>
    <row r="39" s="2" customFormat="1" ht="16.8" customHeight="1">
      <c r="A39" s="39"/>
      <c r="B39" s="45"/>
      <c r="C39" s="293" t="s">
        <v>1270</v>
      </c>
      <c r="D39" s="293" t="s">
        <v>2204</v>
      </c>
      <c r="E39" s="18" t="s">
        <v>190</v>
      </c>
      <c r="F39" s="294">
        <v>29.977</v>
      </c>
      <c r="G39" s="39"/>
      <c r="H39" s="45"/>
    </row>
    <row r="40" s="2" customFormat="1" ht="16.8" customHeight="1">
      <c r="A40" s="39"/>
      <c r="B40" s="45"/>
      <c r="C40" s="289" t="s">
        <v>1202</v>
      </c>
      <c r="D40" s="290" t="s">
        <v>1203</v>
      </c>
      <c r="E40" s="291" t="s">
        <v>202</v>
      </c>
      <c r="F40" s="292">
        <v>53.837000000000003</v>
      </c>
      <c r="G40" s="39"/>
      <c r="H40" s="45"/>
    </row>
    <row r="41" s="2" customFormat="1" ht="16.8" customHeight="1">
      <c r="A41" s="39"/>
      <c r="B41" s="45"/>
      <c r="C41" s="293" t="s">
        <v>1202</v>
      </c>
      <c r="D41" s="293" t="s">
        <v>1217</v>
      </c>
      <c r="E41" s="18" t="s">
        <v>19</v>
      </c>
      <c r="F41" s="294">
        <v>53.837000000000003</v>
      </c>
      <c r="G41" s="39"/>
      <c r="H41" s="45"/>
    </row>
    <row r="42" s="2" customFormat="1" ht="16.8" customHeight="1">
      <c r="A42" s="39"/>
      <c r="B42" s="45"/>
      <c r="C42" s="295" t="s">
        <v>2200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293" t="s">
        <v>1213</v>
      </c>
      <c r="D43" s="293" t="s">
        <v>1203</v>
      </c>
      <c r="E43" s="18" t="s">
        <v>202</v>
      </c>
      <c r="F43" s="294">
        <v>53.837000000000003</v>
      </c>
      <c r="G43" s="39"/>
      <c r="H43" s="45"/>
    </row>
    <row r="44" s="2" customFormat="1" ht="16.8" customHeight="1">
      <c r="A44" s="39"/>
      <c r="B44" s="45"/>
      <c r="C44" s="293" t="s">
        <v>250</v>
      </c>
      <c r="D44" s="293" t="s">
        <v>2205</v>
      </c>
      <c r="E44" s="18" t="s">
        <v>202</v>
      </c>
      <c r="F44" s="294">
        <v>53.837000000000003</v>
      </c>
      <c r="G44" s="39"/>
      <c r="H44" s="45"/>
    </row>
    <row r="45" s="2" customFormat="1" ht="16.8" customHeight="1">
      <c r="A45" s="39"/>
      <c r="B45" s="45"/>
      <c r="C45" s="293" t="s">
        <v>255</v>
      </c>
      <c r="D45" s="293" t="s">
        <v>2206</v>
      </c>
      <c r="E45" s="18" t="s">
        <v>257</v>
      </c>
      <c r="F45" s="294">
        <v>86.138999999999996</v>
      </c>
      <c r="G45" s="39"/>
      <c r="H45" s="45"/>
    </row>
    <row r="46" s="2" customFormat="1" ht="16.8" customHeight="1">
      <c r="A46" s="39"/>
      <c r="B46" s="45"/>
      <c r="C46" s="293" t="s">
        <v>261</v>
      </c>
      <c r="D46" s="293" t="s">
        <v>2207</v>
      </c>
      <c r="E46" s="18" t="s">
        <v>202</v>
      </c>
      <c r="F46" s="294">
        <v>53.837000000000003</v>
      </c>
      <c r="G46" s="39"/>
      <c r="H46" s="45"/>
    </row>
    <row r="47" s="2" customFormat="1" ht="16.8" customHeight="1">
      <c r="A47" s="39"/>
      <c r="B47" s="45"/>
      <c r="C47" s="293" t="s">
        <v>279</v>
      </c>
      <c r="D47" s="293" t="s">
        <v>1197</v>
      </c>
      <c r="E47" s="18" t="s">
        <v>202</v>
      </c>
      <c r="F47" s="294">
        <v>36.021000000000001</v>
      </c>
      <c r="G47" s="39"/>
      <c r="H47" s="45"/>
    </row>
    <row r="48" s="2" customFormat="1" ht="16.8" customHeight="1">
      <c r="A48" s="39"/>
      <c r="B48" s="45"/>
      <c r="C48" s="289" t="s">
        <v>1205</v>
      </c>
      <c r="D48" s="290" t="s">
        <v>1206</v>
      </c>
      <c r="E48" s="291" t="s">
        <v>19</v>
      </c>
      <c r="F48" s="292">
        <v>94.975999999999999</v>
      </c>
      <c r="G48" s="39"/>
      <c r="H48" s="45"/>
    </row>
    <row r="49" s="2" customFormat="1" ht="16.8" customHeight="1">
      <c r="A49" s="39"/>
      <c r="B49" s="45"/>
      <c r="C49" s="293" t="s">
        <v>1205</v>
      </c>
      <c r="D49" s="293" t="s">
        <v>1222</v>
      </c>
      <c r="E49" s="18" t="s">
        <v>19</v>
      </c>
      <c r="F49" s="294">
        <v>94.975999999999999</v>
      </c>
      <c r="G49" s="39"/>
      <c r="H49" s="45"/>
    </row>
    <row r="50" s="2" customFormat="1" ht="16.8" customHeight="1">
      <c r="A50" s="39"/>
      <c r="B50" s="45"/>
      <c r="C50" s="295" t="s">
        <v>2200</v>
      </c>
      <c r="D50" s="39"/>
      <c r="E50" s="39"/>
      <c r="F50" s="39"/>
      <c r="G50" s="39"/>
      <c r="H50" s="45"/>
    </row>
    <row r="51" s="2" customFormat="1" ht="16.8" customHeight="1">
      <c r="A51" s="39"/>
      <c r="B51" s="45"/>
      <c r="C51" s="293" t="s">
        <v>1218</v>
      </c>
      <c r="D51" s="293" t="s">
        <v>1368</v>
      </c>
      <c r="E51" s="18" t="s">
        <v>151</v>
      </c>
      <c r="F51" s="294">
        <v>94.975999999999999</v>
      </c>
      <c r="G51" s="39"/>
      <c r="H51" s="45"/>
    </row>
    <row r="52" s="2" customFormat="1" ht="16.8" customHeight="1">
      <c r="A52" s="39"/>
      <c r="B52" s="45"/>
      <c r="C52" s="293" t="s">
        <v>1223</v>
      </c>
      <c r="D52" s="293" t="s">
        <v>2208</v>
      </c>
      <c r="E52" s="18" t="s">
        <v>151</v>
      </c>
      <c r="F52" s="294">
        <v>94.975999999999999</v>
      </c>
      <c r="G52" s="39"/>
      <c r="H52" s="45"/>
    </row>
    <row r="53" s="2" customFormat="1" ht="26.4" customHeight="1">
      <c r="A53" s="39"/>
      <c r="B53" s="45"/>
      <c r="C53" s="288" t="s">
        <v>2209</v>
      </c>
      <c r="D53" s="288" t="s">
        <v>87</v>
      </c>
      <c r="E53" s="39"/>
      <c r="F53" s="39"/>
      <c r="G53" s="39"/>
      <c r="H53" s="45"/>
    </row>
    <row r="54" s="2" customFormat="1" ht="16.8" customHeight="1">
      <c r="A54" s="39"/>
      <c r="B54" s="45"/>
      <c r="C54" s="289" t="s">
        <v>1190</v>
      </c>
      <c r="D54" s="290" t="s">
        <v>1191</v>
      </c>
      <c r="E54" s="291" t="s">
        <v>202</v>
      </c>
      <c r="F54" s="292">
        <v>6.3849999999999998</v>
      </c>
      <c r="G54" s="39"/>
      <c r="H54" s="45"/>
    </row>
    <row r="55" s="2" customFormat="1" ht="16.8" customHeight="1">
      <c r="A55" s="39"/>
      <c r="B55" s="45"/>
      <c r="C55" s="293" t="s">
        <v>19</v>
      </c>
      <c r="D55" s="293" t="s">
        <v>1401</v>
      </c>
      <c r="E55" s="18" t="s">
        <v>19</v>
      </c>
      <c r="F55" s="294">
        <v>1.0700000000000001</v>
      </c>
      <c r="G55" s="39"/>
      <c r="H55" s="45"/>
    </row>
    <row r="56" s="2" customFormat="1" ht="16.8" customHeight="1">
      <c r="A56" s="39"/>
      <c r="B56" s="45"/>
      <c r="C56" s="293" t="s">
        <v>19</v>
      </c>
      <c r="D56" s="293" t="s">
        <v>1402</v>
      </c>
      <c r="E56" s="18" t="s">
        <v>19</v>
      </c>
      <c r="F56" s="294">
        <v>4.6900000000000004</v>
      </c>
      <c r="G56" s="39"/>
      <c r="H56" s="45"/>
    </row>
    <row r="57" s="2" customFormat="1" ht="16.8" customHeight="1">
      <c r="A57" s="39"/>
      <c r="B57" s="45"/>
      <c r="C57" s="293" t="s">
        <v>19</v>
      </c>
      <c r="D57" s="293" t="s">
        <v>1403</v>
      </c>
      <c r="E57" s="18" t="s">
        <v>19</v>
      </c>
      <c r="F57" s="294">
        <v>0.625</v>
      </c>
      <c r="G57" s="39"/>
      <c r="H57" s="45"/>
    </row>
    <row r="58" s="2" customFormat="1" ht="16.8" customHeight="1">
      <c r="A58" s="39"/>
      <c r="B58" s="45"/>
      <c r="C58" s="293" t="s">
        <v>1190</v>
      </c>
      <c r="D58" s="293" t="s">
        <v>161</v>
      </c>
      <c r="E58" s="18" t="s">
        <v>19</v>
      </c>
      <c r="F58" s="294">
        <v>6.3849999999999998</v>
      </c>
      <c r="G58" s="39"/>
      <c r="H58" s="45"/>
    </row>
    <row r="59" s="2" customFormat="1" ht="16.8" customHeight="1">
      <c r="A59" s="39"/>
      <c r="B59" s="45"/>
      <c r="C59" s="295" t="s">
        <v>2200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293" t="s">
        <v>1246</v>
      </c>
      <c r="D60" s="293" t="s">
        <v>1191</v>
      </c>
      <c r="E60" s="18" t="s">
        <v>202</v>
      </c>
      <c r="F60" s="294">
        <v>6.3849999999999998</v>
      </c>
      <c r="G60" s="39"/>
      <c r="H60" s="45"/>
    </row>
    <row r="61" s="2" customFormat="1" ht="16.8" customHeight="1">
      <c r="A61" s="39"/>
      <c r="B61" s="45"/>
      <c r="C61" s="293" t="s">
        <v>279</v>
      </c>
      <c r="D61" s="293" t="s">
        <v>1197</v>
      </c>
      <c r="E61" s="18" t="s">
        <v>202</v>
      </c>
      <c r="F61" s="294">
        <v>60.203000000000003</v>
      </c>
      <c r="G61" s="39"/>
      <c r="H61" s="45"/>
    </row>
    <row r="62" s="2" customFormat="1" ht="16.8" customHeight="1">
      <c r="A62" s="39"/>
      <c r="B62" s="45"/>
      <c r="C62" s="289" t="s">
        <v>1409</v>
      </c>
      <c r="D62" s="290" t="s">
        <v>2210</v>
      </c>
      <c r="E62" s="291" t="s">
        <v>202</v>
      </c>
      <c r="F62" s="292">
        <v>0.57899999999999996</v>
      </c>
      <c r="G62" s="39"/>
      <c r="H62" s="45"/>
    </row>
    <row r="63" s="2" customFormat="1" ht="16.8" customHeight="1">
      <c r="A63" s="39"/>
      <c r="B63" s="45"/>
      <c r="C63" s="293" t="s">
        <v>19</v>
      </c>
      <c r="D63" s="293" t="s">
        <v>1408</v>
      </c>
      <c r="E63" s="18" t="s">
        <v>19</v>
      </c>
      <c r="F63" s="294">
        <v>0.57899999999999996</v>
      </c>
      <c r="G63" s="39"/>
      <c r="H63" s="45"/>
    </row>
    <row r="64" s="2" customFormat="1" ht="16.8" customHeight="1">
      <c r="A64" s="39"/>
      <c r="B64" s="45"/>
      <c r="C64" s="293" t="s">
        <v>1409</v>
      </c>
      <c r="D64" s="293" t="s">
        <v>161</v>
      </c>
      <c r="E64" s="18" t="s">
        <v>19</v>
      </c>
      <c r="F64" s="294">
        <v>0.57899999999999996</v>
      </c>
      <c r="G64" s="39"/>
      <c r="H64" s="45"/>
    </row>
    <row r="65" s="2" customFormat="1" ht="16.8" customHeight="1">
      <c r="A65" s="39"/>
      <c r="B65" s="45"/>
      <c r="C65" s="289" t="s">
        <v>1193</v>
      </c>
      <c r="D65" s="290" t="s">
        <v>1194</v>
      </c>
      <c r="E65" s="291" t="s">
        <v>202</v>
      </c>
      <c r="F65" s="292">
        <v>33.636000000000003</v>
      </c>
      <c r="G65" s="39"/>
      <c r="H65" s="45"/>
    </row>
    <row r="66" s="2" customFormat="1" ht="16.8" customHeight="1">
      <c r="A66" s="39"/>
      <c r="B66" s="45"/>
      <c r="C66" s="293" t="s">
        <v>19</v>
      </c>
      <c r="D66" s="293" t="s">
        <v>1396</v>
      </c>
      <c r="E66" s="18" t="s">
        <v>19</v>
      </c>
      <c r="F66" s="294">
        <v>3.21</v>
      </c>
      <c r="G66" s="39"/>
      <c r="H66" s="45"/>
    </row>
    <row r="67" s="2" customFormat="1" ht="16.8" customHeight="1">
      <c r="A67" s="39"/>
      <c r="B67" s="45"/>
      <c r="C67" s="293" t="s">
        <v>19</v>
      </c>
      <c r="D67" s="293" t="s">
        <v>1397</v>
      </c>
      <c r="E67" s="18" t="s">
        <v>19</v>
      </c>
      <c r="F67" s="294">
        <v>14.07</v>
      </c>
      <c r="G67" s="39"/>
      <c r="H67" s="45"/>
    </row>
    <row r="68" s="2" customFormat="1" ht="16.8" customHeight="1">
      <c r="A68" s="39"/>
      <c r="B68" s="45"/>
      <c r="C68" s="293" t="s">
        <v>19</v>
      </c>
      <c r="D68" s="293" t="s">
        <v>1382</v>
      </c>
      <c r="E68" s="18" t="s">
        <v>19</v>
      </c>
      <c r="F68" s="294">
        <v>25.23</v>
      </c>
      <c r="G68" s="39"/>
      <c r="H68" s="45"/>
    </row>
    <row r="69" s="2" customFormat="1" ht="16.8" customHeight="1">
      <c r="A69" s="39"/>
      <c r="B69" s="45"/>
      <c r="C69" s="293" t="s">
        <v>19</v>
      </c>
      <c r="D69" s="293" t="s">
        <v>1398</v>
      </c>
      <c r="E69" s="18" t="s">
        <v>19</v>
      </c>
      <c r="F69" s="294">
        <v>-8.8740000000000006</v>
      </c>
      <c r="G69" s="39"/>
      <c r="H69" s="45"/>
    </row>
    <row r="70" s="2" customFormat="1" ht="16.8" customHeight="1">
      <c r="A70" s="39"/>
      <c r="B70" s="45"/>
      <c r="C70" s="293" t="s">
        <v>1193</v>
      </c>
      <c r="D70" s="293" t="s">
        <v>161</v>
      </c>
      <c r="E70" s="18" t="s">
        <v>19</v>
      </c>
      <c r="F70" s="294">
        <v>33.636000000000003</v>
      </c>
      <c r="G70" s="39"/>
      <c r="H70" s="45"/>
    </row>
    <row r="71" s="2" customFormat="1" ht="16.8" customHeight="1">
      <c r="A71" s="39"/>
      <c r="B71" s="45"/>
      <c r="C71" s="295" t="s">
        <v>2200</v>
      </c>
      <c r="D71" s="39"/>
      <c r="E71" s="39"/>
      <c r="F71" s="39"/>
      <c r="G71" s="39"/>
      <c r="H71" s="45"/>
    </row>
    <row r="72" s="2" customFormat="1" ht="16.8" customHeight="1">
      <c r="A72" s="39"/>
      <c r="B72" s="45"/>
      <c r="C72" s="293" t="s">
        <v>1240</v>
      </c>
      <c r="D72" s="293" t="s">
        <v>2211</v>
      </c>
      <c r="E72" s="18" t="s">
        <v>202</v>
      </c>
      <c r="F72" s="294">
        <v>33.636000000000003</v>
      </c>
      <c r="G72" s="39"/>
      <c r="H72" s="45"/>
    </row>
    <row r="73" s="2" customFormat="1" ht="16.8" customHeight="1">
      <c r="A73" s="39"/>
      <c r="B73" s="45"/>
      <c r="C73" s="293" t="s">
        <v>279</v>
      </c>
      <c r="D73" s="293" t="s">
        <v>1197</v>
      </c>
      <c r="E73" s="18" t="s">
        <v>202</v>
      </c>
      <c r="F73" s="294">
        <v>60.203000000000003</v>
      </c>
      <c r="G73" s="39"/>
      <c r="H73" s="45"/>
    </row>
    <row r="74" s="2" customFormat="1" ht="16.8" customHeight="1">
      <c r="A74" s="39"/>
      <c r="B74" s="45"/>
      <c r="C74" s="293" t="s">
        <v>274</v>
      </c>
      <c r="D74" s="293" t="s">
        <v>275</v>
      </c>
      <c r="E74" s="18" t="s">
        <v>257</v>
      </c>
      <c r="F74" s="294">
        <v>60.545000000000002</v>
      </c>
      <c r="G74" s="39"/>
      <c r="H74" s="45"/>
    </row>
    <row r="75" s="2" customFormat="1" ht="16.8" customHeight="1">
      <c r="A75" s="39"/>
      <c r="B75" s="45"/>
      <c r="C75" s="289" t="s">
        <v>1383</v>
      </c>
      <c r="D75" s="290" t="s">
        <v>2212</v>
      </c>
      <c r="E75" s="291" t="s">
        <v>202</v>
      </c>
      <c r="F75" s="292">
        <v>25.23</v>
      </c>
      <c r="G75" s="39"/>
      <c r="H75" s="45"/>
    </row>
    <row r="76" s="2" customFormat="1" ht="16.8" customHeight="1">
      <c r="A76" s="39"/>
      <c r="B76" s="45"/>
      <c r="C76" s="293" t="s">
        <v>19</v>
      </c>
      <c r="D76" s="293" t="s">
        <v>1382</v>
      </c>
      <c r="E76" s="18" t="s">
        <v>19</v>
      </c>
      <c r="F76" s="294">
        <v>25.23</v>
      </c>
      <c r="G76" s="39"/>
      <c r="H76" s="45"/>
    </row>
    <row r="77" s="2" customFormat="1" ht="16.8" customHeight="1">
      <c r="A77" s="39"/>
      <c r="B77" s="45"/>
      <c r="C77" s="293" t="s">
        <v>1383</v>
      </c>
      <c r="D77" s="293" t="s">
        <v>161</v>
      </c>
      <c r="E77" s="18" t="s">
        <v>19</v>
      </c>
      <c r="F77" s="294">
        <v>25.23</v>
      </c>
      <c r="G77" s="39"/>
      <c r="H77" s="45"/>
    </row>
    <row r="78" s="2" customFormat="1" ht="16.8" customHeight="1">
      <c r="A78" s="39"/>
      <c r="B78" s="45"/>
      <c r="C78" s="289" t="s">
        <v>1196</v>
      </c>
      <c r="D78" s="290" t="s">
        <v>1197</v>
      </c>
      <c r="E78" s="291" t="s">
        <v>202</v>
      </c>
      <c r="F78" s="292">
        <v>60.203000000000003</v>
      </c>
      <c r="G78" s="39"/>
      <c r="H78" s="45"/>
    </row>
    <row r="79" s="2" customFormat="1" ht="16.8" customHeight="1">
      <c r="A79" s="39"/>
      <c r="B79" s="45"/>
      <c r="C79" s="293" t="s">
        <v>19</v>
      </c>
      <c r="D79" s="293" t="s">
        <v>1199</v>
      </c>
      <c r="E79" s="18" t="s">
        <v>19</v>
      </c>
      <c r="F79" s="294">
        <v>100.224</v>
      </c>
      <c r="G79" s="39"/>
      <c r="H79" s="45"/>
    </row>
    <row r="80" s="2" customFormat="1" ht="16.8" customHeight="1">
      <c r="A80" s="39"/>
      <c r="B80" s="45"/>
      <c r="C80" s="293" t="s">
        <v>19</v>
      </c>
      <c r="D80" s="293" t="s">
        <v>1236</v>
      </c>
      <c r="E80" s="18" t="s">
        <v>19</v>
      </c>
      <c r="F80" s="294">
        <v>-6.3849999999999998</v>
      </c>
      <c r="G80" s="39"/>
      <c r="H80" s="45"/>
    </row>
    <row r="81" s="2" customFormat="1" ht="16.8" customHeight="1">
      <c r="A81" s="39"/>
      <c r="B81" s="45"/>
      <c r="C81" s="293" t="s">
        <v>19</v>
      </c>
      <c r="D81" s="293" t="s">
        <v>1393</v>
      </c>
      <c r="E81" s="18" t="s">
        <v>19</v>
      </c>
      <c r="F81" s="294">
        <v>-33.636000000000003</v>
      </c>
      <c r="G81" s="39"/>
      <c r="H81" s="45"/>
    </row>
    <row r="82" s="2" customFormat="1" ht="16.8" customHeight="1">
      <c r="A82" s="39"/>
      <c r="B82" s="45"/>
      <c r="C82" s="293" t="s">
        <v>1196</v>
      </c>
      <c r="D82" s="293" t="s">
        <v>161</v>
      </c>
      <c r="E82" s="18" t="s">
        <v>19</v>
      </c>
      <c r="F82" s="294">
        <v>60.203000000000003</v>
      </c>
      <c r="G82" s="39"/>
      <c r="H82" s="45"/>
    </row>
    <row r="83" s="2" customFormat="1" ht="16.8" customHeight="1">
      <c r="A83" s="39"/>
      <c r="B83" s="45"/>
      <c r="C83" s="295" t="s">
        <v>2200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293" t="s">
        <v>279</v>
      </c>
      <c r="D84" s="293" t="s">
        <v>1197</v>
      </c>
      <c r="E84" s="18" t="s">
        <v>202</v>
      </c>
      <c r="F84" s="294">
        <v>60.203000000000003</v>
      </c>
      <c r="G84" s="39"/>
      <c r="H84" s="45"/>
    </row>
    <row r="85" s="2" customFormat="1" ht="16.8" customHeight="1">
      <c r="A85" s="39"/>
      <c r="B85" s="45"/>
      <c r="C85" s="293" t="s">
        <v>292</v>
      </c>
      <c r="D85" s="293" t="s">
        <v>293</v>
      </c>
      <c r="E85" s="18" t="s">
        <v>257</v>
      </c>
      <c r="F85" s="294">
        <v>108.365</v>
      </c>
      <c r="G85" s="39"/>
      <c r="H85" s="45"/>
    </row>
    <row r="86" s="2" customFormat="1" ht="16.8" customHeight="1">
      <c r="A86" s="39"/>
      <c r="B86" s="45"/>
      <c r="C86" s="289" t="s">
        <v>1363</v>
      </c>
      <c r="D86" s="290" t="s">
        <v>1364</v>
      </c>
      <c r="E86" s="291" t="s">
        <v>190</v>
      </c>
      <c r="F86" s="292">
        <v>57.600000000000001</v>
      </c>
      <c r="G86" s="39"/>
      <c r="H86" s="45"/>
    </row>
    <row r="87" s="2" customFormat="1" ht="16.8" customHeight="1">
      <c r="A87" s="39"/>
      <c r="B87" s="45"/>
      <c r="C87" s="293" t="s">
        <v>19</v>
      </c>
      <c r="D87" s="293" t="s">
        <v>1414</v>
      </c>
      <c r="E87" s="18" t="s">
        <v>19</v>
      </c>
      <c r="F87" s="294">
        <v>10.699999999999999</v>
      </c>
      <c r="G87" s="39"/>
      <c r="H87" s="45"/>
    </row>
    <row r="88" s="2" customFormat="1" ht="16.8" customHeight="1">
      <c r="A88" s="39"/>
      <c r="B88" s="45"/>
      <c r="C88" s="293" t="s">
        <v>19</v>
      </c>
      <c r="D88" s="293" t="s">
        <v>1415</v>
      </c>
      <c r="E88" s="18" t="s">
        <v>19</v>
      </c>
      <c r="F88" s="294">
        <v>46.899999999999999</v>
      </c>
      <c r="G88" s="39"/>
      <c r="H88" s="45"/>
    </row>
    <row r="89" s="2" customFormat="1" ht="16.8" customHeight="1">
      <c r="A89" s="39"/>
      <c r="B89" s="45"/>
      <c r="C89" s="293" t="s">
        <v>1363</v>
      </c>
      <c r="D89" s="293" t="s">
        <v>161</v>
      </c>
      <c r="E89" s="18" t="s">
        <v>19</v>
      </c>
      <c r="F89" s="294">
        <v>57.600000000000001</v>
      </c>
      <c r="G89" s="39"/>
      <c r="H89" s="45"/>
    </row>
    <row r="90" s="2" customFormat="1" ht="16.8" customHeight="1">
      <c r="A90" s="39"/>
      <c r="B90" s="45"/>
      <c r="C90" s="295" t="s">
        <v>2200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293" t="s">
        <v>1410</v>
      </c>
      <c r="D91" s="293" t="s">
        <v>1364</v>
      </c>
      <c r="E91" s="18" t="s">
        <v>190</v>
      </c>
      <c r="F91" s="294">
        <v>57.600000000000001</v>
      </c>
      <c r="G91" s="39"/>
      <c r="H91" s="45"/>
    </row>
    <row r="92" s="2" customFormat="1" ht="16.8" customHeight="1">
      <c r="A92" s="39"/>
      <c r="B92" s="45"/>
      <c r="C92" s="293" t="s">
        <v>1327</v>
      </c>
      <c r="D92" s="293" t="s">
        <v>2202</v>
      </c>
      <c r="E92" s="18" t="s">
        <v>190</v>
      </c>
      <c r="F92" s="294">
        <v>57.600000000000001</v>
      </c>
      <c r="G92" s="39"/>
      <c r="H92" s="45"/>
    </row>
    <row r="93" s="2" customFormat="1" ht="16.8" customHeight="1">
      <c r="A93" s="39"/>
      <c r="B93" s="45"/>
      <c r="C93" s="293" t="s">
        <v>1453</v>
      </c>
      <c r="D93" s="293" t="s">
        <v>2213</v>
      </c>
      <c r="E93" s="18" t="s">
        <v>190</v>
      </c>
      <c r="F93" s="294">
        <v>57.600000000000001</v>
      </c>
      <c r="G93" s="39"/>
      <c r="H93" s="45"/>
    </row>
    <row r="94" s="2" customFormat="1" ht="16.8" customHeight="1">
      <c r="A94" s="39"/>
      <c r="B94" s="45"/>
      <c r="C94" s="293" t="s">
        <v>1457</v>
      </c>
      <c r="D94" s="293" t="s">
        <v>2214</v>
      </c>
      <c r="E94" s="18" t="s">
        <v>190</v>
      </c>
      <c r="F94" s="294">
        <v>57.600000000000001</v>
      </c>
      <c r="G94" s="39"/>
      <c r="H94" s="45"/>
    </row>
    <row r="95" s="2" customFormat="1" ht="16.8" customHeight="1">
      <c r="A95" s="39"/>
      <c r="B95" s="45"/>
      <c r="C95" s="293" t="s">
        <v>1416</v>
      </c>
      <c r="D95" s="293" t="s">
        <v>1417</v>
      </c>
      <c r="E95" s="18" t="s">
        <v>190</v>
      </c>
      <c r="F95" s="294">
        <v>58.463999999999999</v>
      </c>
      <c r="G95" s="39"/>
      <c r="H95" s="45"/>
    </row>
    <row r="96" s="2" customFormat="1" ht="16.8" customHeight="1">
      <c r="A96" s="39"/>
      <c r="B96" s="45"/>
      <c r="C96" s="289" t="s">
        <v>1199</v>
      </c>
      <c r="D96" s="290" t="s">
        <v>1366</v>
      </c>
      <c r="E96" s="291" t="s">
        <v>202</v>
      </c>
      <c r="F96" s="292">
        <v>100.224</v>
      </c>
      <c r="G96" s="39"/>
      <c r="H96" s="45"/>
    </row>
    <row r="97" s="2" customFormat="1" ht="16.8" customHeight="1">
      <c r="A97" s="39"/>
      <c r="B97" s="45"/>
      <c r="C97" s="293" t="s">
        <v>19</v>
      </c>
      <c r="D97" s="293" t="s">
        <v>1377</v>
      </c>
      <c r="E97" s="18" t="s">
        <v>19</v>
      </c>
      <c r="F97" s="294">
        <v>18.617999999999999</v>
      </c>
      <c r="G97" s="39"/>
      <c r="H97" s="45"/>
    </row>
    <row r="98" s="2" customFormat="1" ht="16.8" customHeight="1">
      <c r="A98" s="39"/>
      <c r="B98" s="45"/>
      <c r="C98" s="293" t="s">
        <v>19</v>
      </c>
      <c r="D98" s="293" t="s">
        <v>1378</v>
      </c>
      <c r="E98" s="18" t="s">
        <v>19</v>
      </c>
      <c r="F98" s="294">
        <v>81.605999999999995</v>
      </c>
      <c r="G98" s="39"/>
      <c r="H98" s="45"/>
    </row>
    <row r="99" s="2" customFormat="1" ht="16.8" customHeight="1">
      <c r="A99" s="39"/>
      <c r="B99" s="45"/>
      <c r="C99" s="293" t="s">
        <v>1199</v>
      </c>
      <c r="D99" s="293" t="s">
        <v>161</v>
      </c>
      <c r="E99" s="18" t="s">
        <v>19</v>
      </c>
      <c r="F99" s="294">
        <v>100.224</v>
      </c>
      <c r="G99" s="39"/>
      <c r="H99" s="45"/>
    </row>
    <row r="100" s="2" customFormat="1" ht="16.8" customHeight="1">
      <c r="A100" s="39"/>
      <c r="B100" s="45"/>
      <c r="C100" s="295" t="s">
        <v>2200</v>
      </c>
      <c r="D100" s="39"/>
      <c r="E100" s="39"/>
      <c r="F100" s="39"/>
      <c r="G100" s="39"/>
      <c r="H100" s="45"/>
    </row>
    <row r="101" s="2" customFormat="1" ht="16.8" customHeight="1">
      <c r="A101" s="39"/>
      <c r="B101" s="45"/>
      <c r="C101" s="293" t="s">
        <v>1373</v>
      </c>
      <c r="D101" s="293" t="s">
        <v>1366</v>
      </c>
      <c r="E101" s="18" t="s">
        <v>202</v>
      </c>
      <c r="F101" s="294">
        <v>100.224</v>
      </c>
      <c r="G101" s="39"/>
      <c r="H101" s="45"/>
    </row>
    <row r="102" s="2" customFormat="1" ht="16.8" customHeight="1">
      <c r="A102" s="39"/>
      <c r="B102" s="45"/>
      <c r="C102" s="293" t="s">
        <v>250</v>
      </c>
      <c r="D102" s="293" t="s">
        <v>2205</v>
      </c>
      <c r="E102" s="18" t="s">
        <v>202</v>
      </c>
      <c r="F102" s="294">
        <v>100.224</v>
      </c>
      <c r="G102" s="39"/>
      <c r="H102" s="45"/>
    </row>
    <row r="103" s="2" customFormat="1" ht="16.8" customHeight="1">
      <c r="A103" s="39"/>
      <c r="B103" s="45"/>
      <c r="C103" s="293" t="s">
        <v>255</v>
      </c>
      <c r="D103" s="293" t="s">
        <v>2206</v>
      </c>
      <c r="E103" s="18" t="s">
        <v>257</v>
      </c>
      <c r="F103" s="294">
        <v>100.224</v>
      </c>
      <c r="G103" s="39"/>
      <c r="H103" s="45"/>
    </row>
    <row r="104" s="2" customFormat="1" ht="16.8" customHeight="1">
      <c r="A104" s="39"/>
      <c r="B104" s="45"/>
      <c r="C104" s="293" t="s">
        <v>261</v>
      </c>
      <c r="D104" s="293" t="s">
        <v>2207</v>
      </c>
      <c r="E104" s="18" t="s">
        <v>202</v>
      </c>
      <c r="F104" s="294">
        <v>100.224</v>
      </c>
      <c r="G104" s="39"/>
      <c r="H104" s="45"/>
    </row>
    <row r="105" s="2" customFormat="1" ht="16.8" customHeight="1">
      <c r="A105" s="39"/>
      <c r="B105" s="45"/>
      <c r="C105" s="293" t="s">
        <v>279</v>
      </c>
      <c r="D105" s="293" t="s">
        <v>1197</v>
      </c>
      <c r="E105" s="18" t="s">
        <v>202</v>
      </c>
      <c r="F105" s="294">
        <v>60.203000000000003</v>
      </c>
      <c r="G105" s="39"/>
      <c r="H105" s="45"/>
    </row>
    <row r="106" s="2" customFormat="1" ht="16.8" customHeight="1">
      <c r="A106" s="39"/>
      <c r="B106" s="45"/>
      <c r="C106" s="289" t="s">
        <v>1205</v>
      </c>
      <c r="D106" s="290" t="s">
        <v>1368</v>
      </c>
      <c r="E106" s="291" t="s">
        <v>151</v>
      </c>
      <c r="F106" s="292">
        <v>234.66800000000001</v>
      </c>
      <c r="G106" s="39"/>
      <c r="H106" s="45"/>
    </row>
    <row r="107" s="2" customFormat="1" ht="16.8" customHeight="1">
      <c r="A107" s="39"/>
      <c r="B107" s="45"/>
      <c r="C107" s="293" t="s">
        <v>19</v>
      </c>
      <c r="D107" s="293" t="s">
        <v>1385</v>
      </c>
      <c r="E107" s="18" t="s">
        <v>19</v>
      </c>
      <c r="F107" s="294">
        <v>37.235999999999997</v>
      </c>
      <c r="G107" s="39"/>
      <c r="H107" s="45"/>
    </row>
    <row r="108" s="2" customFormat="1" ht="16.8" customHeight="1">
      <c r="A108" s="39"/>
      <c r="B108" s="45"/>
      <c r="C108" s="293" t="s">
        <v>19</v>
      </c>
      <c r="D108" s="293" t="s">
        <v>1386</v>
      </c>
      <c r="E108" s="18" t="s">
        <v>19</v>
      </c>
      <c r="F108" s="294">
        <v>163.21199999999999</v>
      </c>
      <c r="G108" s="39"/>
      <c r="H108" s="45"/>
    </row>
    <row r="109" s="2" customFormat="1" ht="16.8" customHeight="1">
      <c r="A109" s="39"/>
      <c r="B109" s="45"/>
      <c r="C109" s="293" t="s">
        <v>19</v>
      </c>
      <c r="D109" s="293" t="s">
        <v>1387</v>
      </c>
      <c r="E109" s="18" t="s">
        <v>19</v>
      </c>
      <c r="F109" s="294">
        <v>34.219999999999999</v>
      </c>
      <c r="G109" s="39"/>
      <c r="H109" s="45"/>
    </row>
    <row r="110" s="2" customFormat="1" ht="16.8" customHeight="1">
      <c r="A110" s="39"/>
      <c r="B110" s="45"/>
      <c r="C110" s="293" t="s">
        <v>1205</v>
      </c>
      <c r="D110" s="293" t="s">
        <v>161</v>
      </c>
      <c r="E110" s="18" t="s">
        <v>19</v>
      </c>
      <c r="F110" s="294">
        <v>234.66800000000001</v>
      </c>
      <c r="G110" s="39"/>
      <c r="H110" s="45"/>
    </row>
    <row r="111" s="2" customFormat="1" ht="16.8" customHeight="1">
      <c r="A111" s="39"/>
      <c r="B111" s="45"/>
      <c r="C111" s="295" t="s">
        <v>2200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293" t="s">
        <v>1218</v>
      </c>
      <c r="D112" s="293" t="s">
        <v>1368</v>
      </c>
      <c r="E112" s="18" t="s">
        <v>151</v>
      </c>
      <c r="F112" s="294">
        <v>234.66800000000001</v>
      </c>
      <c r="G112" s="39"/>
      <c r="H112" s="45"/>
    </row>
    <row r="113" s="2" customFormat="1" ht="16.8" customHeight="1">
      <c r="A113" s="39"/>
      <c r="B113" s="45"/>
      <c r="C113" s="293" t="s">
        <v>1223</v>
      </c>
      <c r="D113" s="293" t="s">
        <v>2208</v>
      </c>
      <c r="E113" s="18" t="s">
        <v>151</v>
      </c>
      <c r="F113" s="294">
        <v>234.66800000000001</v>
      </c>
      <c r="G113" s="39"/>
      <c r="H113" s="45"/>
    </row>
    <row r="114" s="2" customFormat="1" ht="7.44" customHeight="1">
      <c r="A114" s="39"/>
      <c r="B114" s="157"/>
      <c r="C114" s="158"/>
      <c r="D114" s="158"/>
      <c r="E114" s="158"/>
      <c r="F114" s="158"/>
      <c r="G114" s="158"/>
      <c r="H114" s="45"/>
    </row>
    <row r="115" s="2" customFormat="1">
      <c r="A115" s="39"/>
      <c r="B115" s="39"/>
      <c r="C115" s="39"/>
      <c r="D115" s="39"/>
      <c r="E115" s="39"/>
      <c r="F115" s="39"/>
      <c r="G115" s="39"/>
      <c r="H115" s="39"/>
    </row>
  </sheetData>
  <sheetProtection sheet="1" formatColumns="0" formatRows="0" objects="1" scenarios="1" spinCount="100000" saltValue="1T1UDALLQ/qqirESpFdlw2aW24JgRGOnM3+vw3V1PulD3LQh9WW2HhpCJf9/SOWHAvUmIcrRj9fLDGuUYjZ4ew==" hashValue="PAFmRlZsv3I1x1rVD3kVA8+otM2XEgbglGMs1Ltm6EVFqzdd+Dzkke2J7fY+9soly233CQ9TW0iHh4sArT4kQ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6" customWidth="1"/>
    <col min="2" max="2" width="1.667969" style="296" customWidth="1"/>
    <col min="3" max="4" width="5" style="296" customWidth="1"/>
    <col min="5" max="5" width="11.66016" style="296" customWidth="1"/>
    <col min="6" max="6" width="9.160156" style="296" customWidth="1"/>
    <col min="7" max="7" width="5" style="296" customWidth="1"/>
    <col min="8" max="8" width="77.83203" style="296" customWidth="1"/>
    <col min="9" max="10" width="20" style="296" customWidth="1"/>
    <col min="11" max="11" width="1.667969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6" customFormat="1" ht="45" customHeight="1">
      <c r="B3" s="300"/>
      <c r="C3" s="301" t="s">
        <v>2215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2216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2217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2218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2219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2220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2221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2222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2223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2224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2225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76</v>
      </c>
      <c r="F18" s="307" t="s">
        <v>2226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2227</v>
      </c>
      <c r="F19" s="307" t="s">
        <v>2228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2229</v>
      </c>
      <c r="F20" s="307" t="s">
        <v>2230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2231</v>
      </c>
      <c r="F21" s="307" t="s">
        <v>2232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2233</v>
      </c>
      <c r="F22" s="307" t="s">
        <v>2234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2235</v>
      </c>
      <c r="F23" s="307" t="s">
        <v>2236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2237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2238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2239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2240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2241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2242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2243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2244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2245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132</v>
      </c>
      <c r="F36" s="307"/>
      <c r="G36" s="307" t="s">
        <v>2246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2247</v>
      </c>
      <c r="F37" s="307"/>
      <c r="G37" s="307" t="s">
        <v>2248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50</v>
      </c>
      <c r="F38" s="307"/>
      <c r="G38" s="307" t="s">
        <v>2249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51</v>
      </c>
      <c r="F39" s="307"/>
      <c r="G39" s="307" t="s">
        <v>2250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133</v>
      </c>
      <c r="F40" s="307"/>
      <c r="G40" s="307" t="s">
        <v>2251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134</v>
      </c>
      <c r="F41" s="307"/>
      <c r="G41" s="307" t="s">
        <v>2252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2253</v>
      </c>
      <c r="F42" s="307"/>
      <c r="G42" s="307" t="s">
        <v>2254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2255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2256</v>
      </c>
      <c r="F44" s="307"/>
      <c r="G44" s="307" t="s">
        <v>2257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136</v>
      </c>
      <c r="F45" s="307"/>
      <c r="G45" s="307" t="s">
        <v>2258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2259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2260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2261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2262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2263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2264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2265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2266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2267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2268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2269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2270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2271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2272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2273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2274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2275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2276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2277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2278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2279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2280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2281</v>
      </c>
      <c r="D76" s="325"/>
      <c r="E76" s="325"/>
      <c r="F76" s="325" t="s">
        <v>2282</v>
      </c>
      <c r="G76" s="326"/>
      <c r="H76" s="325" t="s">
        <v>51</v>
      </c>
      <c r="I76" s="325" t="s">
        <v>54</v>
      </c>
      <c r="J76" s="325" t="s">
        <v>2283</v>
      </c>
      <c r="K76" s="324"/>
    </row>
    <row r="77" s="1" customFormat="1" ht="17.25" customHeight="1">
      <c r="B77" s="322"/>
      <c r="C77" s="327" t="s">
        <v>2284</v>
      </c>
      <c r="D77" s="327"/>
      <c r="E77" s="327"/>
      <c r="F77" s="328" t="s">
        <v>2285</v>
      </c>
      <c r="G77" s="329"/>
      <c r="H77" s="327"/>
      <c r="I77" s="327"/>
      <c r="J77" s="327" t="s">
        <v>2286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50</v>
      </c>
      <c r="D79" s="332"/>
      <c r="E79" s="332"/>
      <c r="F79" s="333" t="s">
        <v>2287</v>
      </c>
      <c r="G79" s="334"/>
      <c r="H79" s="310" t="s">
        <v>2288</v>
      </c>
      <c r="I79" s="310" t="s">
        <v>2289</v>
      </c>
      <c r="J79" s="310">
        <v>20</v>
      </c>
      <c r="K79" s="324"/>
    </row>
    <row r="80" s="1" customFormat="1" ht="15" customHeight="1">
      <c r="B80" s="322"/>
      <c r="C80" s="310" t="s">
        <v>2290</v>
      </c>
      <c r="D80" s="310"/>
      <c r="E80" s="310"/>
      <c r="F80" s="333" t="s">
        <v>2287</v>
      </c>
      <c r="G80" s="334"/>
      <c r="H80" s="310" t="s">
        <v>2291</v>
      </c>
      <c r="I80" s="310" t="s">
        <v>2289</v>
      </c>
      <c r="J80" s="310">
        <v>120</v>
      </c>
      <c r="K80" s="324"/>
    </row>
    <row r="81" s="1" customFormat="1" ht="15" customHeight="1">
      <c r="B81" s="335"/>
      <c r="C81" s="310" t="s">
        <v>2292</v>
      </c>
      <c r="D81" s="310"/>
      <c r="E81" s="310"/>
      <c r="F81" s="333" t="s">
        <v>2293</v>
      </c>
      <c r="G81" s="334"/>
      <c r="H81" s="310" t="s">
        <v>2294</v>
      </c>
      <c r="I81" s="310" t="s">
        <v>2289</v>
      </c>
      <c r="J81" s="310">
        <v>50</v>
      </c>
      <c r="K81" s="324"/>
    </row>
    <row r="82" s="1" customFormat="1" ht="15" customHeight="1">
      <c r="B82" s="335"/>
      <c r="C82" s="310" t="s">
        <v>2295</v>
      </c>
      <c r="D82" s="310"/>
      <c r="E82" s="310"/>
      <c r="F82" s="333" t="s">
        <v>2287</v>
      </c>
      <c r="G82" s="334"/>
      <c r="H82" s="310" t="s">
        <v>2296</v>
      </c>
      <c r="I82" s="310" t="s">
        <v>2297</v>
      </c>
      <c r="J82" s="310"/>
      <c r="K82" s="324"/>
    </row>
    <row r="83" s="1" customFormat="1" ht="15" customHeight="1">
      <c r="B83" s="335"/>
      <c r="C83" s="336" t="s">
        <v>2298</v>
      </c>
      <c r="D83" s="336"/>
      <c r="E83" s="336"/>
      <c r="F83" s="337" t="s">
        <v>2293</v>
      </c>
      <c r="G83" s="336"/>
      <c r="H83" s="336" t="s">
        <v>2299</v>
      </c>
      <c r="I83" s="336" t="s">
        <v>2289</v>
      </c>
      <c r="J83" s="336">
        <v>15</v>
      </c>
      <c r="K83" s="324"/>
    </row>
    <row r="84" s="1" customFormat="1" ht="15" customHeight="1">
      <c r="B84" s="335"/>
      <c r="C84" s="336" t="s">
        <v>2300</v>
      </c>
      <c r="D84" s="336"/>
      <c r="E84" s="336"/>
      <c r="F84" s="337" t="s">
        <v>2293</v>
      </c>
      <c r="G84" s="336"/>
      <c r="H84" s="336" t="s">
        <v>2301</v>
      </c>
      <c r="I84" s="336" t="s">
        <v>2289</v>
      </c>
      <c r="J84" s="336">
        <v>15</v>
      </c>
      <c r="K84" s="324"/>
    </row>
    <row r="85" s="1" customFormat="1" ht="15" customHeight="1">
      <c r="B85" s="335"/>
      <c r="C85" s="336" t="s">
        <v>2302</v>
      </c>
      <c r="D85" s="336"/>
      <c r="E85" s="336"/>
      <c r="F85" s="337" t="s">
        <v>2293</v>
      </c>
      <c r="G85" s="336"/>
      <c r="H85" s="336" t="s">
        <v>2303</v>
      </c>
      <c r="I85" s="336" t="s">
        <v>2289</v>
      </c>
      <c r="J85" s="336">
        <v>20</v>
      </c>
      <c r="K85" s="324"/>
    </row>
    <row r="86" s="1" customFormat="1" ht="15" customHeight="1">
      <c r="B86" s="335"/>
      <c r="C86" s="336" t="s">
        <v>2304</v>
      </c>
      <c r="D86" s="336"/>
      <c r="E86" s="336"/>
      <c r="F86" s="337" t="s">
        <v>2293</v>
      </c>
      <c r="G86" s="336"/>
      <c r="H86" s="336" t="s">
        <v>2305</v>
      </c>
      <c r="I86" s="336" t="s">
        <v>2289</v>
      </c>
      <c r="J86" s="336">
        <v>20</v>
      </c>
      <c r="K86" s="324"/>
    </row>
    <row r="87" s="1" customFormat="1" ht="15" customHeight="1">
      <c r="B87" s="335"/>
      <c r="C87" s="310" t="s">
        <v>2306</v>
      </c>
      <c r="D87" s="310"/>
      <c r="E87" s="310"/>
      <c r="F87" s="333" t="s">
        <v>2293</v>
      </c>
      <c r="G87" s="334"/>
      <c r="H87" s="310" t="s">
        <v>2307</v>
      </c>
      <c r="I87" s="310" t="s">
        <v>2289</v>
      </c>
      <c r="J87" s="310">
        <v>50</v>
      </c>
      <c r="K87" s="324"/>
    </row>
    <row r="88" s="1" customFormat="1" ht="15" customHeight="1">
      <c r="B88" s="335"/>
      <c r="C88" s="310" t="s">
        <v>2308</v>
      </c>
      <c r="D88" s="310"/>
      <c r="E88" s="310"/>
      <c r="F88" s="333" t="s">
        <v>2293</v>
      </c>
      <c r="G88" s="334"/>
      <c r="H88" s="310" t="s">
        <v>2309</v>
      </c>
      <c r="I88" s="310" t="s">
        <v>2289</v>
      </c>
      <c r="J88" s="310">
        <v>20</v>
      </c>
      <c r="K88" s="324"/>
    </row>
    <row r="89" s="1" customFormat="1" ht="15" customHeight="1">
      <c r="B89" s="335"/>
      <c r="C89" s="310" t="s">
        <v>2310</v>
      </c>
      <c r="D89" s="310"/>
      <c r="E89" s="310"/>
      <c r="F89" s="333" t="s">
        <v>2293</v>
      </c>
      <c r="G89" s="334"/>
      <c r="H89" s="310" t="s">
        <v>2311</v>
      </c>
      <c r="I89" s="310" t="s">
        <v>2289</v>
      </c>
      <c r="J89" s="310">
        <v>20</v>
      </c>
      <c r="K89" s="324"/>
    </row>
    <row r="90" s="1" customFormat="1" ht="15" customHeight="1">
      <c r="B90" s="335"/>
      <c r="C90" s="310" t="s">
        <v>2312</v>
      </c>
      <c r="D90" s="310"/>
      <c r="E90" s="310"/>
      <c r="F90" s="333" t="s">
        <v>2293</v>
      </c>
      <c r="G90" s="334"/>
      <c r="H90" s="310" t="s">
        <v>2313</v>
      </c>
      <c r="I90" s="310" t="s">
        <v>2289</v>
      </c>
      <c r="J90" s="310">
        <v>50</v>
      </c>
      <c r="K90" s="324"/>
    </row>
    <row r="91" s="1" customFormat="1" ht="15" customHeight="1">
      <c r="B91" s="335"/>
      <c r="C91" s="310" t="s">
        <v>2314</v>
      </c>
      <c r="D91" s="310"/>
      <c r="E91" s="310"/>
      <c r="F91" s="333" t="s">
        <v>2293</v>
      </c>
      <c r="G91" s="334"/>
      <c r="H91" s="310" t="s">
        <v>2314</v>
      </c>
      <c r="I91" s="310" t="s">
        <v>2289</v>
      </c>
      <c r="J91" s="310">
        <v>50</v>
      </c>
      <c r="K91" s="324"/>
    </row>
    <row r="92" s="1" customFormat="1" ht="15" customHeight="1">
      <c r="B92" s="335"/>
      <c r="C92" s="310" t="s">
        <v>2315</v>
      </c>
      <c r="D92" s="310"/>
      <c r="E92" s="310"/>
      <c r="F92" s="333" t="s">
        <v>2293</v>
      </c>
      <c r="G92" s="334"/>
      <c r="H92" s="310" t="s">
        <v>2316</v>
      </c>
      <c r="I92" s="310" t="s">
        <v>2289</v>
      </c>
      <c r="J92" s="310">
        <v>255</v>
      </c>
      <c r="K92" s="324"/>
    </row>
    <row r="93" s="1" customFormat="1" ht="15" customHeight="1">
      <c r="B93" s="335"/>
      <c r="C93" s="310" t="s">
        <v>2317</v>
      </c>
      <c r="D93" s="310"/>
      <c r="E93" s="310"/>
      <c r="F93" s="333" t="s">
        <v>2287</v>
      </c>
      <c r="G93" s="334"/>
      <c r="H93" s="310" t="s">
        <v>2318</v>
      </c>
      <c r="I93" s="310" t="s">
        <v>2319</v>
      </c>
      <c r="J93" s="310"/>
      <c r="K93" s="324"/>
    </row>
    <row r="94" s="1" customFormat="1" ht="15" customHeight="1">
      <c r="B94" s="335"/>
      <c r="C94" s="310" t="s">
        <v>2320</v>
      </c>
      <c r="D94" s="310"/>
      <c r="E94" s="310"/>
      <c r="F94" s="333" t="s">
        <v>2287</v>
      </c>
      <c r="G94" s="334"/>
      <c r="H94" s="310" t="s">
        <v>2321</v>
      </c>
      <c r="I94" s="310" t="s">
        <v>2322</v>
      </c>
      <c r="J94" s="310"/>
      <c r="K94" s="324"/>
    </row>
    <row r="95" s="1" customFormat="1" ht="15" customHeight="1">
      <c r="B95" s="335"/>
      <c r="C95" s="310" t="s">
        <v>2323</v>
      </c>
      <c r="D95" s="310"/>
      <c r="E95" s="310"/>
      <c r="F95" s="333" t="s">
        <v>2287</v>
      </c>
      <c r="G95" s="334"/>
      <c r="H95" s="310" t="s">
        <v>2323</v>
      </c>
      <c r="I95" s="310" t="s">
        <v>2322</v>
      </c>
      <c r="J95" s="310"/>
      <c r="K95" s="324"/>
    </row>
    <row r="96" s="1" customFormat="1" ht="15" customHeight="1">
      <c r="B96" s="335"/>
      <c r="C96" s="310" t="s">
        <v>35</v>
      </c>
      <c r="D96" s="310"/>
      <c r="E96" s="310"/>
      <c r="F96" s="333" t="s">
        <v>2287</v>
      </c>
      <c r="G96" s="334"/>
      <c r="H96" s="310" t="s">
        <v>2324</v>
      </c>
      <c r="I96" s="310" t="s">
        <v>2322</v>
      </c>
      <c r="J96" s="310"/>
      <c r="K96" s="324"/>
    </row>
    <row r="97" s="1" customFormat="1" ht="15" customHeight="1">
      <c r="B97" s="335"/>
      <c r="C97" s="310" t="s">
        <v>45</v>
      </c>
      <c r="D97" s="310"/>
      <c r="E97" s="310"/>
      <c r="F97" s="333" t="s">
        <v>2287</v>
      </c>
      <c r="G97" s="334"/>
      <c r="H97" s="310" t="s">
        <v>2325</v>
      </c>
      <c r="I97" s="310" t="s">
        <v>2322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2326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2281</v>
      </c>
      <c r="D103" s="325"/>
      <c r="E103" s="325"/>
      <c r="F103" s="325" t="s">
        <v>2282</v>
      </c>
      <c r="G103" s="326"/>
      <c r="H103" s="325" t="s">
        <v>51</v>
      </c>
      <c r="I103" s="325" t="s">
        <v>54</v>
      </c>
      <c r="J103" s="325" t="s">
        <v>2283</v>
      </c>
      <c r="K103" s="324"/>
    </row>
    <row r="104" s="1" customFormat="1" ht="17.25" customHeight="1">
      <c r="B104" s="322"/>
      <c r="C104" s="327" t="s">
        <v>2284</v>
      </c>
      <c r="D104" s="327"/>
      <c r="E104" s="327"/>
      <c r="F104" s="328" t="s">
        <v>2285</v>
      </c>
      <c r="G104" s="329"/>
      <c r="H104" s="327"/>
      <c r="I104" s="327"/>
      <c r="J104" s="327" t="s">
        <v>2286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50</v>
      </c>
      <c r="D106" s="332"/>
      <c r="E106" s="332"/>
      <c r="F106" s="333" t="s">
        <v>2287</v>
      </c>
      <c r="G106" s="310"/>
      <c r="H106" s="310" t="s">
        <v>2327</v>
      </c>
      <c r="I106" s="310" t="s">
        <v>2289</v>
      </c>
      <c r="J106" s="310">
        <v>20</v>
      </c>
      <c r="K106" s="324"/>
    </row>
    <row r="107" s="1" customFormat="1" ht="15" customHeight="1">
      <c r="B107" s="322"/>
      <c r="C107" s="310" t="s">
        <v>2290</v>
      </c>
      <c r="D107" s="310"/>
      <c r="E107" s="310"/>
      <c r="F107" s="333" t="s">
        <v>2287</v>
      </c>
      <c r="G107" s="310"/>
      <c r="H107" s="310" t="s">
        <v>2327</v>
      </c>
      <c r="I107" s="310" t="s">
        <v>2289</v>
      </c>
      <c r="J107" s="310">
        <v>120</v>
      </c>
      <c r="K107" s="324"/>
    </row>
    <row r="108" s="1" customFormat="1" ht="15" customHeight="1">
      <c r="B108" s="335"/>
      <c r="C108" s="310" t="s">
        <v>2292</v>
      </c>
      <c r="D108" s="310"/>
      <c r="E108" s="310"/>
      <c r="F108" s="333" t="s">
        <v>2293</v>
      </c>
      <c r="G108" s="310"/>
      <c r="H108" s="310" t="s">
        <v>2327</v>
      </c>
      <c r="I108" s="310" t="s">
        <v>2289</v>
      </c>
      <c r="J108" s="310">
        <v>50</v>
      </c>
      <c r="K108" s="324"/>
    </row>
    <row r="109" s="1" customFormat="1" ht="15" customHeight="1">
      <c r="B109" s="335"/>
      <c r="C109" s="310" t="s">
        <v>2295</v>
      </c>
      <c r="D109" s="310"/>
      <c r="E109" s="310"/>
      <c r="F109" s="333" t="s">
        <v>2287</v>
      </c>
      <c r="G109" s="310"/>
      <c r="H109" s="310" t="s">
        <v>2327</v>
      </c>
      <c r="I109" s="310" t="s">
        <v>2297</v>
      </c>
      <c r="J109" s="310"/>
      <c r="K109" s="324"/>
    </row>
    <row r="110" s="1" customFormat="1" ht="15" customHeight="1">
      <c r="B110" s="335"/>
      <c r="C110" s="310" t="s">
        <v>2306</v>
      </c>
      <c r="D110" s="310"/>
      <c r="E110" s="310"/>
      <c r="F110" s="333" t="s">
        <v>2293</v>
      </c>
      <c r="G110" s="310"/>
      <c r="H110" s="310" t="s">
        <v>2327</v>
      </c>
      <c r="I110" s="310" t="s">
        <v>2289</v>
      </c>
      <c r="J110" s="310">
        <v>50</v>
      </c>
      <c r="K110" s="324"/>
    </row>
    <row r="111" s="1" customFormat="1" ht="15" customHeight="1">
      <c r="B111" s="335"/>
      <c r="C111" s="310" t="s">
        <v>2314</v>
      </c>
      <c r="D111" s="310"/>
      <c r="E111" s="310"/>
      <c r="F111" s="333" t="s">
        <v>2293</v>
      </c>
      <c r="G111" s="310"/>
      <c r="H111" s="310" t="s">
        <v>2327</v>
      </c>
      <c r="I111" s="310" t="s">
        <v>2289</v>
      </c>
      <c r="J111" s="310">
        <v>50</v>
      </c>
      <c r="K111" s="324"/>
    </row>
    <row r="112" s="1" customFormat="1" ht="15" customHeight="1">
      <c r="B112" s="335"/>
      <c r="C112" s="310" t="s">
        <v>2312</v>
      </c>
      <c r="D112" s="310"/>
      <c r="E112" s="310"/>
      <c r="F112" s="333" t="s">
        <v>2293</v>
      </c>
      <c r="G112" s="310"/>
      <c r="H112" s="310" t="s">
        <v>2327</v>
      </c>
      <c r="I112" s="310" t="s">
        <v>2289</v>
      </c>
      <c r="J112" s="310">
        <v>50</v>
      </c>
      <c r="K112" s="324"/>
    </row>
    <row r="113" s="1" customFormat="1" ht="15" customHeight="1">
      <c r="B113" s="335"/>
      <c r="C113" s="310" t="s">
        <v>50</v>
      </c>
      <c r="D113" s="310"/>
      <c r="E113" s="310"/>
      <c r="F113" s="333" t="s">
        <v>2287</v>
      </c>
      <c r="G113" s="310"/>
      <c r="H113" s="310" t="s">
        <v>2328</v>
      </c>
      <c r="I113" s="310" t="s">
        <v>2289</v>
      </c>
      <c r="J113" s="310">
        <v>20</v>
      </c>
      <c r="K113" s="324"/>
    </row>
    <row r="114" s="1" customFormat="1" ht="15" customHeight="1">
      <c r="B114" s="335"/>
      <c r="C114" s="310" t="s">
        <v>2329</v>
      </c>
      <c r="D114" s="310"/>
      <c r="E114" s="310"/>
      <c r="F114" s="333" t="s">
        <v>2287</v>
      </c>
      <c r="G114" s="310"/>
      <c r="H114" s="310" t="s">
        <v>2330</v>
      </c>
      <c r="I114" s="310" t="s">
        <v>2289</v>
      </c>
      <c r="J114" s="310">
        <v>120</v>
      </c>
      <c r="K114" s="324"/>
    </row>
    <row r="115" s="1" customFormat="1" ht="15" customHeight="1">
      <c r="B115" s="335"/>
      <c r="C115" s="310" t="s">
        <v>35</v>
      </c>
      <c r="D115" s="310"/>
      <c r="E115" s="310"/>
      <c r="F115" s="333" t="s">
        <v>2287</v>
      </c>
      <c r="G115" s="310"/>
      <c r="H115" s="310" t="s">
        <v>2331</v>
      </c>
      <c r="I115" s="310" t="s">
        <v>2322</v>
      </c>
      <c r="J115" s="310"/>
      <c r="K115" s="324"/>
    </row>
    <row r="116" s="1" customFormat="1" ht="15" customHeight="1">
      <c r="B116" s="335"/>
      <c r="C116" s="310" t="s">
        <v>45</v>
      </c>
      <c r="D116" s="310"/>
      <c r="E116" s="310"/>
      <c r="F116" s="333" t="s">
        <v>2287</v>
      </c>
      <c r="G116" s="310"/>
      <c r="H116" s="310" t="s">
        <v>2332</v>
      </c>
      <c r="I116" s="310" t="s">
        <v>2322</v>
      </c>
      <c r="J116" s="310"/>
      <c r="K116" s="324"/>
    </row>
    <row r="117" s="1" customFormat="1" ht="15" customHeight="1">
      <c r="B117" s="335"/>
      <c r="C117" s="310" t="s">
        <v>54</v>
      </c>
      <c r="D117" s="310"/>
      <c r="E117" s="310"/>
      <c r="F117" s="333" t="s">
        <v>2287</v>
      </c>
      <c r="G117" s="310"/>
      <c r="H117" s="310" t="s">
        <v>2333</v>
      </c>
      <c r="I117" s="310" t="s">
        <v>2334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2335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2281</v>
      </c>
      <c r="D123" s="325"/>
      <c r="E123" s="325"/>
      <c r="F123" s="325" t="s">
        <v>2282</v>
      </c>
      <c r="G123" s="326"/>
      <c r="H123" s="325" t="s">
        <v>51</v>
      </c>
      <c r="I123" s="325" t="s">
        <v>54</v>
      </c>
      <c r="J123" s="325" t="s">
        <v>2283</v>
      </c>
      <c r="K123" s="354"/>
    </row>
    <row r="124" s="1" customFormat="1" ht="17.25" customHeight="1">
      <c r="B124" s="353"/>
      <c r="C124" s="327" t="s">
        <v>2284</v>
      </c>
      <c r="D124" s="327"/>
      <c r="E124" s="327"/>
      <c r="F124" s="328" t="s">
        <v>2285</v>
      </c>
      <c r="G124" s="329"/>
      <c r="H124" s="327"/>
      <c r="I124" s="327"/>
      <c r="J124" s="327" t="s">
        <v>2286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2290</v>
      </c>
      <c r="D126" s="332"/>
      <c r="E126" s="332"/>
      <c r="F126" s="333" t="s">
        <v>2287</v>
      </c>
      <c r="G126" s="310"/>
      <c r="H126" s="310" t="s">
        <v>2327</v>
      </c>
      <c r="I126" s="310" t="s">
        <v>2289</v>
      </c>
      <c r="J126" s="310">
        <v>120</v>
      </c>
      <c r="K126" s="358"/>
    </row>
    <row r="127" s="1" customFormat="1" ht="15" customHeight="1">
      <c r="B127" s="355"/>
      <c r="C127" s="310" t="s">
        <v>2336</v>
      </c>
      <c r="D127" s="310"/>
      <c r="E127" s="310"/>
      <c r="F127" s="333" t="s">
        <v>2287</v>
      </c>
      <c r="G127" s="310"/>
      <c r="H127" s="310" t="s">
        <v>2337</v>
      </c>
      <c r="I127" s="310" t="s">
        <v>2289</v>
      </c>
      <c r="J127" s="310" t="s">
        <v>2338</v>
      </c>
      <c r="K127" s="358"/>
    </row>
    <row r="128" s="1" customFormat="1" ht="15" customHeight="1">
      <c r="B128" s="355"/>
      <c r="C128" s="310" t="s">
        <v>2235</v>
      </c>
      <c r="D128" s="310"/>
      <c r="E128" s="310"/>
      <c r="F128" s="333" t="s">
        <v>2287</v>
      </c>
      <c r="G128" s="310"/>
      <c r="H128" s="310" t="s">
        <v>2339</v>
      </c>
      <c r="I128" s="310" t="s">
        <v>2289</v>
      </c>
      <c r="J128" s="310" t="s">
        <v>2338</v>
      </c>
      <c r="K128" s="358"/>
    </row>
    <row r="129" s="1" customFormat="1" ht="15" customHeight="1">
      <c r="B129" s="355"/>
      <c r="C129" s="310" t="s">
        <v>2298</v>
      </c>
      <c r="D129" s="310"/>
      <c r="E129" s="310"/>
      <c r="F129" s="333" t="s">
        <v>2293</v>
      </c>
      <c r="G129" s="310"/>
      <c r="H129" s="310" t="s">
        <v>2299</v>
      </c>
      <c r="I129" s="310" t="s">
        <v>2289</v>
      </c>
      <c r="J129" s="310">
        <v>15</v>
      </c>
      <c r="K129" s="358"/>
    </row>
    <row r="130" s="1" customFormat="1" ht="15" customHeight="1">
      <c r="B130" s="355"/>
      <c r="C130" s="336" t="s">
        <v>2300</v>
      </c>
      <c r="D130" s="336"/>
      <c r="E130" s="336"/>
      <c r="F130" s="337" t="s">
        <v>2293</v>
      </c>
      <c r="G130" s="336"/>
      <c r="H130" s="336" t="s">
        <v>2301</v>
      </c>
      <c r="I130" s="336" t="s">
        <v>2289</v>
      </c>
      <c r="J130" s="336">
        <v>15</v>
      </c>
      <c r="K130" s="358"/>
    </row>
    <row r="131" s="1" customFormat="1" ht="15" customHeight="1">
      <c r="B131" s="355"/>
      <c r="C131" s="336" t="s">
        <v>2302</v>
      </c>
      <c r="D131" s="336"/>
      <c r="E131" s="336"/>
      <c r="F131" s="337" t="s">
        <v>2293</v>
      </c>
      <c r="G131" s="336"/>
      <c r="H131" s="336" t="s">
        <v>2303</v>
      </c>
      <c r="I131" s="336" t="s">
        <v>2289</v>
      </c>
      <c r="J131" s="336">
        <v>20</v>
      </c>
      <c r="K131" s="358"/>
    </row>
    <row r="132" s="1" customFormat="1" ht="15" customHeight="1">
      <c r="B132" s="355"/>
      <c r="C132" s="336" t="s">
        <v>2304</v>
      </c>
      <c r="D132" s="336"/>
      <c r="E132" s="336"/>
      <c r="F132" s="337" t="s">
        <v>2293</v>
      </c>
      <c r="G132" s="336"/>
      <c r="H132" s="336" t="s">
        <v>2305</v>
      </c>
      <c r="I132" s="336" t="s">
        <v>2289</v>
      </c>
      <c r="J132" s="336">
        <v>20</v>
      </c>
      <c r="K132" s="358"/>
    </row>
    <row r="133" s="1" customFormat="1" ht="15" customHeight="1">
      <c r="B133" s="355"/>
      <c r="C133" s="310" t="s">
        <v>2292</v>
      </c>
      <c r="D133" s="310"/>
      <c r="E133" s="310"/>
      <c r="F133" s="333" t="s">
        <v>2293</v>
      </c>
      <c r="G133" s="310"/>
      <c r="H133" s="310" t="s">
        <v>2327</v>
      </c>
      <c r="I133" s="310" t="s">
        <v>2289</v>
      </c>
      <c r="J133" s="310">
        <v>50</v>
      </c>
      <c r="K133" s="358"/>
    </row>
    <row r="134" s="1" customFormat="1" ht="15" customHeight="1">
      <c r="B134" s="355"/>
      <c r="C134" s="310" t="s">
        <v>2306</v>
      </c>
      <c r="D134" s="310"/>
      <c r="E134" s="310"/>
      <c r="F134" s="333" t="s">
        <v>2293</v>
      </c>
      <c r="G134" s="310"/>
      <c r="H134" s="310" t="s">
        <v>2327</v>
      </c>
      <c r="I134" s="310" t="s">
        <v>2289</v>
      </c>
      <c r="J134" s="310">
        <v>50</v>
      </c>
      <c r="K134" s="358"/>
    </row>
    <row r="135" s="1" customFormat="1" ht="15" customHeight="1">
      <c r="B135" s="355"/>
      <c r="C135" s="310" t="s">
        <v>2312</v>
      </c>
      <c r="D135" s="310"/>
      <c r="E135" s="310"/>
      <c r="F135" s="333" t="s">
        <v>2293</v>
      </c>
      <c r="G135" s="310"/>
      <c r="H135" s="310" t="s">
        <v>2327</v>
      </c>
      <c r="I135" s="310" t="s">
        <v>2289</v>
      </c>
      <c r="J135" s="310">
        <v>50</v>
      </c>
      <c r="K135" s="358"/>
    </row>
    <row r="136" s="1" customFormat="1" ht="15" customHeight="1">
      <c r="B136" s="355"/>
      <c r="C136" s="310" t="s">
        <v>2314</v>
      </c>
      <c r="D136" s="310"/>
      <c r="E136" s="310"/>
      <c r="F136" s="333" t="s">
        <v>2293</v>
      </c>
      <c r="G136" s="310"/>
      <c r="H136" s="310" t="s">
        <v>2327</v>
      </c>
      <c r="I136" s="310" t="s">
        <v>2289</v>
      </c>
      <c r="J136" s="310">
        <v>50</v>
      </c>
      <c r="K136" s="358"/>
    </row>
    <row r="137" s="1" customFormat="1" ht="15" customHeight="1">
      <c r="B137" s="355"/>
      <c r="C137" s="310" t="s">
        <v>2315</v>
      </c>
      <c r="D137" s="310"/>
      <c r="E137" s="310"/>
      <c r="F137" s="333" t="s">
        <v>2293</v>
      </c>
      <c r="G137" s="310"/>
      <c r="H137" s="310" t="s">
        <v>2340</v>
      </c>
      <c r="I137" s="310" t="s">
        <v>2289</v>
      </c>
      <c r="J137" s="310">
        <v>255</v>
      </c>
      <c r="K137" s="358"/>
    </row>
    <row r="138" s="1" customFormat="1" ht="15" customHeight="1">
      <c r="B138" s="355"/>
      <c r="C138" s="310" t="s">
        <v>2317</v>
      </c>
      <c r="D138" s="310"/>
      <c r="E138" s="310"/>
      <c r="F138" s="333" t="s">
        <v>2287</v>
      </c>
      <c r="G138" s="310"/>
      <c r="H138" s="310" t="s">
        <v>2341</v>
      </c>
      <c r="I138" s="310" t="s">
        <v>2319</v>
      </c>
      <c r="J138" s="310"/>
      <c r="K138" s="358"/>
    </row>
    <row r="139" s="1" customFormat="1" ht="15" customHeight="1">
      <c r="B139" s="355"/>
      <c r="C139" s="310" t="s">
        <v>2320</v>
      </c>
      <c r="D139" s="310"/>
      <c r="E139" s="310"/>
      <c r="F139" s="333" t="s">
        <v>2287</v>
      </c>
      <c r="G139" s="310"/>
      <c r="H139" s="310" t="s">
        <v>2342</v>
      </c>
      <c r="I139" s="310" t="s">
        <v>2322</v>
      </c>
      <c r="J139" s="310"/>
      <c r="K139" s="358"/>
    </row>
    <row r="140" s="1" customFormat="1" ht="15" customHeight="1">
      <c r="B140" s="355"/>
      <c r="C140" s="310" t="s">
        <v>2323</v>
      </c>
      <c r="D140" s="310"/>
      <c r="E140" s="310"/>
      <c r="F140" s="333" t="s">
        <v>2287</v>
      </c>
      <c r="G140" s="310"/>
      <c r="H140" s="310" t="s">
        <v>2323</v>
      </c>
      <c r="I140" s="310" t="s">
        <v>2322</v>
      </c>
      <c r="J140" s="310"/>
      <c r="K140" s="358"/>
    </row>
    <row r="141" s="1" customFormat="1" ht="15" customHeight="1">
      <c r="B141" s="355"/>
      <c r="C141" s="310" t="s">
        <v>35</v>
      </c>
      <c r="D141" s="310"/>
      <c r="E141" s="310"/>
      <c r="F141" s="333" t="s">
        <v>2287</v>
      </c>
      <c r="G141" s="310"/>
      <c r="H141" s="310" t="s">
        <v>2343</v>
      </c>
      <c r="I141" s="310" t="s">
        <v>2322</v>
      </c>
      <c r="J141" s="310"/>
      <c r="K141" s="358"/>
    </row>
    <row r="142" s="1" customFormat="1" ht="15" customHeight="1">
      <c r="B142" s="355"/>
      <c r="C142" s="310" t="s">
        <v>2344</v>
      </c>
      <c r="D142" s="310"/>
      <c r="E142" s="310"/>
      <c r="F142" s="333" t="s">
        <v>2287</v>
      </c>
      <c r="G142" s="310"/>
      <c r="H142" s="310" t="s">
        <v>2345</v>
      </c>
      <c r="I142" s="310" t="s">
        <v>2322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2346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2281</v>
      </c>
      <c r="D148" s="325"/>
      <c r="E148" s="325"/>
      <c r="F148" s="325" t="s">
        <v>2282</v>
      </c>
      <c r="G148" s="326"/>
      <c r="H148" s="325" t="s">
        <v>51</v>
      </c>
      <c r="I148" s="325" t="s">
        <v>54</v>
      </c>
      <c r="J148" s="325" t="s">
        <v>2283</v>
      </c>
      <c r="K148" s="324"/>
    </row>
    <row r="149" s="1" customFormat="1" ht="17.25" customHeight="1">
      <c r="B149" s="322"/>
      <c r="C149" s="327" t="s">
        <v>2284</v>
      </c>
      <c r="D149" s="327"/>
      <c r="E149" s="327"/>
      <c r="F149" s="328" t="s">
        <v>2285</v>
      </c>
      <c r="G149" s="329"/>
      <c r="H149" s="327"/>
      <c r="I149" s="327"/>
      <c r="J149" s="327" t="s">
        <v>2286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2290</v>
      </c>
      <c r="D151" s="310"/>
      <c r="E151" s="310"/>
      <c r="F151" s="363" t="s">
        <v>2287</v>
      </c>
      <c r="G151" s="310"/>
      <c r="H151" s="362" t="s">
        <v>2327</v>
      </c>
      <c r="I151" s="362" t="s">
        <v>2289</v>
      </c>
      <c r="J151" s="362">
        <v>120</v>
      </c>
      <c r="K151" s="358"/>
    </row>
    <row r="152" s="1" customFormat="1" ht="15" customHeight="1">
      <c r="B152" s="335"/>
      <c r="C152" s="362" t="s">
        <v>2336</v>
      </c>
      <c r="D152" s="310"/>
      <c r="E152" s="310"/>
      <c r="F152" s="363" t="s">
        <v>2287</v>
      </c>
      <c r="G152" s="310"/>
      <c r="H152" s="362" t="s">
        <v>2347</v>
      </c>
      <c r="I152" s="362" t="s">
        <v>2289</v>
      </c>
      <c r="J152" s="362" t="s">
        <v>2338</v>
      </c>
      <c r="K152" s="358"/>
    </row>
    <row r="153" s="1" customFormat="1" ht="15" customHeight="1">
      <c r="B153" s="335"/>
      <c r="C153" s="362" t="s">
        <v>2235</v>
      </c>
      <c r="D153" s="310"/>
      <c r="E153" s="310"/>
      <c r="F153" s="363" t="s">
        <v>2287</v>
      </c>
      <c r="G153" s="310"/>
      <c r="H153" s="362" t="s">
        <v>2348</v>
      </c>
      <c r="I153" s="362" t="s">
        <v>2289</v>
      </c>
      <c r="J153" s="362" t="s">
        <v>2338</v>
      </c>
      <c r="K153" s="358"/>
    </row>
    <row r="154" s="1" customFormat="1" ht="15" customHeight="1">
      <c r="B154" s="335"/>
      <c r="C154" s="362" t="s">
        <v>2292</v>
      </c>
      <c r="D154" s="310"/>
      <c r="E154" s="310"/>
      <c r="F154" s="363" t="s">
        <v>2293</v>
      </c>
      <c r="G154" s="310"/>
      <c r="H154" s="362" t="s">
        <v>2327</v>
      </c>
      <c r="I154" s="362" t="s">
        <v>2289</v>
      </c>
      <c r="J154" s="362">
        <v>50</v>
      </c>
      <c r="K154" s="358"/>
    </row>
    <row r="155" s="1" customFormat="1" ht="15" customHeight="1">
      <c r="B155" s="335"/>
      <c r="C155" s="362" t="s">
        <v>2295</v>
      </c>
      <c r="D155" s="310"/>
      <c r="E155" s="310"/>
      <c r="F155" s="363" t="s">
        <v>2287</v>
      </c>
      <c r="G155" s="310"/>
      <c r="H155" s="362" t="s">
        <v>2327</v>
      </c>
      <c r="I155" s="362" t="s">
        <v>2297</v>
      </c>
      <c r="J155" s="362"/>
      <c r="K155" s="358"/>
    </row>
    <row r="156" s="1" customFormat="1" ht="15" customHeight="1">
      <c r="B156" s="335"/>
      <c r="C156" s="362" t="s">
        <v>2306</v>
      </c>
      <c r="D156" s="310"/>
      <c r="E156" s="310"/>
      <c r="F156" s="363" t="s">
        <v>2293</v>
      </c>
      <c r="G156" s="310"/>
      <c r="H156" s="362" t="s">
        <v>2327</v>
      </c>
      <c r="I156" s="362" t="s">
        <v>2289</v>
      </c>
      <c r="J156" s="362">
        <v>50</v>
      </c>
      <c r="K156" s="358"/>
    </row>
    <row r="157" s="1" customFormat="1" ht="15" customHeight="1">
      <c r="B157" s="335"/>
      <c r="C157" s="362" t="s">
        <v>2314</v>
      </c>
      <c r="D157" s="310"/>
      <c r="E157" s="310"/>
      <c r="F157" s="363" t="s">
        <v>2293</v>
      </c>
      <c r="G157" s="310"/>
      <c r="H157" s="362" t="s">
        <v>2327</v>
      </c>
      <c r="I157" s="362" t="s">
        <v>2289</v>
      </c>
      <c r="J157" s="362">
        <v>50</v>
      </c>
      <c r="K157" s="358"/>
    </row>
    <row r="158" s="1" customFormat="1" ht="15" customHeight="1">
      <c r="B158" s="335"/>
      <c r="C158" s="362" t="s">
        <v>2312</v>
      </c>
      <c r="D158" s="310"/>
      <c r="E158" s="310"/>
      <c r="F158" s="363" t="s">
        <v>2293</v>
      </c>
      <c r="G158" s="310"/>
      <c r="H158" s="362" t="s">
        <v>2327</v>
      </c>
      <c r="I158" s="362" t="s">
        <v>2289</v>
      </c>
      <c r="J158" s="362">
        <v>50</v>
      </c>
      <c r="K158" s="358"/>
    </row>
    <row r="159" s="1" customFormat="1" ht="15" customHeight="1">
      <c r="B159" s="335"/>
      <c r="C159" s="362" t="s">
        <v>117</v>
      </c>
      <c r="D159" s="310"/>
      <c r="E159" s="310"/>
      <c r="F159" s="363" t="s">
        <v>2287</v>
      </c>
      <c r="G159" s="310"/>
      <c r="H159" s="362" t="s">
        <v>2349</v>
      </c>
      <c r="I159" s="362" t="s">
        <v>2289</v>
      </c>
      <c r="J159" s="362" t="s">
        <v>2350</v>
      </c>
      <c r="K159" s="358"/>
    </row>
    <row r="160" s="1" customFormat="1" ht="15" customHeight="1">
      <c r="B160" s="335"/>
      <c r="C160" s="362" t="s">
        <v>2351</v>
      </c>
      <c r="D160" s="310"/>
      <c r="E160" s="310"/>
      <c r="F160" s="363" t="s">
        <v>2287</v>
      </c>
      <c r="G160" s="310"/>
      <c r="H160" s="362" t="s">
        <v>2352</v>
      </c>
      <c r="I160" s="362" t="s">
        <v>2322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2353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2281</v>
      </c>
      <c r="D166" s="325"/>
      <c r="E166" s="325"/>
      <c r="F166" s="325" t="s">
        <v>2282</v>
      </c>
      <c r="G166" s="367"/>
      <c r="H166" s="368" t="s">
        <v>51</v>
      </c>
      <c r="I166" s="368" t="s">
        <v>54</v>
      </c>
      <c r="J166" s="325" t="s">
        <v>2283</v>
      </c>
      <c r="K166" s="302"/>
    </row>
    <row r="167" s="1" customFormat="1" ht="17.25" customHeight="1">
      <c r="B167" s="303"/>
      <c r="C167" s="327" t="s">
        <v>2284</v>
      </c>
      <c r="D167" s="327"/>
      <c r="E167" s="327"/>
      <c r="F167" s="328" t="s">
        <v>2285</v>
      </c>
      <c r="G167" s="369"/>
      <c r="H167" s="370"/>
      <c r="I167" s="370"/>
      <c r="J167" s="327" t="s">
        <v>2286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2290</v>
      </c>
      <c r="D169" s="310"/>
      <c r="E169" s="310"/>
      <c r="F169" s="333" t="s">
        <v>2287</v>
      </c>
      <c r="G169" s="310"/>
      <c r="H169" s="310" t="s">
        <v>2327</v>
      </c>
      <c r="I169" s="310" t="s">
        <v>2289</v>
      </c>
      <c r="J169" s="310">
        <v>120</v>
      </c>
      <c r="K169" s="358"/>
    </row>
    <row r="170" s="1" customFormat="1" ht="15" customHeight="1">
      <c r="B170" s="335"/>
      <c r="C170" s="310" t="s">
        <v>2336</v>
      </c>
      <c r="D170" s="310"/>
      <c r="E170" s="310"/>
      <c r="F170" s="333" t="s">
        <v>2287</v>
      </c>
      <c r="G170" s="310"/>
      <c r="H170" s="310" t="s">
        <v>2337</v>
      </c>
      <c r="I170" s="310" t="s">
        <v>2289</v>
      </c>
      <c r="J170" s="310" t="s">
        <v>2338</v>
      </c>
      <c r="K170" s="358"/>
    </row>
    <row r="171" s="1" customFormat="1" ht="15" customHeight="1">
      <c r="B171" s="335"/>
      <c r="C171" s="310" t="s">
        <v>2235</v>
      </c>
      <c r="D171" s="310"/>
      <c r="E171" s="310"/>
      <c r="F171" s="333" t="s">
        <v>2287</v>
      </c>
      <c r="G171" s="310"/>
      <c r="H171" s="310" t="s">
        <v>2354</v>
      </c>
      <c r="I171" s="310" t="s">
        <v>2289</v>
      </c>
      <c r="J171" s="310" t="s">
        <v>2338</v>
      </c>
      <c r="K171" s="358"/>
    </row>
    <row r="172" s="1" customFormat="1" ht="15" customHeight="1">
      <c r="B172" s="335"/>
      <c r="C172" s="310" t="s">
        <v>2292</v>
      </c>
      <c r="D172" s="310"/>
      <c r="E172" s="310"/>
      <c r="F172" s="333" t="s">
        <v>2293</v>
      </c>
      <c r="G172" s="310"/>
      <c r="H172" s="310" t="s">
        <v>2354</v>
      </c>
      <c r="I172" s="310" t="s">
        <v>2289</v>
      </c>
      <c r="J172" s="310">
        <v>50</v>
      </c>
      <c r="K172" s="358"/>
    </row>
    <row r="173" s="1" customFormat="1" ht="15" customHeight="1">
      <c r="B173" s="335"/>
      <c r="C173" s="310" t="s">
        <v>2295</v>
      </c>
      <c r="D173" s="310"/>
      <c r="E173" s="310"/>
      <c r="F173" s="333" t="s">
        <v>2287</v>
      </c>
      <c r="G173" s="310"/>
      <c r="H173" s="310" t="s">
        <v>2354</v>
      </c>
      <c r="I173" s="310" t="s">
        <v>2297</v>
      </c>
      <c r="J173" s="310"/>
      <c r="K173" s="358"/>
    </row>
    <row r="174" s="1" customFormat="1" ht="15" customHeight="1">
      <c r="B174" s="335"/>
      <c r="C174" s="310" t="s">
        <v>2306</v>
      </c>
      <c r="D174" s="310"/>
      <c r="E174" s="310"/>
      <c r="F174" s="333" t="s">
        <v>2293</v>
      </c>
      <c r="G174" s="310"/>
      <c r="H174" s="310" t="s">
        <v>2354</v>
      </c>
      <c r="I174" s="310" t="s">
        <v>2289</v>
      </c>
      <c r="J174" s="310">
        <v>50</v>
      </c>
      <c r="K174" s="358"/>
    </row>
    <row r="175" s="1" customFormat="1" ht="15" customHeight="1">
      <c r="B175" s="335"/>
      <c r="C175" s="310" t="s">
        <v>2314</v>
      </c>
      <c r="D175" s="310"/>
      <c r="E175" s="310"/>
      <c r="F175" s="333" t="s">
        <v>2293</v>
      </c>
      <c r="G175" s="310"/>
      <c r="H175" s="310" t="s">
        <v>2354</v>
      </c>
      <c r="I175" s="310" t="s">
        <v>2289</v>
      </c>
      <c r="J175" s="310">
        <v>50</v>
      </c>
      <c r="K175" s="358"/>
    </row>
    <row r="176" s="1" customFormat="1" ht="15" customHeight="1">
      <c r="B176" s="335"/>
      <c r="C176" s="310" t="s">
        <v>2312</v>
      </c>
      <c r="D176" s="310"/>
      <c r="E176" s="310"/>
      <c r="F176" s="333" t="s">
        <v>2293</v>
      </c>
      <c r="G176" s="310"/>
      <c r="H176" s="310" t="s">
        <v>2354</v>
      </c>
      <c r="I176" s="310" t="s">
        <v>2289</v>
      </c>
      <c r="J176" s="310">
        <v>50</v>
      </c>
      <c r="K176" s="358"/>
    </row>
    <row r="177" s="1" customFormat="1" ht="15" customHeight="1">
      <c r="B177" s="335"/>
      <c r="C177" s="310" t="s">
        <v>132</v>
      </c>
      <c r="D177" s="310"/>
      <c r="E177" s="310"/>
      <c r="F177" s="333" t="s">
        <v>2287</v>
      </c>
      <c r="G177" s="310"/>
      <c r="H177" s="310" t="s">
        <v>2355</v>
      </c>
      <c r="I177" s="310" t="s">
        <v>2356</v>
      </c>
      <c r="J177" s="310"/>
      <c r="K177" s="358"/>
    </row>
    <row r="178" s="1" customFormat="1" ht="15" customHeight="1">
      <c r="B178" s="335"/>
      <c r="C178" s="310" t="s">
        <v>54</v>
      </c>
      <c r="D178" s="310"/>
      <c r="E178" s="310"/>
      <c r="F178" s="333" t="s">
        <v>2287</v>
      </c>
      <c r="G178" s="310"/>
      <c r="H178" s="310" t="s">
        <v>2357</v>
      </c>
      <c r="I178" s="310" t="s">
        <v>2358</v>
      </c>
      <c r="J178" s="310">
        <v>1</v>
      </c>
      <c r="K178" s="358"/>
    </row>
    <row r="179" s="1" customFormat="1" ht="15" customHeight="1">
      <c r="B179" s="335"/>
      <c r="C179" s="310" t="s">
        <v>50</v>
      </c>
      <c r="D179" s="310"/>
      <c r="E179" s="310"/>
      <c r="F179" s="333" t="s">
        <v>2287</v>
      </c>
      <c r="G179" s="310"/>
      <c r="H179" s="310" t="s">
        <v>2359</v>
      </c>
      <c r="I179" s="310" t="s">
        <v>2289</v>
      </c>
      <c r="J179" s="310">
        <v>20</v>
      </c>
      <c r="K179" s="358"/>
    </row>
    <row r="180" s="1" customFormat="1" ht="15" customHeight="1">
      <c r="B180" s="335"/>
      <c r="C180" s="310" t="s">
        <v>51</v>
      </c>
      <c r="D180" s="310"/>
      <c r="E180" s="310"/>
      <c r="F180" s="333" t="s">
        <v>2287</v>
      </c>
      <c r="G180" s="310"/>
      <c r="H180" s="310" t="s">
        <v>2360</v>
      </c>
      <c r="I180" s="310" t="s">
        <v>2289</v>
      </c>
      <c r="J180" s="310">
        <v>255</v>
      </c>
      <c r="K180" s="358"/>
    </row>
    <row r="181" s="1" customFormat="1" ht="15" customHeight="1">
      <c r="B181" s="335"/>
      <c r="C181" s="310" t="s">
        <v>133</v>
      </c>
      <c r="D181" s="310"/>
      <c r="E181" s="310"/>
      <c r="F181" s="333" t="s">
        <v>2287</v>
      </c>
      <c r="G181" s="310"/>
      <c r="H181" s="310" t="s">
        <v>2251</v>
      </c>
      <c r="I181" s="310" t="s">
        <v>2289</v>
      </c>
      <c r="J181" s="310">
        <v>10</v>
      </c>
      <c r="K181" s="358"/>
    </row>
    <row r="182" s="1" customFormat="1" ht="15" customHeight="1">
      <c r="B182" s="335"/>
      <c r="C182" s="310" t="s">
        <v>134</v>
      </c>
      <c r="D182" s="310"/>
      <c r="E182" s="310"/>
      <c r="F182" s="333" t="s">
        <v>2287</v>
      </c>
      <c r="G182" s="310"/>
      <c r="H182" s="310" t="s">
        <v>2361</v>
      </c>
      <c r="I182" s="310" t="s">
        <v>2322</v>
      </c>
      <c r="J182" s="310"/>
      <c r="K182" s="358"/>
    </row>
    <row r="183" s="1" customFormat="1" ht="15" customHeight="1">
      <c r="B183" s="335"/>
      <c r="C183" s="310" t="s">
        <v>2362</v>
      </c>
      <c r="D183" s="310"/>
      <c r="E183" s="310"/>
      <c r="F183" s="333" t="s">
        <v>2287</v>
      </c>
      <c r="G183" s="310"/>
      <c r="H183" s="310" t="s">
        <v>2363</v>
      </c>
      <c r="I183" s="310" t="s">
        <v>2322</v>
      </c>
      <c r="J183" s="310"/>
      <c r="K183" s="358"/>
    </row>
    <row r="184" s="1" customFormat="1" ht="15" customHeight="1">
      <c r="B184" s="335"/>
      <c r="C184" s="310" t="s">
        <v>2351</v>
      </c>
      <c r="D184" s="310"/>
      <c r="E184" s="310"/>
      <c r="F184" s="333" t="s">
        <v>2287</v>
      </c>
      <c r="G184" s="310"/>
      <c r="H184" s="310" t="s">
        <v>2364</v>
      </c>
      <c r="I184" s="310" t="s">
        <v>2322</v>
      </c>
      <c r="J184" s="310"/>
      <c r="K184" s="358"/>
    </row>
    <row r="185" s="1" customFormat="1" ht="15" customHeight="1">
      <c r="B185" s="335"/>
      <c r="C185" s="310" t="s">
        <v>136</v>
      </c>
      <c r="D185" s="310"/>
      <c r="E185" s="310"/>
      <c r="F185" s="333" t="s">
        <v>2293</v>
      </c>
      <c r="G185" s="310"/>
      <c r="H185" s="310" t="s">
        <v>2365</v>
      </c>
      <c r="I185" s="310" t="s">
        <v>2289</v>
      </c>
      <c r="J185" s="310">
        <v>50</v>
      </c>
      <c r="K185" s="358"/>
    </row>
    <row r="186" s="1" customFormat="1" ht="15" customHeight="1">
      <c r="B186" s="335"/>
      <c r="C186" s="310" t="s">
        <v>2366</v>
      </c>
      <c r="D186" s="310"/>
      <c r="E186" s="310"/>
      <c r="F186" s="333" t="s">
        <v>2293</v>
      </c>
      <c r="G186" s="310"/>
      <c r="H186" s="310" t="s">
        <v>2367</v>
      </c>
      <c r="I186" s="310" t="s">
        <v>2368</v>
      </c>
      <c r="J186" s="310"/>
      <c r="K186" s="358"/>
    </row>
    <row r="187" s="1" customFormat="1" ht="15" customHeight="1">
      <c r="B187" s="335"/>
      <c r="C187" s="310" t="s">
        <v>2369</v>
      </c>
      <c r="D187" s="310"/>
      <c r="E187" s="310"/>
      <c r="F187" s="333" t="s">
        <v>2293</v>
      </c>
      <c r="G187" s="310"/>
      <c r="H187" s="310" t="s">
        <v>2370</v>
      </c>
      <c r="I187" s="310" t="s">
        <v>2368</v>
      </c>
      <c r="J187" s="310"/>
      <c r="K187" s="358"/>
    </row>
    <row r="188" s="1" customFormat="1" ht="15" customHeight="1">
      <c r="B188" s="335"/>
      <c r="C188" s="310" t="s">
        <v>2371</v>
      </c>
      <c r="D188" s="310"/>
      <c r="E188" s="310"/>
      <c r="F188" s="333" t="s">
        <v>2293</v>
      </c>
      <c r="G188" s="310"/>
      <c r="H188" s="310" t="s">
        <v>2372</v>
      </c>
      <c r="I188" s="310" t="s">
        <v>2368</v>
      </c>
      <c r="J188" s="310"/>
      <c r="K188" s="358"/>
    </row>
    <row r="189" s="1" customFormat="1" ht="15" customHeight="1">
      <c r="B189" s="335"/>
      <c r="C189" s="371" t="s">
        <v>2373</v>
      </c>
      <c r="D189" s="310"/>
      <c r="E189" s="310"/>
      <c r="F189" s="333" t="s">
        <v>2293</v>
      </c>
      <c r="G189" s="310"/>
      <c r="H189" s="310" t="s">
        <v>2374</v>
      </c>
      <c r="I189" s="310" t="s">
        <v>2375</v>
      </c>
      <c r="J189" s="372" t="s">
        <v>2376</v>
      </c>
      <c r="K189" s="358"/>
    </row>
    <row r="190" s="1" customFormat="1" ht="15" customHeight="1">
      <c r="B190" s="335"/>
      <c r="C190" s="371" t="s">
        <v>39</v>
      </c>
      <c r="D190" s="310"/>
      <c r="E190" s="310"/>
      <c r="F190" s="333" t="s">
        <v>2287</v>
      </c>
      <c r="G190" s="310"/>
      <c r="H190" s="307" t="s">
        <v>2377</v>
      </c>
      <c r="I190" s="310" t="s">
        <v>2378</v>
      </c>
      <c r="J190" s="310"/>
      <c r="K190" s="358"/>
    </row>
    <row r="191" s="1" customFormat="1" ht="15" customHeight="1">
      <c r="B191" s="335"/>
      <c r="C191" s="371" t="s">
        <v>2379</v>
      </c>
      <c r="D191" s="310"/>
      <c r="E191" s="310"/>
      <c r="F191" s="333" t="s">
        <v>2287</v>
      </c>
      <c r="G191" s="310"/>
      <c r="H191" s="310" t="s">
        <v>2380</v>
      </c>
      <c r="I191" s="310" t="s">
        <v>2322</v>
      </c>
      <c r="J191" s="310"/>
      <c r="K191" s="358"/>
    </row>
    <row r="192" s="1" customFormat="1" ht="15" customHeight="1">
      <c r="B192" s="335"/>
      <c r="C192" s="371" t="s">
        <v>2381</v>
      </c>
      <c r="D192" s="310"/>
      <c r="E192" s="310"/>
      <c r="F192" s="333" t="s">
        <v>2287</v>
      </c>
      <c r="G192" s="310"/>
      <c r="H192" s="310" t="s">
        <v>2382</v>
      </c>
      <c r="I192" s="310" t="s">
        <v>2322</v>
      </c>
      <c r="J192" s="310"/>
      <c r="K192" s="358"/>
    </row>
    <row r="193" s="1" customFormat="1" ht="15" customHeight="1">
      <c r="B193" s="335"/>
      <c r="C193" s="371" t="s">
        <v>2383</v>
      </c>
      <c r="D193" s="310"/>
      <c r="E193" s="310"/>
      <c r="F193" s="333" t="s">
        <v>2293</v>
      </c>
      <c r="G193" s="310"/>
      <c r="H193" s="310" t="s">
        <v>2384</v>
      </c>
      <c r="I193" s="310" t="s">
        <v>2322</v>
      </c>
      <c r="J193" s="310"/>
      <c r="K193" s="358"/>
    </row>
    <row r="194" s="1" customFormat="1" ht="15" customHeight="1">
      <c r="B194" s="364"/>
      <c r="C194" s="373"/>
      <c r="D194" s="344"/>
      <c r="E194" s="344"/>
      <c r="F194" s="344"/>
      <c r="G194" s="344"/>
      <c r="H194" s="344"/>
      <c r="I194" s="344"/>
      <c r="J194" s="344"/>
      <c r="K194" s="365"/>
    </row>
    <row r="195" s="1" customFormat="1" ht="18.75" customHeight="1">
      <c r="B195" s="346"/>
      <c r="C195" s="356"/>
      <c r="D195" s="356"/>
      <c r="E195" s="356"/>
      <c r="F195" s="366"/>
      <c r="G195" s="356"/>
      <c r="H195" s="356"/>
      <c r="I195" s="356"/>
      <c r="J195" s="356"/>
      <c r="K195" s="346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2385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74" t="s">
        <v>2386</v>
      </c>
      <c r="D200" s="374"/>
      <c r="E200" s="374"/>
      <c r="F200" s="374" t="s">
        <v>2387</v>
      </c>
      <c r="G200" s="375"/>
      <c r="H200" s="374" t="s">
        <v>2388</v>
      </c>
      <c r="I200" s="374"/>
      <c r="J200" s="374"/>
      <c r="K200" s="302"/>
    </row>
    <row r="201" s="1" customFormat="1" ht="5.25" customHeight="1">
      <c r="B201" s="335"/>
      <c r="C201" s="330"/>
      <c r="D201" s="330"/>
      <c r="E201" s="330"/>
      <c r="F201" s="330"/>
      <c r="G201" s="356"/>
      <c r="H201" s="330"/>
      <c r="I201" s="330"/>
      <c r="J201" s="330"/>
      <c r="K201" s="358"/>
    </row>
    <row r="202" s="1" customFormat="1" ht="15" customHeight="1">
      <c r="B202" s="335"/>
      <c r="C202" s="310" t="s">
        <v>2378</v>
      </c>
      <c r="D202" s="310"/>
      <c r="E202" s="310"/>
      <c r="F202" s="333" t="s">
        <v>40</v>
      </c>
      <c r="G202" s="310"/>
      <c r="H202" s="310" t="s">
        <v>2389</v>
      </c>
      <c r="I202" s="310"/>
      <c r="J202" s="310"/>
      <c r="K202" s="358"/>
    </row>
    <row r="203" s="1" customFormat="1" ht="15" customHeight="1">
      <c r="B203" s="335"/>
      <c r="C203" s="310"/>
      <c r="D203" s="310"/>
      <c r="E203" s="310"/>
      <c r="F203" s="333" t="s">
        <v>41</v>
      </c>
      <c r="G203" s="310"/>
      <c r="H203" s="310" t="s">
        <v>2390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44</v>
      </c>
      <c r="G204" s="310"/>
      <c r="H204" s="310" t="s">
        <v>2391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42</v>
      </c>
      <c r="G205" s="310"/>
      <c r="H205" s="310" t="s">
        <v>2392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43</v>
      </c>
      <c r="G206" s="310"/>
      <c r="H206" s="310" t="s">
        <v>2393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/>
      <c r="G207" s="310"/>
      <c r="H207" s="310"/>
      <c r="I207" s="310"/>
      <c r="J207" s="310"/>
      <c r="K207" s="358"/>
    </row>
    <row r="208" s="1" customFormat="1" ht="15" customHeight="1">
      <c r="B208" s="335"/>
      <c r="C208" s="310" t="s">
        <v>2334</v>
      </c>
      <c r="D208" s="310"/>
      <c r="E208" s="310"/>
      <c r="F208" s="333" t="s">
        <v>76</v>
      </c>
      <c r="G208" s="310"/>
      <c r="H208" s="310" t="s">
        <v>2394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2229</v>
      </c>
      <c r="G209" s="310"/>
      <c r="H209" s="310" t="s">
        <v>2230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2227</v>
      </c>
      <c r="G210" s="310"/>
      <c r="H210" s="310" t="s">
        <v>2395</v>
      </c>
      <c r="I210" s="310"/>
      <c r="J210" s="310"/>
      <c r="K210" s="358"/>
    </row>
    <row r="211" s="1" customFormat="1" ht="15" customHeight="1">
      <c r="B211" s="376"/>
      <c r="C211" s="310"/>
      <c r="D211" s="310"/>
      <c r="E211" s="310"/>
      <c r="F211" s="333" t="s">
        <v>2231</v>
      </c>
      <c r="G211" s="371"/>
      <c r="H211" s="362" t="s">
        <v>2232</v>
      </c>
      <c r="I211" s="362"/>
      <c r="J211" s="362"/>
      <c r="K211" s="377"/>
    </row>
    <row r="212" s="1" customFormat="1" ht="15" customHeight="1">
      <c r="B212" s="376"/>
      <c r="C212" s="310"/>
      <c r="D212" s="310"/>
      <c r="E212" s="310"/>
      <c r="F212" s="333" t="s">
        <v>2233</v>
      </c>
      <c r="G212" s="371"/>
      <c r="H212" s="362" t="s">
        <v>2175</v>
      </c>
      <c r="I212" s="362"/>
      <c r="J212" s="362"/>
      <c r="K212" s="377"/>
    </row>
    <row r="213" s="1" customFormat="1" ht="15" customHeight="1">
      <c r="B213" s="376"/>
      <c r="C213" s="310"/>
      <c r="D213" s="310"/>
      <c r="E213" s="310"/>
      <c r="F213" s="333"/>
      <c r="G213" s="371"/>
      <c r="H213" s="362"/>
      <c r="I213" s="362"/>
      <c r="J213" s="362"/>
      <c r="K213" s="377"/>
    </row>
    <row r="214" s="1" customFormat="1" ht="15" customHeight="1">
      <c r="B214" s="376"/>
      <c r="C214" s="310" t="s">
        <v>2358</v>
      </c>
      <c r="D214" s="310"/>
      <c r="E214" s="310"/>
      <c r="F214" s="333">
        <v>1</v>
      </c>
      <c r="G214" s="371"/>
      <c r="H214" s="362" t="s">
        <v>2396</v>
      </c>
      <c r="I214" s="362"/>
      <c r="J214" s="362"/>
      <c r="K214" s="377"/>
    </row>
    <row r="215" s="1" customFormat="1" ht="15" customHeight="1">
      <c r="B215" s="376"/>
      <c r="C215" s="310"/>
      <c r="D215" s="310"/>
      <c r="E215" s="310"/>
      <c r="F215" s="333">
        <v>2</v>
      </c>
      <c r="G215" s="371"/>
      <c r="H215" s="362" t="s">
        <v>2397</v>
      </c>
      <c r="I215" s="362"/>
      <c r="J215" s="362"/>
      <c r="K215" s="377"/>
    </row>
    <row r="216" s="1" customFormat="1" ht="15" customHeight="1">
      <c r="B216" s="376"/>
      <c r="C216" s="310"/>
      <c r="D216" s="310"/>
      <c r="E216" s="310"/>
      <c r="F216" s="333">
        <v>3</v>
      </c>
      <c r="G216" s="371"/>
      <c r="H216" s="362" t="s">
        <v>2398</v>
      </c>
      <c r="I216" s="362"/>
      <c r="J216" s="362"/>
      <c r="K216" s="377"/>
    </row>
    <row r="217" s="1" customFormat="1" ht="15" customHeight="1">
      <c r="B217" s="376"/>
      <c r="C217" s="310"/>
      <c r="D217" s="310"/>
      <c r="E217" s="310"/>
      <c r="F217" s="333">
        <v>4</v>
      </c>
      <c r="G217" s="371"/>
      <c r="H217" s="362" t="s">
        <v>2399</v>
      </c>
      <c r="I217" s="362"/>
      <c r="J217" s="362"/>
      <c r="K217" s="377"/>
    </row>
    <row r="218" s="1" customFormat="1" ht="12.7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2023-07-27T10:06:32Z</dcterms:created>
  <dcterms:modified xsi:type="dcterms:W3CDTF">2023-07-27T10:07:06Z</dcterms:modified>
</cp:coreProperties>
</file>