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87 Oprava BD - Kounicova-Zahradníkova\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SO 01 001 Pol" sheetId="13" r:id="rId5"/>
    <sheet name="SO 01 002 Pol" sheetId="14" r:id="rId6"/>
    <sheet name="SO 01 003 Pol" sheetId="15" r:id="rId7"/>
    <sheet name="SO 01 004 Pol" sheetId="16" r:id="rId8"/>
    <sheet name="SO 01 005 Pol" sheetId="17" r:id="rId9"/>
    <sheet name="SO 02 001 Pol" sheetId="18" r:id="rId10"/>
    <sheet name="SO 02 002 Pol" sheetId="19" r:id="rId11"/>
    <sheet name="SO 02 003 Pol" sheetId="20" r:id="rId12"/>
    <sheet name="SO 02 004 Pol" sheetId="21" r:id="rId13"/>
    <sheet name="SO 02 005 Pol" sheetId="22" r:id="rId14"/>
  </sheets>
  <externalReferences>
    <externalReference r:id="rId15"/>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01 001 Pol'!$1:$7</definedName>
    <definedName name="_xlnm.Print_Titles" localSheetId="5">'SO 01 002 Pol'!$1:$7</definedName>
    <definedName name="_xlnm.Print_Titles" localSheetId="6">'SO 01 003 Pol'!$1:$7</definedName>
    <definedName name="_xlnm.Print_Titles" localSheetId="7">'SO 01 004 Pol'!$1:$7</definedName>
    <definedName name="_xlnm.Print_Titles" localSheetId="8">'SO 01 005 Pol'!$1:$7</definedName>
    <definedName name="_xlnm.Print_Titles" localSheetId="9">'SO 02 001 Pol'!$1:$7</definedName>
    <definedName name="_xlnm.Print_Titles" localSheetId="10">'SO 02 002 Pol'!$1:$7</definedName>
    <definedName name="_xlnm.Print_Titles" localSheetId="11">'SO 02 003 Pol'!$1:$7</definedName>
    <definedName name="_xlnm.Print_Titles" localSheetId="12">'SO 02 004 Pol'!$1:$7</definedName>
    <definedName name="_xlnm.Print_Titles" localSheetId="13">'SO 02 005 Pol'!$1:$7</definedName>
    <definedName name="oadresa">Stavba!$D$6</definedName>
    <definedName name="Objednatel" localSheetId="1">Stavba!$D$5</definedName>
    <definedName name="Objekt" localSheetId="1">Stavba!$B$38</definedName>
    <definedName name="_xlnm.Print_Area" localSheetId="3">'00 00 Naklady'!$A$1:$Y$61</definedName>
    <definedName name="_xlnm.Print_Area" localSheetId="4">'SO 01 001 Pol'!$A$1:$Y$3184</definedName>
    <definedName name="_xlnm.Print_Area" localSheetId="5">'SO 01 002 Pol'!$A$1:$Y$71</definedName>
    <definedName name="_xlnm.Print_Area" localSheetId="6">'SO 01 003 Pol'!$A$1:$Y$28</definedName>
    <definedName name="_xlnm.Print_Area" localSheetId="7">'SO 01 004 Pol'!$A$1:$Y$127</definedName>
    <definedName name="_xlnm.Print_Area" localSheetId="8">'SO 01 005 Pol'!$A$1:$Y$98</definedName>
    <definedName name="_xlnm.Print_Area" localSheetId="9">'SO 02 001 Pol'!$A$1:$Y$503</definedName>
    <definedName name="_xlnm.Print_Area" localSheetId="10">'SO 02 002 Pol'!$A$1:$Y$104</definedName>
    <definedName name="_xlnm.Print_Area" localSheetId="11">'SO 02 003 Pol'!$A$1:$Y$24</definedName>
    <definedName name="_xlnm.Print_Area" localSheetId="12">'SO 02 004 Pol'!$A$1:$Y$58</definedName>
    <definedName name="_xlnm.Print_Area" localSheetId="13">'SO 02 005 Pol'!$A$1:$Y$58</definedName>
    <definedName name="_xlnm.Print_Area" localSheetId="1">Stavba!$A$1:$J$130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9" i="1" l="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7" i="22"/>
  <c r="BA16" i="22"/>
  <c r="G8" i="22"/>
  <c r="K8" i="22"/>
  <c r="Q8" i="22"/>
  <c r="G10" i="22"/>
  <c r="I10" i="22"/>
  <c r="I8" i="22" s="1"/>
  <c r="K10" i="22"/>
  <c r="M10" i="22"/>
  <c r="M8" i="22" s="1"/>
  <c r="O10" i="22"/>
  <c r="O8" i="22" s="1"/>
  <c r="Q10" i="22"/>
  <c r="V10" i="22"/>
  <c r="V8" i="22" s="1"/>
  <c r="K11" i="22"/>
  <c r="G13" i="22"/>
  <c r="M13" i="22" s="1"/>
  <c r="I13" i="22"/>
  <c r="I11" i="22" s="1"/>
  <c r="K13" i="22"/>
  <c r="O13" i="22"/>
  <c r="Q13" i="22"/>
  <c r="Q11" i="22" s="1"/>
  <c r="V13" i="22"/>
  <c r="V11" i="22" s="1"/>
  <c r="G20" i="22"/>
  <c r="M20" i="22" s="1"/>
  <c r="I20" i="22"/>
  <c r="K20" i="22"/>
  <c r="O20" i="22"/>
  <c r="O11" i="22" s="1"/>
  <c r="Q20" i="22"/>
  <c r="V20" i="22"/>
  <c r="G21" i="22"/>
  <c r="K21" i="22"/>
  <c r="G23" i="22"/>
  <c r="I23" i="22"/>
  <c r="I21" i="22" s="1"/>
  <c r="K23" i="22"/>
  <c r="M23" i="22"/>
  <c r="M21" i="22" s="1"/>
  <c r="O23" i="22"/>
  <c r="O21" i="22" s="1"/>
  <c r="Q23" i="22"/>
  <c r="V23" i="22"/>
  <c r="V21" i="22" s="1"/>
  <c r="G24" i="22"/>
  <c r="I24" i="22"/>
  <c r="K24" i="22"/>
  <c r="M24" i="22"/>
  <c r="O24" i="22"/>
  <c r="Q24" i="22"/>
  <c r="V24" i="22"/>
  <c r="G25" i="22"/>
  <c r="I25" i="22"/>
  <c r="K25" i="22"/>
  <c r="M25" i="22"/>
  <c r="O25" i="22"/>
  <c r="Q25" i="22"/>
  <c r="Q21" i="22" s="1"/>
  <c r="V25" i="22"/>
  <c r="G26" i="22"/>
  <c r="I26" i="22"/>
  <c r="K26" i="22"/>
  <c r="M26" i="22"/>
  <c r="O26" i="22"/>
  <c r="Q26" i="22"/>
  <c r="V26" i="22"/>
  <c r="G27" i="22"/>
  <c r="M27" i="22" s="1"/>
  <c r="I27" i="22"/>
  <c r="K27" i="22"/>
  <c r="O27" i="22"/>
  <c r="Q27" i="22"/>
  <c r="V27" i="22"/>
  <c r="G28" i="22"/>
  <c r="G30" i="22"/>
  <c r="M30" i="22" s="1"/>
  <c r="M28" i="22" s="1"/>
  <c r="I30" i="22"/>
  <c r="I28" i="22" s="1"/>
  <c r="K30" i="22"/>
  <c r="K28" i="22" s="1"/>
  <c r="O30" i="22"/>
  <c r="O28" i="22" s="1"/>
  <c r="Q30" i="22"/>
  <c r="V30" i="22"/>
  <c r="G31" i="22"/>
  <c r="M31" i="22" s="1"/>
  <c r="I31" i="22"/>
  <c r="K31" i="22"/>
  <c r="O31" i="22"/>
  <c r="Q31" i="22"/>
  <c r="V31" i="22"/>
  <c r="G32" i="22"/>
  <c r="I32" i="22"/>
  <c r="K32" i="22"/>
  <c r="M32" i="22"/>
  <c r="O32" i="22"/>
  <c r="Q32" i="22"/>
  <c r="V32" i="22"/>
  <c r="G33" i="22"/>
  <c r="I33" i="22"/>
  <c r="K33" i="22"/>
  <c r="M33" i="22"/>
  <c r="O33" i="22"/>
  <c r="Q33" i="22"/>
  <c r="V33" i="22"/>
  <c r="G34" i="22"/>
  <c r="I34" i="22"/>
  <c r="K34" i="22"/>
  <c r="M34" i="22"/>
  <c r="O34" i="22"/>
  <c r="Q34" i="22"/>
  <c r="Q28" i="22" s="1"/>
  <c r="V34" i="22"/>
  <c r="G35" i="22"/>
  <c r="I35" i="22"/>
  <c r="K35" i="22"/>
  <c r="M35" i="22"/>
  <c r="O35" i="22"/>
  <c r="Q35" i="22"/>
  <c r="V35" i="22"/>
  <c r="V28" i="22" s="1"/>
  <c r="G36" i="22"/>
  <c r="M36" i="22" s="1"/>
  <c r="I36" i="22"/>
  <c r="K36" i="22"/>
  <c r="O36" i="22"/>
  <c r="Q36" i="22"/>
  <c r="V36" i="22"/>
  <c r="G37" i="22"/>
  <c r="G39" i="22"/>
  <c r="M39" i="22" s="1"/>
  <c r="I39" i="22"/>
  <c r="I37" i="22" s="1"/>
  <c r="K39" i="22"/>
  <c r="K37" i="22" s="1"/>
  <c r="O39" i="22"/>
  <c r="O37" i="22" s="1"/>
  <c r="Q39" i="22"/>
  <c r="V39" i="22"/>
  <c r="G40" i="22"/>
  <c r="M40" i="22" s="1"/>
  <c r="I40" i="22"/>
  <c r="K40" i="22"/>
  <c r="O40" i="22"/>
  <c r="Q40" i="22"/>
  <c r="V40" i="22"/>
  <c r="G41" i="22"/>
  <c r="I41" i="22"/>
  <c r="K41" i="22"/>
  <c r="M41" i="22"/>
  <c r="O41" i="22"/>
  <c r="Q41" i="22"/>
  <c r="V41" i="22"/>
  <c r="G42" i="22"/>
  <c r="I42" i="22"/>
  <c r="K42" i="22"/>
  <c r="M42" i="22"/>
  <c r="O42" i="22"/>
  <c r="Q42" i="22"/>
  <c r="V42" i="22"/>
  <c r="G43" i="22"/>
  <c r="I43" i="22"/>
  <c r="K43" i="22"/>
  <c r="M43" i="22"/>
  <c r="O43" i="22"/>
  <c r="Q43" i="22"/>
  <c r="Q37" i="22" s="1"/>
  <c r="V43" i="22"/>
  <c r="G44" i="22"/>
  <c r="I44" i="22"/>
  <c r="K44" i="22"/>
  <c r="M44" i="22"/>
  <c r="O44" i="22"/>
  <c r="Q44" i="22"/>
  <c r="V44" i="22"/>
  <c r="V37" i="22" s="1"/>
  <c r="G45" i="22"/>
  <c r="M45" i="22" s="1"/>
  <c r="I45" i="22"/>
  <c r="K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I52" i="22"/>
  <c r="O52" i="22"/>
  <c r="V52" i="22"/>
  <c r="G54" i="22"/>
  <c r="G52" i="22" s="1"/>
  <c r="I54" i="22"/>
  <c r="K54" i="22"/>
  <c r="K52" i="22" s="1"/>
  <c r="O54" i="22"/>
  <c r="Q54" i="22"/>
  <c r="Q52" i="22" s="1"/>
  <c r="V54" i="22"/>
  <c r="G55" i="22"/>
  <c r="M55" i="22" s="1"/>
  <c r="I55" i="22"/>
  <c r="K55" i="22"/>
  <c r="O55" i="22"/>
  <c r="Q55" i="22"/>
  <c r="V55" i="22"/>
  <c r="AF57" i="22"/>
  <c r="G57" i="21"/>
  <c r="G9" i="21"/>
  <c r="G8" i="21" s="1"/>
  <c r="I9" i="21"/>
  <c r="I8" i="21" s="1"/>
  <c r="K9" i="21"/>
  <c r="K8" i="21" s="1"/>
  <c r="O9" i="21"/>
  <c r="O8" i="21" s="1"/>
  <c r="Q9" i="21"/>
  <c r="Q8" i="21" s="1"/>
  <c r="V9" i="21"/>
  <c r="V8" i="21" s="1"/>
  <c r="G10" i="21"/>
  <c r="M10" i="21" s="1"/>
  <c r="I10" i="21"/>
  <c r="K10" i="21"/>
  <c r="O10" i="21"/>
  <c r="Q10" i="21"/>
  <c r="V10" i="21"/>
  <c r="G11" i="21"/>
  <c r="M11" i="21" s="1"/>
  <c r="I11" i="21"/>
  <c r="K11" i="21"/>
  <c r="O11" i="21"/>
  <c r="Q11" i="21"/>
  <c r="V11" i="21"/>
  <c r="G12" i="21"/>
  <c r="M12" i="21" s="1"/>
  <c r="I12" i="21"/>
  <c r="K12" i="21"/>
  <c r="O12" i="21"/>
  <c r="Q12" i="21"/>
  <c r="V12" i="21"/>
  <c r="G13" i="21"/>
  <c r="M13" i="21" s="1"/>
  <c r="I13" i="21"/>
  <c r="K13" i="21"/>
  <c r="O13" i="21"/>
  <c r="Q13" i="21"/>
  <c r="V13" i="21"/>
  <c r="G14" i="21"/>
  <c r="I14" i="21"/>
  <c r="K14" i="21"/>
  <c r="M14" i="21"/>
  <c r="O14" i="21"/>
  <c r="Q14" i="21"/>
  <c r="V14" i="21"/>
  <c r="G15" i="21"/>
  <c r="I15" i="21"/>
  <c r="K15" i="21"/>
  <c r="M15" i="21"/>
  <c r="O15" i="21"/>
  <c r="Q15" i="21"/>
  <c r="V15" i="21"/>
  <c r="G16" i="21"/>
  <c r="I16" i="21"/>
  <c r="K16" i="21"/>
  <c r="M16" i="21"/>
  <c r="O16" i="21"/>
  <c r="Q16" i="21"/>
  <c r="V16" i="21"/>
  <c r="G17" i="21"/>
  <c r="M17" i="21" s="1"/>
  <c r="I17" i="21"/>
  <c r="K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1" i="21"/>
  <c r="M21" i="21" s="1"/>
  <c r="I21" i="21"/>
  <c r="K21" i="21"/>
  <c r="O21" i="21"/>
  <c r="Q21" i="21"/>
  <c r="V21" i="21"/>
  <c r="G22" i="21"/>
  <c r="I22" i="21"/>
  <c r="K22" i="21"/>
  <c r="M22" i="21"/>
  <c r="O22" i="21"/>
  <c r="Q22" i="21"/>
  <c r="V22" i="21"/>
  <c r="G23" i="21"/>
  <c r="I23" i="21"/>
  <c r="K23" i="21"/>
  <c r="M23" i="21"/>
  <c r="O23" i="21"/>
  <c r="Q23" i="21"/>
  <c r="V23" i="21"/>
  <c r="G24" i="21"/>
  <c r="I24" i="21"/>
  <c r="K24" i="21"/>
  <c r="M24" i="21"/>
  <c r="O24" i="21"/>
  <c r="Q24" i="21"/>
  <c r="V24" i="21"/>
  <c r="G25" i="21"/>
  <c r="M25" i="21" s="1"/>
  <c r="I25" i="21"/>
  <c r="K25" i="21"/>
  <c r="O25" i="21"/>
  <c r="Q25" i="21"/>
  <c r="V25" i="21"/>
  <c r="G26" i="21"/>
  <c r="M26" i="21" s="1"/>
  <c r="I26" i="21"/>
  <c r="K26" i="21"/>
  <c r="O26" i="21"/>
  <c r="Q26" i="21"/>
  <c r="V26" i="21"/>
  <c r="G27" i="21"/>
  <c r="M27" i="21" s="1"/>
  <c r="I27" i="21"/>
  <c r="K27" i="21"/>
  <c r="O27" i="21"/>
  <c r="Q27" i="21"/>
  <c r="V27" i="21"/>
  <c r="G28" i="21"/>
  <c r="M28" i="21" s="1"/>
  <c r="I28" i="21"/>
  <c r="K28" i="21"/>
  <c r="O28" i="21"/>
  <c r="Q28" i="21"/>
  <c r="V28" i="21"/>
  <c r="G29" i="21"/>
  <c r="M29" i="21" s="1"/>
  <c r="I29" i="21"/>
  <c r="K29" i="21"/>
  <c r="O29" i="21"/>
  <c r="Q29" i="21"/>
  <c r="V29" i="21"/>
  <c r="G30" i="21"/>
  <c r="I30" i="21"/>
  <c r="K30" i="21"/>
  <c r="M30" i="21"/>
  <c r="O30" i="21"/>
  <c r="Q30" i="21"/>
  <c r="V30" i="21"/>
  <c r="G31" i="21"/>
  <c r="I31" i="21"/>
  <c r="K31" i="21"/>
  <c r="M31" i="21"/>
  <c r="O31" i="21"/>
  <c r="Q31" i="21"/>
  <c r="V31" i="21"/>
  <c r="G32" i="21"/>
  <c r="I32" i="21"/>
  <c r="K32" i="21"/>
  <c r="M32" i="21"/>
  <c r="O32" i="21"/>
  <c r="Q32" i="21"/>
  <c r="V32" i="21"/>
  <c r="G33" i="21"/>
  <c r="M33" i="21" s="1"/>
  <c r="I33" i="21"/>
  <c r="K33" i="21"/>
  <c r="O33" i="21"/>
  <c r="Q33" i="21"/>
  <c r="V33" i="21"/>
  <c r="G34" i="21"/>
  <c r="I34" i="21"/>
  <c r="K34" i="21"/>
  <c r="M34" i="21"/>
  <c r="O34" i="21"/>
  <c r="Q34" i="21"/>
  <c r="V34" i="21"/>
  <c r="G35" i="21"/>
  <c r="M35" i="21" s="1"/>
  <c r="I35" i="21"/>
  <c r="K35" i="21"/>
  <c r="O35" i="21"/>
  <c r="Q35" i="21"/>
  <c r="V35" i="21"/>
  <c r="G36" i="21"/>
  <c r="M36" i="21" s="1"/>
  <c r="I36" i="21"/>
  <c r="K36" i="21"/>
  <c r="O36" i="21"/>
  <c r="Q36" i="21"/>
  <c r="V36" i="21"/>
  <c r="G37" i="21"/>
  <c r="M37" i="21" s="1"/>
  <c r="I37" i="21"/>
  <c r="K37" i="21"/>
  <c r="O37" i="21"/>
  <c r="Q37" i="21"/>
  <c r="V37" i="21"/>
  <c r="G41" i="21"/>
  <c r="I41" i="21"/>
  <c r="K41" i="21"/>
  <c r="M41" i="21"/>
  <c r="O41" i="21"/>
  <c r="Q41" i="21"/>
  <c r="V41" i="21"/>
  <c r="G42" i="21"/>
  <c r="I42" i="21"/>
  <c r="K42" i="21"/>
  <c r="M42" i="21"/>
  <c r="O42" i="21"/>
  <c r="Q42" i="21"/>
  <c r="V42" i="21"/>
  <c r="G43" i="21"/>
  <c r="I43" i="21"/>
  <c r="K43" i="21"/>
  <c r="M43" i="21"/>
  <c r="O43" i="21"/>
  <c r="Q43" i="21"/>
  <c r="V43" i="21"/>
  <c r="G44" i="21"/>
  <c r="M44" i="21" s="1"/>
  <c r="I44" i="21"/>
  <c r="K44" i="21"/>
  <c r="O44" i="21"/>
  <c r="Q44" i="21"/>
  <c r="V44" i="21"/>
  <c r="G45" i="21"/>
  <c r="I45" i="21"/>
  <c r="K45" i="21"/>
  <c r="M45" i="21"/>
  <c r="O45" i="21"/>
  <c r="Q45" i="21"/>
  <c r="V45" i="21"/>
  <c r="G46" i="21"/>
  <c r="M46" i="21" s="1"/>
  <c r="I46" i="21"/>
  <c r="K46" i="21"/>
  <c r="O46" i="21"/>
  <c r="Q46" i="21"/>
  <c r="V46" i="21"/>
  <c r="G47" i="21"/>
  <c r="M47" i="21" s="1"/>
  <c r="I47" i="21"/>
  <c r="K47" i="21"/>
  <c r="O47" i="21"/>
  <c r="Q47" i="21"/>
  <c r="V47" i="21"/>
  <c r="G48" i="21"/>
  <c r="M48" i="21" s="1"/>
  <c r="I48" i="21"/>
  <c r="K48" i="21"/>
  <c r="O48" i="21"/>
  <c r="Q48" i="21"/>
  <c r="V48" i="21"/>
  <c r="G49" i="21"/>
  <c r="I49" i="21"/>
  <c r="K49" i="21"/>
  <c r="M49" i="21"/>
  <c r="O49" i="21"/>
  <c r="Q49" i="21"/>
  <c r="V49" i="21"/>
  <c r="G50" i="21"/>
  <c r="I50" i="21"/>
  <c r="K50" i="21"/>
  <c r="M50" i="21"/>
  <c r="O50" i="21"/>
  <c r="Q50" i="21"/>
  <c r="V50" i="21"/>
  <c r="G51" i="21"/>
  <c r="I51" i="21"/>
  <c r="K51" i="21"/>
  <c r="M51" i="21"/>
  <c r="O51" i="21"/>
  <c r="Q51" i="21"/>
  <c r="V51" i="21"/>
  <c r="G52" i="21"/>
  <c r="M52" i="21" s="1"/>
  <c r="I52" i="21"/>
  <c r="K52" i="21"/>
  <c r="O52" i="21"/>
  <c r="Q52" i="21"/>
  <c r="V52" i="21"/>
  <c r="G53" i="21"/>
  <c r="I53" i="21"/>
  <c r="K53" i="21"/>
  <c r="M53" i="21"/>
  <c r="O53" i="21"/>
  <c r="Q53" i="21"/>
  <c r="V53" i="21"/>
  <c r="G54" i="21"/>
  <c r="M54" i="21" s="1"/>
  <c r="I54" i="21"/>
  <c r="K54" i="21"/>
  <c r="O54" i="21"/>
  <c r="Q54" i="21"/>
  <c r="V54" i="21"/>
  <c r="G55" i="21"/>
  <c r="M55" i="21" s="1"/>
  <c r="I55" i="21"/>
  <c r="K55" i="21"/>
  <c r="O55" i="21"/>
  <c r="Q55" i="21"/>
  <c r="V55" i="21"/>
  <c r="AE57" i="21"/>
  <c r="AF57" i="21"/>
  <c r="G23" i="20"/>
  <c r="G10" i="20"/>
  <c r="M10" i="20" s="1"/>
  <c r="I10" i="20"/>
  <c r="I8" i="20" s="1"/>
  <c r="K10" i="20"/>
  <c r="K8" i="20" s="1"/>
  <c r="O10" i="20"/>
  <c r="O8" i="20" s="1"/>
  <c r="Q10" i="20"/>
  <c r="Q8" i="20" s="1"/>
  <c r="V10" i="20"/>
  <c r="V8" i="20" s="1"/>
  <c r="G11" i="20"/>
  <c r="G8" i="20" s="1"/>
  <c r="I11" i="20"/>
  <c r="K11" i="20"/>
  <c r="O11" i="20"/>
  <c r="Q11" i="20"/>
  <c r="V11" i="20"/>
  <c r="G12" i="20"/>
  <c r="M12" i="20" s="1"/>
  <c r="I12" i="20"/>
  <c r="K12" i="20"/>
  <c r="O12" i="20"/>
  <c r="Q12" i="20"/>
  <c r="V12" i="20"/>
  <c r="G13" i="20"/>
  <c r="M13" i="20" s="1"/>
  <c r="I13" i="20"/>
  <c r="K13" i="20"/>
  <c r="O13" i="20"/>
  <c r="Q13" i="20"/>
  <c r="V13" i="20"/>
  <c r="G16" i="20"/>
  <c r="M16" i="20" s="1"/>
  <c r="I16" i="20"/>
  <c r="K16" i="20"/>
  <c r="O16" i="20"/>
  <c r="Q16" i="20"/>
  <c r="V16" i="20"/>
  <c r="G17" i="20"/>
  <c r="I17" i="20"/>
  <c r="K17" i="20"/>
  <c r="M17" i="20"/>
  <c r="O17" i="20"/>
  <c r="Q17" i="20"/>
  <c r="V17" i="20"/>
  <c r="G18" i="20"/>
  <c r="I18" i="20"/>
  <c r="K18" i="20"/>
  <c r="M18" i="20"/>
  <c r="O18" i="20"/>
  <c r="Q18" i="20"/>
  <c r="V18" i="20"/>
  <c r="G19" i="20"/>
  <c r="I19" i="20"/>
  <c r="K19" i="20"/>
  <c r="M19" i="20"/>
  <c r="O19" i="20"/>
  <c r="Q19" i="20"/>
  <c r="V19" i="20"/>
  <c r="G20" i="20"/>
  <c r="M20" i="20" s="1"/>
  <c r="I20" i="20"/>
  <c r="K20" i="20"/>
  <c r="O20" i="20"/>
  <c r="Q20" i="20"/>
  <c r="V20" i="20"/>
  <c r="G21" i="20"/>
  <c r="M21" i="20" s="1"/>
  <c r="I21" i="20"/>
  <c r="K21" i="20"/>
  <c r="O21" i="20"/>
  <c r="Q21" i="20"/>
  <c r="V21" i="20"/>
  <c r="AE23" i="20"/>
  <c r="AF23" i="20"/>
  <c r="G103" i="19"/>
  <c r="BA59" i="19"/>
  <c r="BA33" i="19"/>
  <c r="G9" i="19"/>
  <c r="M9" i="19" s="1"/>
  <c r="I9" i="19"/>
  <c r="I8" i="19" s="1"/>
  <c r="K9" i="19"/>
  <c r="K8" i="19" s="1"/>
  <c r="O9" i="19"/>
  <c r="O8" i="19" s="1"/>
  <c r="Q9" i="19"/>
  <c r="V9" i="19"/>
  <c r="V8" i="19" s="1"/>
  <c r="G11" i="19"/>
  <c r="I11" i="19"/>
  <c r="K11" i="19"/>
  <c r="M11" i="19"/>
  <c r="O11" i="19"/>
  <c r="Q11" i="19"/>
  <c r="Q8" i="19" s="1"/>
  <c r="V11" i="19"/>
  <c r="G13" i="19"/>
  <c r="AE103" i="19" s="1"/>
  <c r="I13" i="19"/>
  <c r="K13" i="19"/>
  <c r="O13" i="19"/>
  <c r="Q13" i="19"/>
  <c r="V13" i="19"/>
  <c r="G15" i="19"/>
  <c r="I15" i="19"/>
  <c r="K15" i="19"/>
  <c r="M15" i="19"/>
  <c r="O15" i="19"/>
  <c r="Q15" i="19"/>
  <c r="V15" i="19"/>
  <c r="G17" i="19"/>
  <c r="M17" i="19" s="1"/>
  <c r="I17" i="19"/>
  <c r="K17" i="19"/>
  <c r="O17" i="19"/>
  <c r="Q17" i="19"/>
  <c r="V17" i="19"/>
  <c r="G20" i="19"/>
  <c r="I20" i="19"/>
  <c r="K20" i="19"/>
  <c r="M20" i="19"/>
  <c r="O20" i="19"/>
  <c r="Q20" i="19"/>
  <c r="V20" i="19"/>
  <c r="G22" i="19"/>
  <c r="M22" i="19" s="1"/>
  <c r="I22" i="19"/>
  <c r="K22" i="19"/>
  <c r="O22" i="19"/>
  <c r="Q22" i="19"/>
  <c r="V22" i="19"/>
  <c r="G24" i="19"/>
  <c r="I24" i="19"/>
  <c r="K24" i="19"/>
  <c r="M24" i="19"/>
  <c r="O24" i="19"/>
  <c r="Q24" i="19"/>
  <c r="V24" i="19"/>
  <c r="G26" i="19"/>
  <c r="M26" i="19" s="1"/>
  <c r="I26" i="19"/>
  <c r="K26" i="19"/>
  <c r="O26" i="19"/>
  <c r="Q26" i="19"/>
  <c r="V26" i="19"/>
  <c r="G28" i="19"/>
  <c r="I28" i="19"/>
  <c r="K28" i="19"/>
  <c r="M28" i="19"/>
  <c r="O28" i="19"/>
  <c r="Q28" i="19"/>
  <c r="V28" i="19"/>
  <c r="G29" i="19"/>
  <c r="M29" i="19" s="1"/>
  <c r="I29" i="19"/>
  <c r="K29" i="19"/>
  <c r="O29" i="19"/>
  <c r="Q29" i="19"/>
  <c r="V29" i="19"/>
  <c r="G30" i="19"/>
  <c r="I30" i="19"/>
  <c r="K30" i="19"/>
  <c r="M30" i="19"/>
  <c r="O30" i="19"/>
  <c r="Q30" i="19"/>
  <c r="V30" i="19"/>
  <c r="G31" i="19"/>
  <c r="M31" i="19" s="1"/>
  <c r="I31" i="19"/>
  <c r="K31" i="19"/>
  <c r="O31" i="19"/>
  <c r="Q31" i="19"/>
  <c r="V31" i="19"/>
  <c r="G32" i="19"/>
  <c r="I32" i="19"/>
  <c r="K32" i="19"/>
  <c r="M32" i="19"/>
  <c r="O32" i="19"/>
  <c r="Q32" i="19"/>
  <c r="V32" i="19"/>
  <c r="G34" i="19"/>
  <c r="M34" i="19" s="1"/>
  <c r="I34" i="19"/>
  <c r="K34" i="19"/>
  <c r="O34" i="19"/>
  <c r="Q34" i="19"/>
  <c r="V34" i="19"/>
  <c r="G35" i="19"/>
  <c r="I35" i="19"/>
  <c r="K35" i="19"/>
  <c r="M35" i="19"/>
  <c r="O35" i="19"/>
  <c r="Q35" i="19"/>
  <c r="V35" i="19"/>
  <c r="G38" i="19"/>
  <c r="I38" i="19"/>
  <c r="K38" i="19"/>
  <c r="K37" i="19" s="1"/>
  <c r="M38" i="19"/>
  <c r="O38" i="19"/>
  <c r="Q38" i="19"/>
  <c r="Q37" i="19" s="1"/>
  <c r="V38" i="19"/>
  <c r="G40" i="19"/>
  <c r="G37" i="19" s="1"/>
  <c r="I40" i="19"/>
  <c r="K40" i="19"/>
  <c r="O40" i="19"/>
  <c r="Q40" i="19"/>
  <c r="V40" i="19"/>
  <c r="V37" i="19" s="1"/>
  <c r="G42" i="19"/>
  <c r="I42" i="19"/>
  <c r="I37" i="19" s="1"/>
  <c r="K42" i="19"/>
  <c r="M42" i="19"/>
  <c r="O42" i="19"/>
  <c r="Q42" i="19"/>
  <c r="V42" i="19"/>
  <c r="G43" i="19"/>
  <c r="M43" i="19" s="1"/>
  <c r="I43" i="19"/>
  <c r="K43" i="19"/>
  <c r="O43" i="19"/>
  <c r="Q43" i="19"/>
  <c r="V43" i="19"/>
  <c r="G44" i="19"/>
  <c r="I44" i="19"/>
  <c r="K44" i="19"/>
  <c r="M44" i="19"/>
  <c r="O44" i="19"/>
  <c r="Q44" i="19"/>
  <c r="V44" i="19"/>
  <c r="G45" i="19"/>
  <c r="M45" i="19" s="1"/>
  <c r="I45" i="19"/>
  <c r="K45" i="19"/>
  <c r="O45" i="19"/>
  <c r="Q45" i="19"/>
  <c r="V45" i="19"/>
  <c r="G46" i="19"/>
  <c r="I46" i="19"/>
  <c r="K46" i="19"/>
  <c r="M46" i="19"/>
  <c r="O46" i="19"/>
  <c r="Q46" i="19"/>
  <c r="V46" i="19"/>
  <c r="G47" i="19"/>
  <c r="M47" i="19" s="1"/>
  <c r="I47" i="19"/>
  <c r="K47" i="19"/>
  <c r="O47" i="19"/>
  <c r="O37" i="19" s="1"/>
  <c r="Q47" i="19"/>
  <c r="V47" i="19"/>
  <c r="G48" i="19"/>
  <c r="I48" i="19"/>
  <c r="K48" i="19"/>
  <c r="M48" i="19"/>
  <c r="O48" i="19"/>
  <c r="Q48" i="19"/>
  <c r="V48" i="19"/>
  <c r="G49" i="19"/>
  <c r="M49" i="19" s="1"/>
  <c r="I49" i="19"/>
  <c r="K49" i="19"/>
  <c r="O49" i="19"/>
  <c r="Q49" i="19"/>
  <c r="V49" i="19"/>
  <c r="G50" i="19"/>
  <c r="I50" i="19"/>
  <c r="K50" i="19"/>
  <c r="M50" i="19"/>
  <c r="O50" i="19"/>
  <c r="Q50" i="19"/>
  <c r="V50" i="19"/>
  <c r="G51" i="19"/>
  <c r="M51" i="19" s="1"/>
  <c r="I51" i="19"/>
  <c r="K51" i="19"/>
  <c r="O51" i="19"/>
  <c r="Q51" i="19"/>
  <c r="V51" i="19"/>
  <c r="G52" i="19"/>
  <c r="I52" i="19"/>
  <c r="K52" i="19"/>
  <c r="M52" i="19"/>
  <c r="O52" i="19"/>
  <c r="Q52" i="19"/>
  <c r="V52" i="19"/>
  <c r="G55" i="19"/>
  <c r="M55" i="19" s="1"/>
  <c r="I55" i="19"/>
  <c r="K55" i="19"/>
  <c r="O55" i="19"/>
  <c r="Q55" i="19"/>
  <c r="V55" i="19"/>
  <c r="G56" i="19"/>
  <c r="I56" i="19"/>
  <c r="K56" i="19"/>
  <c r="M56" i="19"/>
  <c r="O56" i="19"/>
  <c r="Q56" i="19"/>
  <c r="V56" i="19"/>
  <c r="G57" i="19"/>
  <c r="M57" i="19" s="1"/>
  <c r="I57" i="19"/>
  <c r="K57" i="19"/>
  <c r="O57" i="19"/>
  <c r="Q57" i="19"/>
  <c r="V57" i="19"/>
  <c r="G58" i="19"/>
  <c r="I58" i="19"/>
  <c r="K58" i="19"/>
  <c r="M58" i="19"/>
  <c r="O58" i="19"/>
  <c r="Q58" i="19"/>
  <c r="V58" i="19"/>
  <c r="G60" i="19"/>
  <c r="M60" i="19" s="1"/>
  <c r="I60" i="19"/>
  <c r="K60" i="19"/>
  <c r="O60" i="19"/>
  <c r="Q60" i="19"/>
  <c r="V60" i="19"/>
  <c r="G63" i="19"/>
  <c r="M63" i="19" s="1"/>
  <c r="I63" i="19"/>
  <c r="K63" i="19"/>
  <c r="K62" i="19" s="1"/>
  <c r="O63" i="19"/>
  <c r="O62" i="19" s="1"/>
  <c r="Q63" i="19"/>
  <c r="Q62" i="19" s="1"/>
  <c r="V63" i="19"/>
  <c r="V62" i="19" s="1"/>
  <c r="G70" i="19"/>
  <c r="I70" i="19"/>
  <c r="I62" i="19" s="1"/>
  <c r="K70" i="19"/>
  <c r="M70" i="19"/>
  <c r="O70" i="19"/>
  <c r="Q70" i="19"/>
  <c r="V70" i="19"/>
  <c r="G79" i="19"/>
  <c r="M79" i="19" s="1"/>
  <c r="I79" i="19"/>
  <c r="K79" i="19"/>
  <c r="O79" i="19"/>
  <c r="Q79" i="19"/>
  <c r="V79" i="19"/>
  <c r="G85" i="19"/>
  <c r="I85" i="19"/>
  <c r="K85" i="19"/>
  <c r="M85" i="19"/>
  <c r="O85" i="19"/>
  <c r="Q85" i="19"/>
  <c r="V85" i="19"/>
  <c r="G91" i="19"/>
  <c r="M91" i="19" s="1"/>
  <c r="I91" i="19"/>
  <c r="K91" i="19"/>
  <c r="O91" i="19"/>
  <c r="Q91" i="19"/>
  <c r="V91" i="19"/>
  <c r="G92" i="19"/>
  <c r="I92" i="19"/>
  <c r="K92" i="19"/>
  <c r="M92" i="19"/>
  <c r="O92" i="19"/>
  <c r="Q92" i="19"/>
  <c r="V92" i="19"/>
  <c r="G93" i="19"/>
  <c r="M93" i="19" s="1"/>
  <c r="I93" i="19"/>
  <c r="K93" i="19"/>
  <c r="O93" i="19"/>
  <c r="Q93" i="19"/>
  <c r="V93" i="19"/>
  <c r="G95" i="19"/>
  <c r="I95" i="19"/>
  <c r="K95" i="19"/>
  <c r="M95" i="19"/>
  <c r="O95" i="19"/>
  <c r="Q95" i="19"/>
  <c r="V95" i="19"/>
  <c r="G97" i="19"/>
  <c r="K97" i="19"/>
  <c r="O97" i="19"/>
  <c r="G98" i="19"/>
  <c r="I98" i="19"/>
  <c r="I97" i="19" s="1"/>
  <c r="K98" i="19"/>
  <c r="M98" i="19"/>
  <c r="M97" i="19" s="1"/>
  <c r="O98" i="19"/>
  <c r="Q98" i="19"/>
  <c r="Q97" i="19" s="1"/>
  <c r="V98" i="19"/>
  <c r="V97" i="19" s="1"/>
  <c r="G99" i="19"/>
  <c r="K99" i="19"/>
  <c r="O99" i="19"/>
  <c r="V99" i="19"/>
  <c r="G100" i="19"/>
  <c r="I100" i="19"/>
  <c r="I99" i="19" s="1"/>
  <c r="K100" i="19"/>
  <c r="M100" i="19"/>
  <c r="M99" i="19" s="1"/>
  <c r="O100" i="19"/>
  <c r="Q100" i="19"/>
  <c r="Q99" i="19" s="1"/>
  <c r="V100" i="19"/>
  <c r="AF103" i="19"/>
  <c r="G502" i="18"/>
  <c r="BA334" i="18"/>
  <c r="BA330" i="18"/>
  <c r="BA328" i="18"/>
  <c r="BA327" i="18"/>
  <c r="BA326" i="18"/>
  <c r="BA263" i="18"/>
  <c r="BA258" i="18"/>
  <c r="BA183" i="18"/>
  <c r="BA140" i="18"/>
  <c r="BA126" i="18"/>
  <c r="BA121" i="18"/>
  <c r="BA86" i="18"/>
  <c r="BA44" i="18"/>
  <c r="BA40" i="18"/>
  <c r="BA27" i="18"/>
  <c r="BA10" i="18"/>
  <c r="G8" i="18"/>
  <c r="O8" i="18"/>
  <c r="G9" i="18"/>
  <c r="M9" i="18" s="1"/>
  <c r="M8" i="18" s="1"/>
  <c r="I9" i="18"/>
  <c r="I8" i="18" s="1"/>
  <c r="K9" i="18"/>
  <c r="K8" i="18" s="1"/>
  <c r="O9" i="18"/>
  <c r="Q9" i="18"/>
  <c r="Q8" i="18" s="1"/>
  <c r="V9" i="18"/>
  <c r="V8" i="18" s="1"/>
  <c r="G14" i="18"/>
  <c r="M14" i="18" s="1"/>
  <c r="I14" i="18"/>
  <c r="I13" i="18" s="1"/>
  <c r="K14" i="18"/>
  <c r="O14" i="18"/>
  <c r="O13" i="18" s="1"/>
  <c r="Q14" i="18"/>
  <c r="V14" i="18"/>
  <c r="G17" i="18"/>
  <c r="M17" i="18" s="1"/>
  <c r="I17" i="18"/>
  <c r="K17" i="18"/>
  <c r="K13" i="18" s="1"/>
  <c r="O17" i="18"/>
  <c r="Q17" i="18"/>
  <c r="V17" i="18"/>
  <c r="G20" i="18"/>
  <c r="I20" i="18"/>
  <c r="K20" i="18"/>
  <c r="M20" i="18"/>
  <c r="O20" i="18"/>
  <c r="Q20" i="18"/>
  <c r="V20" i="18"/>
  <c r="G23" i="18"/>
  <c r="I23" i="18"/>
  <c r="K23" i="18"/>
  <c r="M23" i="18"/>
  <c r="O23" i="18"/>
  <c r="Q23" i="18"/>
  <c r="V23" i="18"/>
  <c r="G26" i="18"/>
  <c r="I26" i="18"/>
  <c r="K26" i="18"/>
  <c r="M26" i="18"/>
  <c r="O26" i="18"/>
  <c r="Q26" i="18"/>
  <c r="Q13" i="18" s="1"/>
  <c r="V26" i="18"/>
  <c r="G30" i="18"/>
  <c r="I30" i="18"/>
  <c r="K30" i="18"/>
  <c r="M30" i="18"/>
  <c r="O30" i="18"/>
  <c r="Q30" i="18"/>
  <c r="V30" i="18"/>
  <c r="V13" i="18" s="1"/>
  <c r="G32" i="18"/>
  <c r="M32" i="18" s="1"/>
  <c r="I32" i="18"/>
  <c r="K32" i="18"/>
  <c r="O32" i="18"/>
  <c r="Q32" i="18"/>
  <c r="V32" i="18"/>
  <c r="G34" i="18"/>
  <c r="M34" i="18" s="1"/>
  <c r="I34" i="18"/>
  <c r="K34" i="18"/>
  <c r="O34" i="18"/>
  <c r="Q34" i="18"/>
  <c r="V34" i="18"/>
  <c r="G38" i="18"/>
  <c r="I38" i="18"/>
  <c r="G39" i="18"/>
  <c r="M39" i="18" s="1"/>
  <c r="M38" i="18" s="1"/>
  <c r="I39" i="18"/>
  <c r="K39" i="18"/>
  <c r="K38" i="18" s="1"/>
  <c r="O39" i="18"/>
  <c r="O38" i="18" s="1"/>
  <c r="Q39" i="18"/>
  <c r="Q38" i="18" s="1"/>
  <c r="V39" i="18"/>
  <c r="G43" i="18"/>
  <c r="I43" i="18"/>
  <c r="K43" i="18"/>
  <c r="M43" i="18"/>
  <c r="O43" i="18"/>
  <c r="Q43" i="18"/>
  <c r="V43" i="18"/>
  <c r="G47" i="18"/>
  <c r="I47" i="18"/>
  <c r="K47" i="18"/>
  <c r="M47" i="18"/>
  <c r="O47" i="18"/>
  <c r="Q47" i="18"/>
  <c r="V47" i="18"/>
  <c r="G49" i="18"/>
  <c r="I49" i="18"/>
  <c r="K49" i="18"/>
  <c r="M49" i="18"/>
  <c r="O49" i="18"/>
  <c r="Q49" i="18"/>
  <c r="V49" i="18"/>
  <c r="G52" i="18"/>
  <c r="I52" i="18"/>
  <c r="K52" i="18"/>
  <c r="M52" i="18"/>
  <c r="O52" i="18"/>
  <c r="Q52" i="18"/>
  <c r="V52" i="18"/>
  <c r="V38" i="18" s="1"/>
  <c r="G55" i="18"/>
  <c r="M55" i="18" s="1"/>
  <c r="I55" i="18"/>
  <c r="K55" i="18"/>
  <c r="K54" i="18" s="1"/>
  <c r="O55" i="18"/>
  <c r="Q55" i="18"/>
  <c r="V55" i="18"/>
  <c r="G57" i="18"/>
  <c r="M57" i="18" s="1"/>
  <c r="I57" i="18"/>
  <c r="I54" i="18" s="1"/>
  <c r="K57" i="18"/>
  <c r="O57" i="18"/>
  <c r="Q57" i="18"/>
  <c r="V57" i="18"/>
  <c r="G61" i="18"/>
  <c r="M61" i="18" s="1"/>
  <c r="I61" i="18"/>
  <c r="K61" i="18"/>
  <c r="O61" i="18"/>
  <c r="Q61" i="18"/>
  <c r="V61" i="18"/>
  <c r="G65" i="18"/>
  <c r="I65" i="18"/>
  <c r="K65" i="18"/>
  <c r="M65" i="18"/>
  <c r="O65" i="18"/>
  <c r="Q65" i="18"/>
  <c r="V65" i="18"/>
  <c r="G68" i="18"/>
  <c r="I68" i="18"/>
  <c r="K68" i="18"/>
  <c r="M68" i="18"/>
  <c r="O68" i="18"/>
  <c r="O54" i="18" s="1"/>
  <c r="Q68" i="18"/>
  <c r="V68" i="18"/>
  <c r="G71" i="18"/>
  <c r="I71" i="18"/>
  <c r="K71" i="18"/>
  <c r="M71" i="18"/>
  <c r="O71" i="18"/>
  <c r="Q71" i="18"/>
  <c r="Q54" i="18" s="1"/>
  <c r="V71" i="18"/>
  <c r="G74" i="18"/>
  <c r="I74" i="18"/>
  <c r="K74" i="18"/>
  <c r="M74" i="18"/>
  <c r="O74" i="18"/>
  <c r="Q74" i="18"/>
  <c r="V74" i="18"/>
  <c r="V54" i="18" s="1"/>
  <c r="G77" i="18"/>
  <c r="M77" i="18" s="1"/>
  <c r="I77" i="18"/>
  <c r="K77" i="18"/>
  <c r="O77" i="18"/>
  <c r="Q77" i="18"/>
  <c r="V77" i="18"/>
  <c r="G80" i="18"/>
  <c r="M80" i="18" s="1"/>
  <c r="I80" i="18"/>
  <c r="I79" i="18" s="1"/>
  <c r="K80" i="18"/>
  <c r="O80" i="18"/>
  <c r="O79" i="18" s="1"/>
  <c r="Q80" i="18"/>
  <c r="V80" i="18"/>
  <c r="G82" i="18"/>
  <c r="M82" i="18" s="1"/>
  <c r="I82" i="18"/>
  <c r="K82" i="18"/>
  <c r="K79" i="18" s="1"/>
  <c r="O82" i="18"/>
  <c r="Q82" i="18"/>
  <c r="V82" i="18"/>
  <c r="G85" i="18"/>
  <c r="I85" i="18"/>
  <c r="K85" i="18"/>
  <c r="M85" i="18"/>
  <c r="O85" i="18"/>
  <c r="Q85" i="18"/>
  <c r="V85" i="18"/>
  <c r="G88" i="18"/>
  <c r="I88" i="18"/>
  <c r="K88" i="18"/>
  <c r="M88" i="18"/>
  <c r="O88" i="18"/>
  <c r="Q88" i="18"/>
  <c r="V88" i="18"/>
  <c r="G94" i="18"/>
  <c r="I94" i="18"/>
  <c r="K94" i="18"/>
  <c r="M94" i="18"/>
  <c r="O94" i="18"/>
  <c r="Q94" i="18"/>
  <c r="Q79" i="18" s="1"/>
  <c r="V94" i="18"/>
  <c r="G103" i="18"/>
  <c r="I103" i="18"/>
  <c r="K103" i="18"/>
  <c r="M103" i="18"/>
  <c r="O103" i="18"/>
  <c r="Q103" i="18"/>
  <c r="V103" i="18"/>
  <c r="V79" i="18" s="1"/>
  <c r="G113" i="18"/>
  <c r="M113" i="18" s="1"/>
  <c r="I113" i="18"/>
  <c r="K113" i="18"/>
  <c r="O113" i="18"/>
  <c r="Q113" i="18"/>
  <c r="V113" i="18"/>
  <c r="G120" i="18"/>
  <c r="AE502" i="18" s="1"/>
  <c r="I120" i="18"/>
  <c r="K120" i="18"/>
  <c r="O120" i="18"/>
  <c r="Q120" i="18"/>
  <c r="V120" i="18"/>
  <c r="G125" i="18"/>
  <c r="M125" i="18" s="1"/>
  <c r="I125" i="18"/>
  <c r="K125" i="18"/>
  <c r="O125" i="18"/>
  <c r="Q125" i="18"/>
  <c r="V125" i="18"/>
  <c r="K128" i="18"/>
  <c r="G129" i="18"/>
  <c r="I129" i="18"/>
  <c r="I128" i="18" s="1"/>
  <c r="K129" i="18"/>
  <c r="M129" i="18"/>
  <c r="O129" i="18"/>
  <c r="Q129" i="18"/>
  <c r="Q128" i="18" s="1"/>
  <c r="V129" i="18"/>
  <c r="V128" i="18" s="1"/>
  <c r="G134" i="18"/>
  <c r="I134" i="18"/>
  <c r="K134" i="18"/>
  <c r="M134" i="18"/>
  <c r="O134" i="18"/>
  <c r="O128" i="18" s="1"/>
  <c r="Q134" i="18"/>
  <c r="V134" i="18"/>
  <c r="G139" i="18"/>
  <c r="I139" i="18"/>
  <c r="K139" i="18"/>
  <c r="M139" i="18"/>
  <c r="O139" i="18"/>
  <c r="Q139" i="18"/>
  <c r="V139" i="18"/>
  <c r="G144" i="18"/>
  <c r="I144" i="18"/>
  <c r="K144" i="18"/>
  <c r="M144" i="18"/>
  <c r="O144" i="18"/>
  <c r="Q144" i="18"/>
  <c r="V144" i="18"/>
  <c r="G149" i="18"/>
  <c r="M149" i="18" s="1"/>
  <c r="I149" i="18"/>
  <c r="K149" i="18"/>
  <c r="O149" i="18"/>
  <c r="Q149" i="18"/>
  <c r="V149" i="18"/>
  <c r="G159" i="18"/>
  <c r="M159" i="18" s="1"/>
  <c r="I159" i="18"/>
  <c r="K159" i="18"/>
  <c r="O159" i="18"/>
  <c r="Q159" i="18"/>
  <c r="V159" i="18"/>
  <c r="G171" i="18"/>
  <c r="M171" i="18" s="1"/>
  <c r="I171" i="18"/>
  <c r="K171" i="18"/>
  <c r="O171" i="18"/>
  <c r="Q171" i="18"/>
  <c r="V171" i="18"/>
  <c r="G175" i="18"/>
  <c r="K175" i="18"/>
  <c r="O175" i="18"/>
  <c r="G176" i="18"/>
  <c r="I176" i="18"/>
  <c r="I175" i="18" s="1"/>
  <c r="K176" i="18"/>
  <c r="M176" i="18"/>
  <c r="M175" i="18" s="1"/>
  <c r="O176" i="18"/>
  <c r="Q176" i="18"/>
  <c r="Q175" i="18" s="1"/>
  <c r="V176" i="18"/>
  <c r="V175" i="18" s="1"/>
  <c r="I178" i="18"/>
  <c r="K178" i="18"/>
  <c r="O178" i="18"/>
  <c r="V178" i="18"/>
  <c r="G179" i="18"/>
  <c r="G178" i="18" s="1"/>
  <c r="I179" i="18"/>
  <c r="K179" i="18"/>
  <c r="M179" i="18"/>
  <c r="M178" i="18" s="1"/>
  <c r="O179" i="18"/>
  <c r="Q179" i="18"/>
  <c r="Q178" i="18" s="1"/>
  <c r="V179" i="18"/>
  <c r="G182" i="18"/>
  <c r="I182" i="18"/>
  <c r="I181" i="18" s="1"/>
  <c r="K182" i="18"/>
  <c r="K181" i="18" s="1"/>
  <c r="M182" i="18"/>
  <c r="O182" i="18"/>
  <c r="Q182" i="18"/>
  <c r="Q181" i="18" s="1"/>
  <c r="V182" i="18"/>
  <c r="G186" i="18"/>
  <c r="G181" i="18" s="1"/>
  <c r="I186" i="18"/>
  <c r="K186" i="18"/>
  <c r="O186" i="18"/>
  <c r="Q186" i="18"/>
  <c r="V186" i="18"/>
  <c r="G190" i="18"/>
  <c r="M190" i="18" s="1"/>
  <c r="I190" i="18"/>
  <c r="K190" i="18"/>
  <c r="O190" i="18"/>
  <c r="Q190" i="18"/>
  <c r="V190" i="18"/>
  <c r="G192" i="18"/>
  <c r="M192" i="18" s="1"/>
  <c r="I192" i="18"/>
  <c r="K192" i="18"/>
  <c r="O192" i="18"/>
  <c r="Q192" i="18"/>
  <c r="V192" i="18"/>
  <c r="G200" i="18"/>
  <c r="I200" i="18"/>
  <c r="K200" i="18"/>
  <c r="M200" i="18"/>
  <c r="O200" i="18"/>
  <c r="Q200" i="18"/>
  <c r="V200" i="18"/>
  <c r="G208" i="18"/>
  <c r="I208" i="18"/>
  <c r="K208" i="18"/>
  <c r="M208" i="18"/>
  <c r="O208" i="18"/>
  <c r="O181" i="18" s="1"/>
  <c r="Q208" i="18"/>
  <c r="V208" i="18"/>
  <c r="G212" i="18"/>
  <c r="I212" i="18"/>
  <c r="K212" i="18"/>
  <c r="M212" i="18"/>
  <c r="O212" i="18"/>
  <c r="Q212" i="18"/>
  <c r="V212" i="18"/>
  <c r="G214" i="18"/>
  <c r="I214" i="18"/>
  <c r="K214" i="18"/>
  <c r="M214" i="18"/>
  <c r="O214" i="18"/>
  <c r="Q214" i="18"/>
  <c r="V214" i="18"/>
  <c r="V181" i="18" s="1"/>
  <c r="G216" i="18"/>
  <c r="I216" i="18"/>
  <c r="K216" i="18"/>
  <c r="M216" i="18"/>
  <c r="O216" i="18"/>
  <c r="Q216" i="18"/>
  <c r="V216" i="18"/>
  <c r="G218" i="18"/>
  <c r="M218" i="18" s="1"/>
  <c r="I218" i="18"/>
  <c r="K218" i="18"/>
  <c r="O218" i="18"/>
  <c r="Q218" i="18"/>
  <c r="V218" i="18"/>
  <c r="G220" i="18"/>
  <c r="M220" i="18" s="1"/>
  <c r="I220" i="18"/>
  <c r="K220" i="18"/>
  <c r="O220" i="18"/>
  <c r="Q220" i="18"/>
  <c r="V220" i="18"/>
  <c r="G223" i="18"/>
  <c r="M223" i="18" s="1"/>
  <c r="I223" i="18"/>
  <c r="K223" i="18"/>
  <c r="O223" i="18"/>
  <c r="Q223" i="18"/>
  <c r="V223" i="18"/>
  <c r="G225" i="18"/>
  <c r="I225" i="18"/>
  <c r="K225" i="18"/>
  <c r="M225" i="18"/>
  <c r="O225" i="18"/>
  <c r="Q225" i="18"/>
  <c r="V225" i="18"/>
  <c r="G228" i="18"/>
  <c r="I228" i="18"/>
  <c r="K228" i="18"/>
  <c r="M228" i="18"/>
  <c r="O228" i="18"/>
  <c r="Q228" i="18"/>
  <c r="V228" i="18"/>
  <c r="G232" i="18"/>
  <c r="I232" i="18"/>
  <c r="K232" i="18"/>
  <c r="M232" i="18"/>
  <c r="O232" i="18"/>
  <c r="Q232" i="18"/>
  <c r="V232" i="18"/>
  <c r="G234" i="18"/>
  <c r="I234" i="18"/>
  <c r="K234" i="18"/>
  <c r="M234" i="18"/>
  <c r="O234" i="18"/>
  <c r="Q234" i="18"/>
  <c r="V234" i="18"/>
  <c r="G242" i="18"/>
  <c r="I242" i="18"/>
  <c r="K242" i="18"/>
  <c r="M242" i="18"/>
  <c r="O242" i="18"/>
  <c r="Q242" i="18"/>
  <c r="V242" i="18"/>
  <c r="G249" i="18"/>
  <c r="M249" i="18" s="1"/>
  <c r="I249" i="18"/>
  <c r="K249" i="18"/>
  <c r="O249" i="18"/>
  <c r="Q249" i="18"/>
  <c r="V249" i="18"/>
  <c r="I253" i="18"/>
  <c r="V253" i="18"/>
  <c r="G254" i="18"/>
  <c r="G253" i="18" s="1"/>
  <c r="I254" i="18"/>
  <c r="K254" i="18"/>
  <c r="K253" i="18" s="1"/>
  <c r="O254" i="18"/>
  <c r="O253" i="18" s="1"/>
  <c r="Q254" i="18"/>
  <c r="Q253" i="18" s="1"/>
  <c r="V254" i="18"/>
  <c r="G256" i="18"/>
  <c r="I256" i="18"/>
  <c r="M256" i="18"/>
  <c r="G257" i="18"/>
  <c r="I257" i="18"/>
  <c r="K257" i="18"/>
  <c r="K256" i="18" s="1"/>
  <c r="M257" i="18"/>
  <c r="O257" i="18"/>
  <c r="O256" i="18" s="1"/>
  <c r="Q257" i="18"/>
  <c r="V257" i="18"/>
  <c r="V256" i="18" s="1"/>
  <c r="G262" i="18"/>
  <c r="I262" i="18"/>
  <c r="K262" i="18"/>
  <c r="M262" i="18"/>
  <c r="O262" i="18"/>
  <c r="Q262" i="18"/>
  <c r="Q256" i="18" s="1"/>
  <c r="V262" i="18"/>
  <c r="O280" i="18"/>
  <c r="V280" i="18"/>
  <c r="G281" i="18"/>
  <c r="M281" i="18" s="1"/>
  <c r="I281" i="18"/>
  <c r="I280" i="18" s="1"/>
  <c r="K281" i="18"/>
  <c r="K280" i="18" s="1"/>
  <c r="O281" i="18"/>
  <c r="Q281" i="18"/>
  <c r="Q280" i="18" s="1"/>
  <c r="V281" i="18"/>
  <c r="G289" i="18"/>
  <c r="G280" i="18" s="1"/>
  <c r="I289" i="18"/>
  <c r="K289" i="18"/>
  <c r="O289" i="18"/>
  <c r="Q289" i="18"/>
  <c r="V289" i="18"/>
  <c r="G298" i="18"/>
  <c r="M298" i="18" s="1"/>
  <c r="I298" i="18"/>
  <c r="K298" i="18"/>
  <c r="O298" i="18"/>
  <c r="Q298" i="18"/>
  <c r="V298" i="18"/>
  <c r="G300" i="18"/>
  <c r="M300" i="18" s="1"/>
  <c r="I300" i="18"/>
  <c r="K300" i="18"/>
  <c r="O300" i="18"/>
  <c r="Q300" i="18"/>
  <c r="V300" i="18"/>
  <c r="G303" i="18"/>
  <c r="I303" i="18"/>
  <c r="K303" i="18"/>
  <c r="M303" i="18"/>
  <c r="O303" i="18"/>
  <c r="Q303" i="18"/>
  <c r="V303" i="18"/>
  <c r="G305" i="18"/>
  <c r="I305" i="18"/>
  <c r="K305" i="18"/>
  <c r="O305" i="18"/>
  <c r="V305" i="18"/>
  <c r="G306" i="18"/>
  <c r="I306" i="18"/>
  <c r="K306" i="18"/>
  <c r="M306" i="18"/>
  <c r="M305" i="18" s="1"/>
  <c r="O306" i="18"/>
  <c r="Q306" i="18"/>
  <c r="Q305" i="18" s="1"/>
  <c r="V306" i="18"/>
  <c r="O308" i="18"/>
  <c r="V308" i="18"/>
  <c r="G309" i="18"/>
  <c r="I309" i="18"/>
  <c r="I308" i="18" s="1"/>
  <c r="K309" i="18"/>
  <c r="M309" i="18"/>
  <c r="O309" i="18"/>
  <c r="Q309" i="18"/>
  <c r="Q308" i="18" s="1"/>
  <c r="V309" i="18"/>
  <c r="G319" i="18"/>
  <c r="G308" i="18" s="1"/>
  <c r="I319" i="18"/>
  <c r="K319" i="18"/>
  <c r="K308" i="18" s="1"/>
  <c r="O319" i="18"/>
  <c r="Q319" i="18"/>
  <c r="V319" i="18"/>
  <c r="G324" i="18"/>
  <c r="M324" i="18" s="1"/>
  <c r="I324" i="18"/>
  <c r="K324" i="18"/>
  <c r="O324" i="18"/>
  <c r="Q324" i="18"/>
  <c r="V324" i="18"/>
  <c r="G332" i="18"/>
  <c r="M332" i="18" s="1"/>
  <c r="I332" i="18"/>
  <c r="K332" i="18"/>
  <c r="O332" i="18"/>
  <c r="Q332" i="18"/>
  <c r="V332" i="18"/>
  <c r="G337" i="18"/>
  <c r="I337" i="18"/>
  <c r="M337" i="18"/>
  <c r="Q337" i="18"/>
  <c r="G338" i="18"/>
  <c r="I338" i="18"/>
  <c r="K338" i="18"/>
  <c r="K337" i="18" s="1"/>
  <c r="M338" i="18"/>
  <c r="O338" i="18"/>
  <c r="O337" i="18" s="1"/>
  <c r="Q338" i="18"/>
  <c r="V338" i="18"/>
  <c r="V337" i="18" s="1"/>
  <c r="G346" i="18"/>
  <c r="G345" i="18" s="1"/>
  <c r="I346" i="18"/>
  <c r="I345" i="18" s="1"/>
  <c r="K346" i="18"/>
  <c r="M346" i="18"/>
  <c r="O346" i="18"/>
  <c r="O345" i="18" s="1"/>
  <c r="Q346" i="18"/>
  <c r="V346" i="18"/>
  <c r="V345" i="18" s="1"/>
  <c r="G349" i="18"/>
  <c r="I349" i="18"/>
  <c r="K349" i="18"/>
  <c r="M349" i="18"/>
  <c r="O349" i="18"/>
  <c r="Q349" i="18"/>
  <c r="V349" i="18"/>
  <c r="G351" i="18"/>
  <c r="M351" i="18" s="1"/>
  <c r="I351" i="18"/>
  <c r="K351" i="18"/>
  <c r="O351" i="18"/>
  <c r="Q351" i="18"/>
  <c r="V351" i="18"/>
  <c r="G359" i="18"/>
  <c r="M359" i="18" s="1"/>
  <c r="I359" i="18"/>
  <c r="K359" i="18"/>
  <c r="O359" i="18"/>
  <c r="Q359" i="18"/>
  <c r="V359" i="18"/>
  <c r="G361" i="18"/>
  <c r="M361" i="18" s="1"/>
  <c r="I361" i="18"/>
  <c r="K361" i="18"/>
  <c r="K345" i="18" s="1"/>
  <c r="O361" i="18"/>
  <c r="Q361" i="18"/>
  <c r="V361" i="18"/>
  <c r="G363" i="18"/>
  <c r="I363" i="18"/>
  <c r="K363" i="18"/>
  <c r="M363" i="18"/>
  <c r="O363" i="18"/>
  <c r="Q363" i="18"/>
  <c r="V363" i="18"/>
  <c r="G368" i="18"/>
  <c r="I368" i="18"/>
  <c r="K368" i="18"/>
  <c r="M368" i="18"/>
  <c r="O368" i="18"/>
  <c r="Q368" i="18"/>
  <c r="V368" i="18"/>
  <c r="G372" i="18"/>
  <c r="I372" i="18"/>
  <c r="K372" i="18"/>
  <c r="M372" i="18"/>
  <c r="O372" i="18"/>
  <c r="Q372" i="18"/>
  <c r="Q345" i="18" s="1"/>
  <c r="V372" i="18"/>
  <c r="G377" i="18"/>
  <c r="I377" i="18"/>
  <c r="K377" i="18"/>
  <c r="M377" i="18"/>
  <c r="O377" i="18"/>
  <c r="Q377" i="18"/>
  <c r="V377" i="18"/>
  <c r="G379" i="18"/>
  <c r="I379" i="18"/>
  <c r="K379" i="18"/>
  <c r="M379" i="18"/>
  <c r="O379" i="18"/>
  <c r="Q379" i="18"/>
  <c r="V379" i="18"/>
  <c r="G382" i="18"/>
  <c r="M382" i="18" s="1"/>
  <c r="I382" i="18"/>
  <c r="K382" i="18"/>
  <c r="O382" i="18"/>
  <c r="Q382" i="18"/>
  <c r="V382" i="18"/>
  <c r="G387" i="18"/>
  <c r="M387" i="18" s="1"/>
  <c r="I387" i="18"/>
  <c r="K387" i="18"/>
  <c r="O387" i="18"/>
  <c r="Q387" i="18"/>
  <c r="V387" i="18"/>
  <c r="G389" i="18"/>
  <c r="K389" i="18"/>
  <c r="O389" i="18"/>
  <c r="G390" i="18"/>
  <c r="I390" i="18"/>
  <c r="I389" i="18" s="1"/>
  <c r="K390" i="18"/>
  <c r="M390" i="18"/>
  <c r="M389" i="18" s="1"/>
  <c r="O390" i="18"/>
  <c r="Q390" i="18"/>
  <c r="Q389" i="18" s="1"/>
  <c r="V390" i="18"/>
  <c r="V389" i="18" s="1"/>
  <c r="G395" i="18"/>
  <c r="G394" i="18" s="1"/>
  <c r="I395" i="18"/>
  <c r="K395" i="18"/>
  <c r="M395" i="18"/>
  <c r="O395" i="18"/>
  <c r="Q395" i="18"/>
  <c r="Q394" i="18" s="1"/>
  <c r="V395" i="18"/>
  <c r="G400" i="18"/>
  <c r="I400" i="18"/>
  <c r="K400" i="18"/>
  <c r="M400" i="18"/>
  <c r="O400" i="18"/>
  <c r="Q400" i="18"/>
  <c r="V400" i="18"/>
  <c r="V394" i="18" s="1"/>
  <c r="G403" i="18"/>
  <c r="I403" i="18"/>
  <c r="K403" i="18"/>
  <c r="M403" i="18"/>
  <c r="O403" i="18"/>
  <c r="Q403" i="18"/>
  <c r="V403" i="18"/>
  <c r="G406" i="18"/>
  <c r="M406" i="18" s="1"/>
  <c r="I406" i="18"/>
  <c r="K406" i="18"/>
  <c r="O406" i="18"/>
  <c r="Q406" i="18"/>
  <c r="V406" i="18"/>
  <c r="G408" i="18"/>
  <c r="M408" i="18" s="1"/>
  <c r="I408" i="18"/>
  <c r="I394" i="18" s="1"/>
  <c r="K408" i="18"/>
  <c r="O408" i="18"/>
  <c r="Q408" i="18"/>
  <c r="V408" i="18"/>
  <c r="G410" i="18"/>
  <c r="M410" i="18" s="1"/>
  <c r="I410" i="18"/>
  <c r="K410" i="18"/>
  <c r="K394" i="18" s="1"/>
  <c r="O410" i="18"/>
  <c r="Q410" i="18"/>
  <c r="V410" i="18"/>
  <c r="G414" i="18"/>
  <c r="I414" i="18"/>
  <c r="K414" i="18"/>
  <c r="M414" i="18"/>
  <c r="O414" i="18"/>
  <c r="Q414" i="18"/>
  <c r="V414" i="18"/>
  <c r="G418" i="18"/>
  <c r="I418" i="18"/>
  <c r="K418" i="18"/>
  <c r="M418" i="18"/>
  <c r="O418" i="18"/>
  <c r="O394" i="18" s="1"/>
  <c r="Q418" i="18"/>
  <c r="V418" i="18"/>
  <c r="G423" i="18"/>
  <c r="I423" i="18"/>
  <c r="K423" i="18"/>
  <c r="M423" i="18"/>
  <c r="O423" i="18"/>
  <c r="Q423" i="18"/>
  <c r="V423" i="18"/>
  <c r="G425" i="18"/>
  <c r="I425" i="18"/>
  <c r="K425" i="18"/>
  <c r="M425" i="18"/>
  <c r="O425" i="18"/>
  <c r="Q425" i="18"/>
  <c r="V425" i="18"/>
  <c r="Q427" i="18"/>
  <c r="G428" i="18"/>
  <c r="M428" i="18" s="1"/>
  <c r="M427" i="18" s="1"/>
  <c r="I428" i="18"/>
  <c r="K428" i="18"/>
  <c r="K427" i="18" s="1"/>
  <c r="O428" i="18"/>
  <c r="Q428" i="18"/>
  <c r="V428" i="18"/>
  <c r="V427" i="18" s="1"/>
  <c r="G434" i="18"/>
  <c r="M434" i="18" s="1"/>
  <c r="I434" i="18"/>
  <c r="I427" i="18" s="1"/>
  <c r="K434" i="18"/>
  <c r="O434" i="18"/>
  <c r="Q434" i="18"/>
  <c r="V434" i="18"/>
  <c r="G439" i="18"/>
  <c r="M439" i="18" s="1"/>
  <c r="I439" i="18"/>
  <c r="K439" i="18"/>
  <c r="O439" i="18"/>
  <c r="Q439" i="18"/>
  <c r="V439" i="18"/>
  <c r="G443" i="18"/>
  <c r="I443" i="18"/>
  <c r="K443" i="18"/>
  <c r="M443" i="18"/>
  <c r="O443" i="18"/>
  <c r="Q443" i="18"/>
  <c r="V443" i="18"/>
  <c r="G445" i="18"/>
  <c r="I445" i="18"/>
  <c r="K445" i="18"/>
  <c r="M445" i="18"/>
  <c r="O445" i="18"/>
  <c r="O427" i="18" s="1"/>
  <c r="Q445" i="18"/>
  <c r="V445" i="18"/>
  <c r="Q446" i="18"/>
  <c r="G447" i="18"/>
  <c r="G446" i="18" s="1"/>
  <c r="I447" i="18"/>
  <c r="I446" i="18" s="1"/>
  <c r="K447" i="18"/>
  <c r="M447" i="18"/>
  <c r="O447" i="18"/>
  <c r="O446" i="18" s="1"/>
  <c r="Q447" i="18"/>
  <c r="V447" i="18"/>
  <c r="V446" i="18" s="1"/>
  <c r="G449" i="18"/>
  <c r="I449" i="18"/>
  <c r="K449" i="18"/>
  <c r="M449" i="18"/>
  <c r="O449" i="18"/>
  <c r="Q449" i="18"/>
  <c r="V449" i="18"/>
  <c r="G456" i="18"/>
  <c r="M456" i="18" s="1"/>
  <c r="I456" i="18"/>
  <c r="K456" i="18"/>
  <c r="O456" i="18"/>
  <c r="Q456" i="18"/>
  <c r="V456" i="18"/>
  <c r="G463" i="18"/>
  <c r="M463" i="18" s="1"/>
  <c r="I463" i="18"/>
  <c r="K463" i="18"/>
  <c r="O463" i="18"/>
  <c r="Q463" i="18"/>
  <c r="V463" i="18"/>
  <c r="G483" i="18"/>
  <c r="M483" i="18" s="1"/>
  <c r="I483" i="18"/>
  <c r="K483" i="18"/>
  <c r="K446" i="18" s="1"/>
  <c r="O483" i="18"/>
  <c r="Q483" i="18"/>
  <c r="V483" i="18"/>
  <c r="G485" i="18"/>
  <c r="M485" i="18"/>
  <c r="Q485" i="18"/>
  <c r="G486" i="18"/>
  <c r="I486" i="18"/>
  <c r="I485" i="18" s="1"/>
  <c r="K486" i="18"/>
  <c r="K485" i="18" s="1"/>
  <c r="M486" i="18"/>
  <c r="O486" i="18"/>
  <c r="O485" i="18" s="1"/>
  <c r="Q486" i="18"/>
  <c r="V486" i="18"/>
  <c r="V485" i="18" s="1"/>
  <c r="K487" i="18"/>
  <c r="Q487" i="18"/>
  <c r="G488" i="18"/>
  <c r="G487" i="18" s="1"/>
  <c r="I488" i="18"/>
  <c r="I487" i="18" s="1"/>
  <c r="K488" i="18"/>
  <c r="M488" i="18"/>
  <c r="M487" i="18" s="1"/>
  <c r="O488" i="18"/>
  <c r="O487" i="18" s="1"/>
  <c r="Q488" i="18"/>
  <c r="V488" i="18"/>
  <c r="V487" i="18" s="1"/>
  <c r="G492" i="18"/>
  <c r="M492" i="18" s="1"/>
  <c r="I492" i="18"/>
  <c r="K492" i="18"/>
  <c r="K491" i="18" s="1"/>
  <c r="O492" i="18"/>
  <c r="Q492" i="18"/>
  <c r="Q491" i="18" s="1"/>
  <c r="V492" i="18"/>
  <c r="V491" i="18" s="1"/>
  <c r="G493" i="18"/>
  <c r="M493" i="18" s="1"/>
  <c r="I493" i="18"/>
  <c r="I491" i="18" s="1"/>
  <c r="K493" i="18"/>
  <c r="O493" i="18"/>
  <c r="Q493" i="18"/>
  <c r="V493" i="18"/>
  <c r="G495" i="18"/>
  <c r="M495" i="18" s="1"/>
  <c r="I495" i="18"/>
  <c r="K495" i="18"/>
  <c r="O495" i="18"/>
  <c r="Q495" i="18"/>
  <c r="V495" i="18"/>
  <c r="G497" i="18"/>
  <c r="M497" i="18" s="1"/>
  <c r="I497" i="18"/>
  <c r="K497" i="18"/>
  <c r="O497" i="18"/>
  <c r="Q497" i="18"/>
  <c r="V497" i="18"/>
  <c r="G498" i="18"/>
  <c r="I498" i="18"/>
  <c r="K498" i="18"/>
  <c r="M498" i="18"/>
  <c r="O498" i="18"/>
  <c r="O491" i="18" s="1"/>
  <c r="Q498" i="18"/>
  <c r="V498" i="18"/>
  <c r="G500" i="18"/>
  <c r="I500" i="18"/>
  <c r="K500" i="18"/>
  <c r="M500" i="18"/>
  <c r="O500" i="18"/>
  <c r="Q500" i="18"/>
  <c r="V500" i="18"/>
  <c r="AF502" i="18"/>
  <c r="G97" i="17"/>
  <c r="G9" i="17"/>
  <c r="M9" i="17" s="1"/>
  <c r="I9" i="17"/>
  <c r="I8" i="17" s="1"/>
  <c r="K9" i="17"/>
  <c r="K8" i="17" s="1"/>
  <c r="O9" i="17"/>
  <c r="Q9" i="17"/>
  <c r="Q8" i="17" s="1"/>
  <c r="V9" i="17"/>
  <c r="V8" i="17" s="1"/>
  <c r="G10" i="17"/>
  <c r="G8" i="17" s="1"/>
  <c r="I10" i="17"/>
  <c r="K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I14" i="17"/>
  <c r="K14" i="17"/>
  <c r="M14" i="17"/>
  <c r="O14" i="17"/>
  <c r="O8" i="17" s="1"/>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5" i="17"/>
  <c r="M45" i="17" s="1"/>
  <c r="I45" i="17"/>
  <c r="K45" i="17"/>
  <c r="O45" i="17"/>
  <c r="Q45" i="17"/>
  <c r="V45" i="17"/>
  <c r="G46" i="17"/>
  <c r="I46" i="17"/>
  <c r="K46" i="17"/>
  <c r="M46" i="17"/>
  <c r="O46" i="17"/>
  <c r="Q46" i="17"/>
  <c r="V46" i="17"/>
  <c r="G47" i="17"/>
  <c r="I47" i="17"/>
  <c r="K47" i="17"/>
  <c r="M47" i="17"/>
  <c r="O47" i="17"/>
  <c r="Q47" i="17"/>
  <c r="V47" i="17"/>
  <c r="G48" i="17"/>
  <c r="I48" i="17"/>
  <c r="K48" i="17"/>
  <c r="M48" i="17"/>
  <c r="O48" i="17"/>
  <c r="Q48" i="17"/>
  <c r="V48" i="17"/>
  <c r="G49" i="17"/>
  <c r="I49" i="17"/>
  <c r="K49" i="17"/>
  <c r="M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I54" i="17"/>
  <c r="K54" i="17"/>
  <c r="M54" i="17"/>
  <c r="O54" i="17"/>
  <c r="Q54" i="17"/>
  <c r="V54" i="17"/>
  <c r="G55" i="17"/>
  <c r="I55" i="17"/>
  <c r="K55" i="17"/>
  <c r="M55" i="17"/>
  <c r="O55" i="17"/>
  <c r="Q55" i="17"/>
  <c r="V55" i="17"/>
  <c r="G56" i="17"/>
  <c r="I56" i="17"/>
  <c r="K56" i="17"/>
  <c r="M56" i="17"/>
  <c r="O56" i="17"/>
  <c r="Q56" i="17"/>
  <c r="V56" i="17"/>
  <c r="G57" i="17"/>
  <c r="I57" i="17"/>
  <c r="K57" i="17"/>
  <c r="M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M61" i="17" s="1"/>
  <c r="I61" i="17"/>
  <c r="K61" i="17"/>
  <c r="O61" i="17"/>
  <c r="Q61" i="17"/>
  <c r="V61" i="17"/>
  <c r="G62" i="17"/>
  <c r="I62" i="17"/>
  <c r="K62" i="17"/>
  <c r="M62" i="17"/>
  <c r="O62" i="17"/>
  <c r="Q62" i="17"/>
  <c r="V62" i="17"/>
  <c r="G63" i="17"/>
  <c r="I63" i="17"/>
  <c r="K63" i="17"/>
  <c r="M63" i="17"/>
  <c r="O63" i="17"/>
  <c r="Q63" i="17"/>
  <c r="V63" i="17"/>
  <c r="G64" i="17"/>
  <c r="I64" i="17"/>
  <c r="K64" i="17"/>
  <c r="M64" i="17"/>
  <c r="O64" i="17"/>
  <c r="Q64" i="17"/>
  <c r="V64" i="17"/>
  <c r="G65" i="17"/>
  <c r="I65" i="17"/>
  <c r="K65" i="17"/>
  <c r="M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I70" i="17"/>
  <c r="K70" i="17"/>
  <c r="M70" i="17"/>
  <c r="O70" i="17"/>
  <c r="Q70" i="17"/>
  <c r="V70" i="17"/>
  <c r="G73" i="17"/>
  <c r="I73" i="17"/>
  <c r="K73" i="17"/>
  <c r="M73" i="17"/>
  <c r="O73" i="17"/>
  <c r="Q73" i="17"/>
  <c r="V73" i="17"/>
  <c r="G74" i="17"/>
  <c r="I74" i="17"/>
  <c r="K74" i="17"/>
  <c r="M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I79" i="17"/>
  <c r="K79" i="17"/>
  <c r="M79" i="17"/>
  <c r="O79" i="17"/>
  <c r="Q79" i="17"/>
  <c r="V79" i="17"/>
  <c r="G80" i="17"/>
  <c r="I80" i="17"/>
  <c r="K80" i="17"/>
  <c r="M80" i="17"/>
  <c r="O80" i="17"/>
  <c r="Q80" i="17"/>
  <c r="V80" i="17"/>
  <c r="G81" i="17"/>
  <c r="I81" i="17"/>
  <c r="K81" i="17"/>
  <c r="M81" i="17"/>
  <c r="O81" i="17"/>
  <c r="Q81" i="17"/>
  <c r="V81" i="17"/>
  <c r="G82" i="17"/>
  <c r="I82" i="17"/>
  <c r="K82" i="17"/>
  <c r="M82" i="17"/>
  <c r="O82" i="17"/>
  <c r="Q82" i="17"/>
  <c r="V82" i="17"/>
  <c r="G83" i="17"/>
  <c r="I83" i="17"/>
  <c r="K83" i="17"/>
  <c r="M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89" i="17"/>
  <c r="I89" i="17"/>
  <c r="K89" i="17"/>
  <c r="M89" i="17"/>
  <c r="O89" i="17"/>
  <c r="Q89" i="17"/>
  <c r="V89" i="17"/>
  <c r="G90" i="17"/>
  <c r="I90" i="17"/>
  <c r="K90" i="17"/>
  <c r="M90" i="17"/>
  <c r="O90" i="17"/>
  <c r="Q90" i="17"/>
  <c r="V90" i="17"/>
  <c r="G91" i="17"/>
  <c r="I91" i="17"/>
  <c r="K91" i="17"/>
  <c r="M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5" i="17"/>
  <c r="I95" i="17"/>
  <c r="K95" i="17"/>
  <c r="M95" i="17"/>
  <c r="O95" i="17"/>
  <c r="Q95" i="17"/>
  <c r="V95" i="17"/>
  <c r="AF97" i="17"/>
  <c r="G126" i="16"/>
  <c r="G10" i="16"/>
  <c r="M10" i="16" s="1"/>
  <c r="I10" i="16"/>
  <c r="I8" i="16" s="1"/>
  <c r="K10" i="16"/>
  <c r="K8" i="16" s="1"/>
  <c r="O10" i="16"/>
  <c r="O8" i="16" s="1"/>
  <c r="Q10" i="16"/>
  <c r="Q8" i="16" s="1"/>
  <c r="V10" i="16"/>
  <c r="V8" i="16" s="1"/>
  <c r="G11" i="16"/>
  <c r="I11" i="16"/>
  <c r="K11" i="16"/>
  <c r="M11" i="16"/>
  <c r="O11" i="16"/>
  <c r="Q11" i="16"/>
  <c r="V11" i="16"/>
  <c r="G12" i="16"/>
  <c r="I12" i="16"/>
  <c r="K12" i="16"/>
  <c r="M12" i="16"/>
  <c r="O12" i="16"/>
  <c r="Q12" i="16"/>
  <c r="V12" i="16"/>
  <c r="G13" i="16"/>
  <c r="I13" i="16"/>
  <c r="K13" i="16"/>
  <c r="M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G8"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I28" i="16"/>
  <c r="K28" i="16"/>
  <c r="M28" i="16"/>
  <c r="O28" i="16"/>
  <c r="Q28" i="16"/>
  <c r="V28" i="16"/>
  <c r="G29" i="16"/>
  <c r="I29" i="16"/>
  <c r="K29" i="16"/>
  <c r="M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I35" i="16"/>
  <c r="K35" i="16"/>
  <c r="M35" i="16"/>
  <c r="O35" i="16"/>
  <c r="Q35" i="16"/>
  <c r="V35" i="16"/>
  <c r="G36" i="16"/>
  <c r="I36" i="16"/>
  <c r="K36" i="16"/>
  <c r="M36" i="16"/>
  <c r="O36" i="16"/>
  <c r="Q36" i="16"/>
  <c r="V36" i="16"/>
  <c r="G37" i="16"/>
  <c r="I37" i="16"/>
  <c r="K37" i="16"/>
  <c r="M37" i="16"/>
  <c r="O37" i="16"/>
  <c r="Q37" i="16"/>
  <c r="V37" i="16"/>
  <c r="G38" i="16"/>
  <c r="I38" i="16"/>
  <c r="K38" i="16"/>
  <c r="M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I43" i="16"/>
  <c r="K43" i="16"/>
  <c r="M43" i="16"/>
  <c r="O43" i="16"/>
  <c r="Q43" i="16"/>
  <c r="V43" i="16"/>
  <c r="G44" i="16"/>
  <c r="I44" i="16"/>
  <c r="K44" i="16"/>
  <c r="M44" i="16"/>
  <c r="O44" i="16"/>
  <c r="Q44" i="16"/>
  <c r="V44" i="16"/>
  <c r="G45" i="16"/>
  <c r="I45" i="16"/>
  <c r="K45" i="16"/>
  <c r="M45" i="16"/>
  <c r="O45" i="16"/>
  <c r="Q45" i="16"/>
  <c r="V45" i="16"/>
  <c r="G46" i="16"/>
  <c r="I46" i="16"/>
  <c r="K46" i="16"/>
  <c r="M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3" i="16"/>
  <c r="M63" i="16" s="1"/>
  <c r="I63" i="16"/>
  <c r="K63" i="16"/>
  <c r="O63" i="16"/>
  <c r="Q63" i="16"/>
  <c r="V63" i="16"/>
  <c r="G66" i="16"/>
  <c r="I66" i="16"/>
  <c r="K66" i="16"/>
  <c r="M66" i="16"/>
  <c r="O66" i="16"/>
  <c r="Q66" i="16"/>
  <c r="V66" i="16"/>
  <c r="G69" i="16"/>
  <c r="I69" i="16"/>
  <c r="K69" i="16"/>
  <c r="M69" i="16"/>
  <c r="O69" i="16"/>
  <c r="Q69" i="16"/>
  <c r="V69" i="16"/>
  <c r="G72" i="16"/>
  <c r="I72" i="16"/>
  <c r="K72" i="16"/>
  <c r="M72" i="16"/>
  <c r="O72" i="16"/>
  <c r="Q72" i="16"/>
  <c r="V72" i="16"/>
  <c r="G75" i="16"/>
  <c r="M75" i="16" s="1"/>
  <c r="I75" i="16"/>
  <c r="K75" i="16"/>
  <c r="O75" i="16"/>
  <c r="Q75" i="16"/>
  <c r="V75" i="16"/>
  <c r="G79" i="16"/>
  <c r="M79" i="16" s="1"/>
  <c r="I79" i="16"/>
  <c r="K79" i="16"/>
  <c r="O79" i="16"/>
  <c r="Q79" i="16"/>
  <c r="V79" i="16"/>
  <c r="G83" i="16"/>
  <c r="M83" i="16" s="1"/>
  <c r="I83" i="16"/>
  <c r="K83" i="16"/>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I92" i="16"/>
  <c r="K92" i="16"/>
  <c r="M92" i="16"/>
  <c r="O92" i="16"/>
  <c r="Q92" i="16"/>
  <c r="V92" i="16"/>
  <c r="G93" i="16"/>
  <c r="M93" i="16" s="1"/>
  <c r="I93" i="16"/>
  <c r="K93" i="16"/>
  <c r="O93" i="16"/>
  <c r="Q93" i="16"/>
  <c r="V93" i="16"/>
  <c r="G94" i="16"/>
  <c r="I94" i="16"/>
  <c r="K94" i="16"/>
  <c r="M94" i="16"/>
  <c r="O94" i="16"/>
  <c r="Q94" i="16"/>
  <c r="V94" i="16"/>
  <c r="G95" i="16"/>
  <c r="M95" i="16" s="1"/>
  <c r="I95" i="16"/>
  <c r="K95" i="16"/>
  <c r="O95" i="16"/>
  <c r="Q95" i="16"/>
  <c r="V95" i="16"/>
  <c r="G97" i="16"/>
  <c r="I97" i="16"/>
  <c r="K97" i="16"/>
  <c r="M97" i="16"/>
  <c r="O97" i="16"/>
  <c r="Q97" i="16"/>
  <c r="V97" i="16"/>
  <c r="G99" i="16"/>
  <c r="M99" i="16" s="1"/>
  <c r="I99" i="16"/>
  <c r="K99" i="16"/>
  <c r="O99" i="16"/>
  <c r="Q99" i="16"/>
  <c r="V99" i="16"/>
  <c r="G101" i="16"/>
  <c r="M101" i="16" s="1"/>
  <c r="I101" i="16"/>
  <c r="K101" i="16"/>
  <c r="O101" i="16"/>
  <c r="Q101" i="16"/>
  <c r="V101" i="16"/>
  <c r="G103" i="16"/>
  <c r="M103" i="16" s="1"/>
  <c r="I103" i="16"/>
  <c r="K103" i="16"/>
  <c r="O103" i="16"/>
  <c r="Q103" i="16"/>
  <c r="V103" i="16"/>
  <c r="G105" i="16"/>
  <c r="I105" i="16"/>
  <c r="K105" i="16"/>
  <c r="M105" i="16"/>
  <c r="O105" i="16"/>
  <c r="Q105" i="16"/>
  <c r="V105" i="16"/>
  <c r="G107" i="16"/>
  <c r="M107" i="16" s="1"/>
  <c r="I107" i="16"/>
  <c r="K107" i="16"/>
  <c r="O107" i="16"/>
  <c r="Q107" i="16"/>
  <c r="V107" i="16"/>
  <c r="G109" i="16"/>
  <c r="I109" i="16"/>
  <c r="K109" i="16"/>
  <c r="M109" i="16"/>
  <c r="O109" i="16"/>
  <c r="Q109" i="16"/>
  <c r="V109" i="16"/>
  <c r="G111" i="16"/>
  <c r="M111" i="16" s="1"/>
  <c r="I111" i="16"/>
  <c r="K111" i="16"/>
  <c r="O111" i="16"/>
  <c r="Q111" i="16"/>
  <c r="V111" i="16"/>
  <c r="G113" i="16"/>
  <c r="I113" i="16"/>
  <c r="K113" i="16"/>
  <c r="M113" i="16"/>
  <c r="O113" i="16"/>
  <c r="Q113" i="16"/>
  <c r="V113" i="16"/>
  <c r="G115" i="16"/>
  <c r="M115" i="16" s="1"/>
  <c r="I115" i="16"/>
  <c r="K115" i="16"/>
  <c r="O115" i="16"/>
  <c r="Q115" i="16"/>
  <c r="V115" i="16"/>
  <c r="G117" i="16"/>
  <c r="M117" i="16" s="1"/>
  <c r="I117" i="16"/>
  <c r="K117" i="16"/>
  <c r="O117" i="16"/>
  <c r="Q117" i="16"/>
  <c r="V117" i="16"/>
  <c r="G119" i="16"/>
  <c r="M119" i="16" s="1"/>
  <c r="I119" i="16"/>
  <c r="K119" i="16"/>
  <c r="O119" i="16"/>
  <c r="Q119" i="16"/>
  <c r="V119" i="16"/>
  <c r="G120" i="16"/>
  <c r="I120" i="16"/>
  <c r="K120" i="16"/>
  <c r="M120" i="16"/>
  <c r="O120" i="16"/>
  <c r="Q120" i="16"/>
  <c r="V120" i="16"/>
  <c r="G121" i="16"/>
  <c r="M121" i="16" s="1"/>
  <c r="I121" i="16"/>
  <c r="K121" i="16"/>
  <c r="O121" i="16"/>
  <c r="Q121" i="16"/>
  <c r="V121" i="16"/>
  <c r="G122" i="16"/>
  <c r="I122" i="16"/>
  <c r="K122" i="16"/>
  <c r="M122" i="16"/>
  <c r="O122" i="16"/>
  <c r="Q122" i="16"/>
  <c r="V122" i="16"/>
  <c r="G123" i="16"/>
  <c r="M123" i="16" s="1"/>
  <c r="I123" i="16"/>
  <c r="K123" i="16"/>
  <c r="O123" i="16"/>
  <c r="Q123" i="16"/>
  <c r="V123" i="16"/>
  <c r="G124" i="16"/>
  <c r="I124" i="16"/>
  <c r="K124" i="16"/>
  <c r="M124" i="16"/>
  <c r="O124" i="16"/>
  <c r="Q124" i="16"/>
  <c r="V124" i="16"/>
  <c r="AE126" i="16"/>
  <c r="AF126" i="16"/>
  <c r="G27" i="15"/>
  <c r="G9" i="15"/>
  <c r="M9" i="15" s="1"/>
  <c r="I9" i="15"/>
  <c r="I8" i="15" s="1"/>
  <c r="K9" i="15"/>
  <c r="K8" i="15" s="1"/>
  <c r="O9" i="15"/>
  <c r="O8" i="15" s="1"/>
  <c r="Q9" i="15"/>
  <c r="Q8" i="15" s="1"/>
  <c r="V9" i="15"/>
  <c r="V8" i="15" s="1"/>
  <c r="G10" i="15"/>
  <c r="G8" i="15" s="1"/>
  <c r="I10" i="15"/>
  <c r="K10" i="15"/>
  <c r="O10" i="15"/>
  <c r="Q10" i="15"/>
  <c r="V10" i="15"/>
  <c r="G11" i="15"/>
  <c r="M11" i="15" s="1"/>
  <c r="I11" i="15"/>
  <c r="K11" i="15"/>
  <c r="O11" i="15"/>
  <c r="Q11" i="15"/>
  <c r="V11" i="15"/>
  <c r="G12" i="15"/>
  <c r="M12" i="15" s="1"/>
  <c r="I12" i="15"/>
  <c r="K12" i="15"/>
  <c r="O12" i="15"/>
  <c r="Q12" i="15"/>
  <c r="V12" i="15"/>
  <c r="G13" i="15"/>
  <c r="I13" i="15"/>
  <c r="K13" i="15"/>
  <c r="M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I23" i="15"/>
  <c r="K23" i="15"/>
  <c r="M23" i="15"/>
  <c r="O23" i="15"/>
  <c r="Q23" i="15"/>
  <c r="V23" i="15"/>
  <c r="G24" i="15"/>
  <c r="I24" i="15"/>
  <c r="K24" i="15"/>
  <c r="M24" i="15"/>
  <c r="O24" i="15"/>
  <c r="Q24" i="15"/>
  <c r="V24" i="15"/>
  <c r="AF27" i="15"/>
  <c r="G70" i="14"/>
  <c r="BA16" i="14"/>
  <c r="O8" i="14"/>
  <c r="G9" i="14"/>
  <c r="I9" i="14"/>
  <c r="I8" i="14" s="1"/>
  <c r="K9" i="14"/>
  <c r="K8" i="14" s="1"/>
  <c r="M9" i="14"/>
  <c r="O9" i="14"/>
  <c r="Q9" i="14"/>
  <c r="Q8" i="14" s="1"/>
  <c r="V9" i="14"/>
  <c r="G12" i="14"/>
  <c r="G8" i="14" s="1"/>
  <c r="I12" i="14"/>
  <c r="K12" i="14"/>
  <c r="O12" i="14"/>
  <c r="Q12" i="14"/>
  <c r="V12" i="14"/>
  <c r="V8" i="14" s="1"/>
  <c r="G15" i="14"/>
  <c r="I15" i="14"/>
  <c r="K15" i="14"/>
  <c r="M15" i="14"/>
  <c r="O15" i="14"/>
  <c r="Q15" i="14"/>
  <c r="V15" i="14"/>
  <c r="G18" i="14"/>
  <c r="M18" i="14" s="1"/>
  <c r="I18" i="14"/>
  <c r="K18" i="14"/>
  <c r="O18" i="14"/>
  <c r="Q18" i="14"/>
  <c r="V18" i="14"/>
  <c r="G21" i="14"/>
  <c r="M21" i="14" s="1"/>
  <c r="I21" i="14"/>
  <c r="K21" i="14"/>
  <c r="O21" i="14"/>
  <c r="Q21" i="14"/>
  <c r="V21" i="14"/>
  <c r="G24" i="14"/>
  <c r="I24" i="14"/>
  <c r="K24" i="14"/>
  <c r="M24" i="14"/>
  <c r="O24" i="14"/>
  <c r="Q24" i="14"/>
  <c r="Q23" i="14" s="1"/>
  <c r="V24" i="14"/>
  <c r="G26" i="14"/>
  <c r="G23" i="14" s="1"/>
  <c r="I26" i="14"/>
  <c r="K26" i="14"/>
  <c r="M26" i="14"/>
  <c r="O26" i="14"/>
  <c r="O23" i="14" s="1"/>
  <c r="Q26" i="14"/>
  <c r="V26" i="14"/>
  <c r="V23" i="14" s="1"/>
  <c r="G28" i="14"/>
  <c r="I28" i="14"/>
  <c r="K28" i="14"/>
  <c r="M28" i="14"/>
  <c r="O28" i="14"/>
  <c r="Q28" i="14"/>
  <c r="V28" i="14"/>
  <c r="G30" i="14"/>
  <c r="M30" i="14" s="1"/>
  <c r="I30" i="14"/>
  <c r="K30" i="14"/>
  <c r="O30" i="14"/>
  <c r="Q30" i="14"/>
  <c r="V30" i="14"/>
  <c r="G32" i="14"/>
  <c r="I32" i="14"/>
  <c r="K32" i="14"/>
  <c r="M32" i="14"/>
  <c r="O32" i="14"/>
  <c r="Q32" i="14"/>
  <c r="V32" i="14"/>
  <c r="G34" i="14"/>
  <c r="M34" i="14" s="1"/>
  <c r="I34" i="14"/>
  <c r="K34" i="14"/>
  <c r="O34" i="14"/>
  <c r="Q34" i="14"/>
  <c r="V34" i="14"/>
  <c r="G36" i="14"/>
  <c r="M36" i="14" s="1"/>
  <c r="I36" i="14"/>
  <c r="I23" i="14" s="1"/>
  <c r="K36" i="14"/>
  <c r="O36" i="14"/>
  <c r="Q36" i="14"/>
  <c r="V36" i="14"/>
  <c r="G39" i="14"/>
  <c r="M39" i="14" s="1"/>
  <c r="I39" i="14"/>
  <c r="K39" i="14"/>
  <c r="K23" i="14" s="1"/>
  <c r="O39" i="14"/>
  <c r="Q39" i="14"/>
  <c r="V39" i="14"/>
  <c r="G42" i="14"/>
  <c r="I42" i="14"/>
  <c r="K42" i="14"/>
  <c r="M42" i="14"/>
  <c r="O42" i="14"/>
  <c r="Q42" i="14"/>
  <c r="V42" i="14"/>
  <c r="G44" i="14"/>
  <c r="I44" i="14"/>
  <c r="K44" i="14"/>
  <c r="M44" i="14"/>
  <c r="O44" i="14"/>
  <c r="Q44" i="14"/>
  <c r="V44" i="14"/>
  <c r="G45" i="14"/>
  <c r="I45" i="14"/>
  <c r="K45" i="14"/>
  <c r="M45" i="14"/>
  <c r="O45" i="14"/>
  <c r="Q45" i="14"/>
  <c r="V45" i="14"/>
  <c r="G46" i="14"/>
  <c r="M46" i="14" s="1"/>
  <c r="I46" i="14"/>
  <c r="K46" i="14"/>
  <c r="O46" i="14"/>
  <c r="Q46" i="14"/>
  <c r="V46" i="14"/>
  <c r="G47" i="14"/>
  <c r="I47" i="14"/>
  <c r="K47" i="14"/>
  <c r="M47" i="14"/>
  <c r="O47" i="14"/>
  <c r="Q47" i="14"/>
  <c r="V47" i="14"/>
  <c r="G52" i="14"/>
  <c r="M52" i="14" s="1"/>
  <c r="I52" i="14"/>
  <c r="K52" i="14"/>
  <c r="O52" i="14"/>
  <c r="Q52" i="14"/>
  <c r="V52" i="14"/>
  <c r="G59" i="14"/>
  <c r="M59" i="14" s="1"/>
  <c r="I59" i="14"/>
  <c r="K59" i="14"/>
  <c r="O59" i="14"/>
  <c r="Q59" i="14"/>
  <c r="V59" i="14"/>
  <c r="G60" i="14"/>
  <c r="M60" i="14" s="1"/>
  <c r="I60" i="14"/>
  <c r="K60" i="14"/>
  <c r="O60" i="14"/>
  <c r="Q60" i="14"/>
  <c r="V60" i="14"/>
  <c r="G61" i="14"/>
  <c r="I61" i="14"/>
  <c r="K61" i="14"/>
  <c r="M61" i="14"/>
  <c r="O61" i="14"/>
  <c r="Q61" i="14"/>
  <c r="V61" i="14"/>
  <c r="O63" i="14"/>
  <c r="G64" i="14"/>
  <c r="I64" i="14"/>
  <c r="I63" i="14" s="1"/>
  <c r="K64" i="14"/>
  <c r="M64" i="14"/>
  <c r="O64" i="14"/>
  <c r="Q64" i="14"/>
  <c r="Q63" i="14" s="1"/>
  <c r="V64" i="14"/>
  <c r="G67" i="14"/>
  <c r="G63" i="14" s="1"/>
  <c r="I67" i="14"/>
  <c r="K67" i="14"/>
  <c r="K63" i="14" s="1"/>
  <c r="O67" i="14"/>
  <c r="Q67" i="14"/>
  <c r="V67" i="14"/>
  <c r="V63" i="14" s="1"/>
  <c r="AF70" i="14"/>
  <c r="G3183" i="13"/>
  <c r="BA3135" i="13"/>
  <c r="BA3133" i="13"/>
  <c r="BA2471" i="13"/>
  <c r="BA2464" i="13"/>
  <c r="BA2456" i="13"/>
  <c r="BA2447" i="13"/>
  <c r="BA2439" i="13"/>
  <c r="BA2430" i="13"/>
  <c r="BA2418" i="13"/>
  <c r="BA2413" i="13"/>
  <c r="BA2407" i="13"/>
  <c r="BA2406" i="13"/>
  <c r="BA2400" i="13"/>
  <c r="BA2392" i="13"/>
  <c r="BA2386" i="13"/>
  <c r="BA2374" i="13"/>
  <c r="BA2368" i="13"/>
  <c r="BA2363" i="13"/>
  <c r="BA2358" i="13"/>
  <c r="BA2353" i="13"/>
  <c r="BA2348" i="13"/>
  <c r="BA2343" i="13"/>
  <c r="BA2339" i="13"/>
  <c r="BA2336" i="13"/>
  <c r="BA2324" i="13"/>
  <c r="BA2320" i="13"/>
  <c r="BA2279" i="13"/>
  <c r="BA2277" i="13"/>
  <c r="BA2257" i="13"/>
  <c r="BA2235" i="13"/>
  <c r="BA2233" i="13"/>
  <c r="BA2228" i="13"/>
  <c r="BA2224" i="13"/>
  <c r="BA2216" i="13"/>
  <c r="BA2212" i="13"/>
  <c r="BA2200" i="13"/>
  <c r="BA2195" i="13"/>
  <c r="BA2182" i="13"/>
  <c r="BA2171" i="13"/>
  <c r="BA2160" i="13"/>
  <c r="BA2149" i="13"/>
  <c r="BA2138" i="13"/>
  <c r="BA2127" i="13"/>
  <c r="BA2116" i="13"/>
  <c r="BA2105" i="13"/>
  <c r="BA2087" i="13"/>
  <c r="BA2073" i="13"/>
  <c r="BA2071" i="13"/>
  <c r="BA2059" i="13"/>
  <c r="BA2057" i="13"/>
  <c r="BA2046" i="13"/>
  <c r="BA2035" i="13"/>
  <c r="BA2024" i="13"/>
  <c r="BA2013" i="13"/>
  <c r="BA2002" i="13"/>
  <c r="BA1991" i="13"/>
  <c r="BA1980" i="13"/>
  <c r="BA1967" i="13"/>
  <c r="BA1955" i="13"/>
  <c r="BA1944" i="13"/>
  <c r="BA1933" i="13"/>
  <c r="BA1923" i="13"/>
  <c r="BA1918" i="13"/>
  <c r="BA1917" i="13"/>
  <c r="BA1911" i="13"/>
  <c r="BA1905" i="13"/>
  <c r="BA1899" i="13"/>
  <c r="BA1894" i="13"/>
  <c r="BA1893" i="13"/>
  <c r="BA1887" i="13"/>
  <c r="BA1881" i="13"/>
  <c r="BA1875" i="13"/>
  <c r="BA1869" i="13"/>
  <c r="BA1864" i="13"/>
  <c r="BA1863" i="13"/>
  <c r="BA1858" i="13"/>
  <c r="BA1857" i="13"/>
  <c r="BA1852" i="13"/>
  <c r="BA1851" i="13"/>
  <c r="BA1846" i="13"/>
  <c r="BA1845" i="13"/>
  <c r="BA1840" i="13"/>
  <c r="BA1839" i="13"/>
  <c r="BA1834" i="13"/>
  <c r="BA1833" i="13"/>
  <c r="BA1827" i="13"/>
  <c r="BA1821" i="13"/>
  <c r="BA1817" i="13"/>
  <c r="BA1816" i="13"/>
  <c r="BA1810" i="13"/>
  <c r="BA1794" i="13"/>
  <c r="BA1791" i="13"/>
  <c r="BA1790" i="13"/>
  <c r="BA1785" i="13"/>
  <c r="BA1784" i="13"/>
  <c r="BA1726" i="13"/>
  <c r="BA1725" i="13"/>
  <c r="BA1723" i="13"/>
  <c r="BA1564" i="13"/>
  <c r="BA1557" i="13"/>
  <c r="BA1554" i="13"/>
  <c r="BA1553" i="13"/>
  <c r="BA1551" i="13"/>
  <c r="BA1543" i="13"/>
  <c r="BA1086" i="13"/>
  <c r="BA1077" i="13"/>
  <c r="BA1070" i="13"/>
  <c r="BA936" i="13"/>
  <c r="BA842" i="13"/>
  <c r="BA839" i="13"/>
  <c r="BA821" i="13"/>
  <c r="BA795" i="13"/>
  <c r="BA768" i="13"/>
  <c r="BA535" i="13"/>
  <c r="BA533" i="13"/>
  <c r="BA389" i="13"/>
  <c r="BA372" i="13"/>
  <c r="BA369" i="13"/>
  <c r="BA269" i="13"/>
  <c r="BA261" i="13"/>
  <c r="BA245" i="13"/>
  <c r="BA212" i="13"/>
  <c r="BA186" i="13"/>
  <c r="BA168" i="13"/>
  <c r="BA164" i="13"/>
  <c r="BA152" i="13"/>
  <c r="BA134" i="13"/>
  <c r="BA109" i="13"/>
  <c r="BA104" i="13"/>
  <c r="BA79" i="13"/>
  <c r="BA23" i="13"/>
  <c r="G8" i="13"/>
  <c r="G9" i="13"/>
  <c r="I9" i="13"/>
  <c r="I8" i="13" s="1"/>
  <c r="K9" i="13"/>
  <c r="M9" i="13"/>
  <c r="O9" i="13"/>
  <c r="O8" i="13" s="1"/>
  <c r="Q9" i="13"/>
  <c r="V9" i="13"/>
  <c r="V8" i="13" s="1"/>
  <c r="G12" i="13"/>
  <c r="I12" i="13"/>
  <c r="K12" i="13"/>
  <c r="K8" i="13" s="1"/>
  <c r="M12" i="13"/>
  <c r="O12" i="13"/>
  <c r="Q12" i="13"/>
  <c r="Q8" i="13" s="1"/>
  <c r="V12" i="13"/>
  <c r="G14" i="13"/>
  <c r="I14" i="13"/>
  <c r="K14" i="13"/>
  <c r="M14" i="13"/>
  <c r="O14" i="13"/>
  <c r="Q14" i="13"/>
  <c r="V14" i="13"/>
  <c r="G16" i="13"/>
  <c r="M16" i="13" s="1"/>
  <c r="I16" i="13"/>
  <c r="K16" i="13"/>
  <c r="O16" i="13"/>
  <c r="Q16" i="13"/>
  <c r="V16" i="13"/>
  <c r="G18" i="13"/>
  <c r="M18" i="13" s="1"/>
  <c r="I18" i="13"/>
  <c r="K18" i="13"/>
  <c r="O18" i="13"/>
  <c r="Q18" i="13"/>
  <c r="V18" i="13"/>
  <c r="G20" i="13"/>
  <c r="M20" i="13" s="1"/>
  <c r="I20" i="13"/>
  <c r="K20" i="13"/>
  <c r="O20" i="13"/>
  <c r="Q20" i="13"/>
  <c r="V20" i="13"/>
  <c r="G22" i="13"/>
  <c r="M22" i="13" s="1"/>
  <c r="I22" i="13"/>
  <c r="K22" i="13"/>
  <c r="O22" i="13"/>
  <c r="Q22" i="13"/>
  <c r="V22" i="13"/>
  <c r="G25" i="13"/>
  <c r="G26" i="13"/>
  <c r="I26" i="13"/>
  <c r="I25" i="13" s="1"/>
  <c r="K26" i="13"/>
  <c r="M26" i="13"/>
  <c r="M25" i="13" s="1"/>
  <c r="O26" i="13"/>
  <c r="O25" i="13" s="1"/>
  <c r="Q26" i="13"/>
  <c r="V26" i="13"/>
  <c r="V25" i="13" s="1"/>
  <c r="G48" i="13"/>
  <c r="I48" i="13"/>
  <c r="K48" i="13"/>
  <c r="K25" i="13" s="1"/>
  <c r="M48" i="13"/>
  <c r="O48" i="13"/>
  <c r="Q48" i="13"/>
  <c r="Q25" i="13" s="1"/>
  <c r="V48" i="13"/>
  <c r="G52" i="13"/>
  <c r="I52" i="13"/>
  <c r="I51" i="13" s="1"/>
  <c r="K52" i="13"/>
  <c r="M52" i="13"/>
  <c r="O52" i="13"/>
  <c r="O51" i="13" s="1"/>
  <c r="Q52" i="13"/>
  <c r="V52" i="13"/>
  <c r="V51" i="13" s="1"/>
  <c r="G56" i="13"/>
  <c r="G51" i="13" s="1"/>
  <c r="I56" i="13"/>
  <c r="K56" i="13"/>
  <c r="K51" i="13" s="1"/>
  <c r="O56" i="13"/>
  <c r="Q56" i="13"/>
  <c r="Q51" i="13" s="1"/>
  <c r="V56" i="13"/>
  <c r="V59" i="13"/>
  <c r="G60" i="13"/>
  <c r="M60" i="13" s="1"/>
  <c r="I60" i="13"/>
  <c r="I59" i="13" s="1"/>
  <c r="K60" i="13"/>
  <c r="K59" i="13" s="1"/>
  <c r="O60" i="13"/>
  <c r="O59" i="13" s="1"/>
  <c r="Q60" i="13"/>
  <c r="V60" i="13"/>
  <c r="G63" i="13"/>
  <c r="G59" i="13" s="1"/>
  <c r="I63" i="13"/>
  <c r="K63" i="13"/>
  <c r="O63" i="13"/>
  <c r="Q63" i="13"/>
  <c r="Q59" i="13" s="1"/>
  <c r="V63" i="13"/>
  <c r="G65" i="13"/>
  <c r="I65" i="13"/>
  <c r="K65" i="13"/>
  <c r="M65" i="13"/>
  <c r="O65" i="13"/>
  <c r="Q65" i="13"/>
  <c r="V65" i="13"/>
  <c r="G68" i="13"/>
  <c r="I68" i="13"/>
  <c r="K68" i="13"/>
  <c r="M68" i="13"/>
  <c r="O68" i="13"/>
  <c r="Q68" i="13"/>
  <c r="V68" i="13"/>
  <c r="G71" i="13"/>
  <c r="I71" i="13"/>
  <c r="K71" i="13"/>
  <c r="M71" i="13"/>
  <c r="O71" i="13"/>
  <c r="Q71" i="13"/>
  <c r="V71" i="13"/>
  <c r="G74" i="13"/>
  <c r="I74" i="13"/>
  <c r="K74" i="13"/>
  <c r="M74" i="13"/>
  <c r="O74" i="13"/>
  <c r="Q74" i="13"/>
  <c r="V74" i="13"/>
  <c r="Q77" i="13"/>
  <c r="G78" i="13"/>
  <c r="M78" i="13" s="1"/>
  <c r="M77" i="13" s="1"/>
  <c r="I78" i="13"/>
  <c r="I77" i="13" s="1"/>
  <c r="K78" i="13"/>
  <c r="O78" i="13"/>
  <c r="Q78" i="13"/>
  <c r="V78" i="13"/>
  <c r="V77" i="13" s="1"/>
  <c r="G100" i="13"/>
  <c r="M100" i="13" s="1"/>
  <c r="I100" i="13"/>
  <c r="K100" i="13"/>
  <c r="K77" i="13" s="1"/>
  <c r="O100" i="13"/>
  <c r="O77" i="13" s="1"/>
  <c r="Q100" i="13"/>
  <c r="V100" i="13"/>
  <c r="G115" i="13"/>
  <c r="M115" i="13" s="1"/>
  <c r="I115" i="13"/>
  <c r="K115" i="13"/>
  <c r="O115" i="13"/>
  <c r="Q115" i="13"/>
  <c r="V115" i="13"/>
  <c r="I119" i="13"/>
  <c r="G120" i="13"/>
  <c r="I120" i="13"/>
  <c r="K120" i="13"/>
  <c r="K119" i="13" s="1"/>
  <c r="M120" i="13"/>
  <c r="O120" i="13"/>
  <c r="O119" i="13" s="1"/>
  <c r="Q120" i="13"/>
  <c r="Q119" i="13" s="1"/>
  <c r="V120" i="13"/>
  <c r="G123" i="13"/>
  <c r="G119" i="13" s="1"/>
  <c r="I123" i="13"/>
  <c r="K123" i="13"/>
  <c r="M123" i="13"/>
  <c r="O123" i="13"/>
  <c r="Q123" i="13"/>
  <c r="V123" i="13"/>
  <c r="V119" i="13" s="1"/>
  <c r="G126" i="13"/>
  <c r="I126" i="13"/>
  <c r="K126" i="13"/>
  <c r="M126" i="13"/>
  <c r="O126" i="13"/>
  <c r="Q126" i="13"/>
  <c r="V126" i="13"/>
  <c r="G129" i="13"/>
  <c r="M129" i="13" s="1"/>
  <c r="I129" i="13"/>
  <c r="K129" i="13"/>
  <c r="O129" i="13"/>
  <c r="Q129" i="13"/>
  <c r="V129" i="13"/>
  <c r="G133" i="13"/>
  <c r="M133" i="13" s="1"/>
  <c r="I133" i="13"/>
  <c r="K133" i="13"/>
  <c r="O133" i="13"/>
  <c r="Q133" i="13"/>
  <c r="V133" i="13"/>
  <c r="I146" i="13"/>
  <c r="O146" i="13"/>
  <c r="V146" i="13"/>
  <c r="G147" i="13"/>
  <c r="G146" i="13" s="1"/>
  <c r="I147" i="13"/>
  <c r="K147" i="13"/>
  <c r="K146" i="13" s="1"/>
  <c r="O147" i="13"/>
  <c r="Q147" i="13"/>
  <c r="Q146" i="13" s="1"/>
  <c r="V147" i="13"/>
  <c r="I150" i="13"/>
  <c r="G151" i="13"/>
  <c r="I151" i="13"/>
  <c r="K151" i="13"/>
  <c r="K150" i="13" s="1"/>
  <c r="M151" i="13"/>
  <c r="O151" i="13"/>
  <c r="O150" i="13" s="1"/>
  <c r="Q151" i="13"/>
  <c r="Q150" i="13" s="1"/>
  <c r="V151" i="13"/>
  <c r="G163" i="13"/>
  <c r="G150" i="13" s="1"/>
  <c r="I163" i="13"/>
  <c r="K163" i="13"/>
  <c r="M163" i="13"/>
  <c r="M150" i="13" s="1"/>
  <c r="O163" i="13"/>
  <c r="Q163" i="13"/>
  <c r="V163" i="13"/>
  <c r="V150" i="13" s="1"/>
  <c r="G167" i="13"/>
  <c r="I167" i="13"/>
  <c r="K167" i="13"/>
  <c r="M167" i="13"/>
  <c r="O167" i="13"/>
  <c r="Q167" i="13"/>
  <c r="V167" i="13"/>
  <c r="G170" i="13"/>
  <c r="M170" i="13" s="1"/>
  <c r="I170" i="13"/>
  <c r="K170" i="13"/>
  <c r="O170" i="13"/>
  <c r="Q170" i="13"/>
  <c r="V170" i="13"/>
  <c r="G173" i="13"/>
  <c r="M173" i="13" s="1"/>
  <c r="I173" i="13"/>
  <c r="K173" i="13"/>
  <c r="O173" i="13"/>
  <c r="Q173" i="13"/>
  <c r="V173" i="13"/>
  <c r="V175" i="13"/>
  <c r="G176" i="13"/>
  <c r="G175" i="13" s="1"/>
  <c r="I176" i="13"/>
  <c r="K176" i="13"/>
  <c r="K175" i="13" s="1"/>
  <c r="O176" i="13"/>
  <c r="Q176" i="13"/>
  <c r="Q175" i="13" s="1"/>
  <c r="V176" i="13"/>
  <c r="G180" i="13"/>
  <c r="I180" i="13"/>
  <c r="I175" i="13" s="1"/>
  <c r="K180" i="13"/>
  <c r="M180" i="13"/>
  <c r="O180" i="13"/>
  <c r="O175" i="13" s="1"/>
  <c r="Q180" i="13"/>
  <c r="V180" i="13"/>
  <c r="I184" i="13"/>
  <c r="K184" i="13"/>
  <c r="G185" i="13"/>
  <c r="G184" i="13" s="1"/>
  <c r="I185" i="13"/>
  <c r="K185" i="13"/>
  <c r="M185" i="13"/>
  <c r="O185" i="13"/>
  <c r="Q185" i="13"/>
  <c r="Q184" i="13" s="1"/>
  <c r="V185" i="13"/>
  <c r="V184" i="13" s="1"/>
  <c r="G190" i="13"/>
  <c r="I190" i="13"/>
  <c r="K190" i="13"/>
  <c r="M190" i="13"/>
  <c r="O190" i="13"/>
  <c r="O184" i="13" s="1"/>
  <c r="Q190" i="13"/>
  <c r="V190" i="13"/>
  <c r="G194" i="13"/>
  <c r="M194" i="13" s="1"/>
  <c r="I194" i="13"/>
  <c r="K194" i="13"/>
  <c r="O194" i="13"/>
  <c r="Q194" i="13"/>
  <c r="V194" i="13"/>
  <c r="Q196" i="13"/>
  <c r="V196" i="13"/>
  <c r="G197" i="13"/>
  <c r="M197" i="13" s="1"/>
  <c r="I197" i="13"/>
  <c r="I196" i="13" s="1"/>
  <c r="K197" i="13"/>
  <c r="K196" i="13" s="1"/>
  <c r="O197" i="13"/>
  <c r="O196" i="13" s="1"/>
  <c r="Q197" i="13"/>
  <c r="V197" i="13"/>
  <c r="G219" i="13"/>
  <c r="G196" i="13" s="1"/>
  <c r="I219" i="13"/>
  <c r="K219" i="13"/>
  <c r="O219" i="13"/>
  <c r="Q219" i="13"/>
  <c r="V219" i="13"/>
  <c r="G244" i="13"/>
  <c r="I244" i="13"/>
  <c r="K244" i="13"/>
  <c r="M244" i="13"/>
  <c r="O244" i="13"/>
  <c r="Q244" i="13"/>
  <c r="V244" i="13"/>
  <c r="G262" i="13"/>
  <c r="G260" i="13" s="1"/>
  <c r="I262" i="13"/>
  <c r="K262" i="13"/>
  <c r="M262" i="13"/>
  <c r="O262" i="13"/>
  <c r="Q262" i="13"/>
  <c r="Q260" i="13" s="1"/>
  <c r="V262" i="13"/>
  <c r="V260" i="13" s="1"/>
  <c r="G265" i="13"/>
  <c r="I265" i="13"/>
  <c r="K265" i="13"/>
  <c r="M265" i="13"/>
  <c r="O265" i="13"/>
  <c r="O260" i="13" s="1"/>
  <c r="Q265" i="13"/>
  <c r="V265" i="13"/>
  <c r="G268" i="13"/>
  <c r="M268" i="13" s="1"/>
  <c r="I268" i="13"/>
  <c r="K268" i="13"/>
  <c r="O268" i="13"/>
  <c r="Q268" i="13"/>
  <c r="V268" i="13"/>
  <c r="G282" i="13"/>
  <c r="M282" i="13" s="1"/>
  <c r="I282" i="13"/>
  <c r="I260" i="13" s="1"/>
  <c r="K282" i="13"/>
  <c r="O282" i="13"/>
  <c r="Q282" i="13"/>
  <c r="V282" i="13"/>
  <c r="G368" i="13"/>
  <c r="M368" i="13" s="1"/>
  <c r="I368" i="13"/>
  <c r="K368" i="13"/>
  <c r="O368" i="13"/>
  <c r="Q368" i="13"/>
  <c r="V368" i="13"/>
  <c r="G371" i="13"/>
  <c r="M371" i="13" s="1"/>
  <c r="I371" i="13"/>
  <c r="K371" i="13"/>
  <c r="O371" i="13"/>
  <c r="Q371" i="13"/>
  <c r="V371" i="13"/>
  <c r="G382" i="13"/>
  <c r="I382" i="13"/>
  <c r="K382" i="13"/>
  <c r="M382" i="13"/>
  <c r="O382" i="13"/>
  <c r="Q382" i="13"/>
  <c r="V382" i="13"/>
  <c r="G386" i="13"/>
  <c r="I386" i="13"/>
  <c r="K386" i="13"/>
  <c r="K260" i="13" s="1"/>
  <c r="M386" i="13"/>
  <c r="O386" i="13"/>
  <c r="Q386" i="13"/>
  <c r="V386" i="13"/>
  <c r="G388" i="13"/>
  <c r="I388" i="13"/>
  <c r="K388" i="13"/>
  <c r="M388" i="13"/>
  <c r="O388" i="13"/>
  <c r="Q388" i="13"/>
  <c r="V388" i="13"/>
  <c r="G419" i="13"/>
  <c r="I419" i="13"/>
  <c r="K419" i="13"/>
  <c r="M419" i="13"/>
  <c r="O419" i="13"/>
  <c r="Q419" i="13"/>
  <c r="V419" i="13"/>
  <c r="G514" i="13"/>
  <c r="M514" i="13" s="1"/>
  <c r="I514" i="13"/>
  <c r="K514" i="13"/>
  <c r="O514" i="13"/>
  <c r="Q514" i="13"/>
  <c r="V514" i="13"/>
  <c r="G516" i="13"/>
  <c r="M516" i="13" s="1"/>
  <c r="I516" i="13"/>
  <c r="K516" i="13"/>
  <c r="O516" i="13"/>
  <c r="Q516" i="13"/>
  <c r="V516" i="13"/>
  <c r="G534" i="13"/>
  <c r="G532" i="13" s="1"/>
  <c r="I534" i="13"/>
  <c r="K534" i="13"/>
  <c r="K532" i="13" s="1"/>
  <c r="O534" i="13"/>
  <c r="Q534" i="13"/>
  <c r="Q532" i="13" s="1"/>
  <c r="V534" i="13"/>
  <c r="G569" i="13"/>
  <c r="I569" i="13"/>
  <c r="I532" i="13" s="1"/>
  <c r="K569" i="13"/>
  <c r="M569" i="13"/>
  <c r="O569" i="13"/>
  <c r="O532" i="13" s="1"/>
  <c r="Q569" i="13"/>
  <c r="V569" i="13"/>
  <c r="G603" i="13"/>
  <c r="I603" i="13"/>
  <c r="K603" i="13"/>
  <c r="M603" i="13"/>
  <c r="O603" i="13"/>
  <c r="Q603" i="13"/>
  <c r="V603" i="13"/>
  <c r="G658" i="13"/>
  <c r="I658" i="13"/>
  <c r="K658" i="13"/>
  <c r="M658" i="13"/>
  <c r="O658" i="13"/>
  <c r="Q658" i="13"/>
  <c r="V658" i="13"/>
  <c r="V532" i="13" s="1"/>
  <c r="G660" i="13"/>
  <c r="I660" i="13"/>
  <c r="K660" i="13"/>
  <c r="M660" i="13"/>
  <c r="O660" i="13"/>
  <c r="Q660" i="13"/>
  <c r="V660" i="13"/>
  <c r="G667" i="13"/>
  <c r="M667" i="13" s="1"/>
  <c r="I667" i="13"/>
  <c r="K667" i="13"/>
  <c r="O667" i="13"/>
  <c r="Q667" i="13"/>
  <c r="V667" i="13"/>
  <c r="G700" i="13"/>
  <c r="M700" i="13" s="1"/>
  <c r="I700" i="13"/>
  <c r="K700" i="13"/>
  <c r="O700" i="13"/>
  <c r="Q700" i="13"/>
  <c r="V700" i="13"/>
  <c r="G703" i="13"/>
  <c r="M703" i="13" s="1"/>
  <c r="I703" i="13"/>
  <c r="K703" i="13"/>
  <c r="O703" i="13"/>
  <c r="Q703" i="13"/>
  <c r="V703" i="13"/>
  <c r="G709" i="13"/>
  <c r="M709" i="13" s="1"/>
  <c r="I709" i="13"/>
  <c r="K709" i="13"/>
  <c r="O709" i="13"/>
  <c r="Q709" i="13"/>
  <c r="V709" i="13"/>
  <c r="G711" i="13"/>
  <c r="I711" i="13"/>
  <c r="K711" i="13"/>
  <c r="M711" i="13"/>
  <c r="O711" i="13"/>
  <c r="Q711" i="13"/>
  <c r="V711" i="13"/>
  <c r="G713" i="13"/>
  <c r="I713" i="13"/>
  <c r="K713" i="13"/>
  <c r="M713" i="13"/>
  <c r="O713" i="13"/>
  <c r="Q713" i="13"/>
  <c r="V713" i="13"/>
  <c r="G715" i="13"/>
  <c r="I715" i="13"/>
  <c r="K715" i="13"/>
  <c r="M715" i="13"/>
  <c r="O715" i="13"/>
  <c r="Q715" i="13"/>
  <c r="V715" i="13"/>
  <c r="G758" i="13"/>
  <c r="I758" i="13"/>
  <c r="K758" i="13"/>
  <c r="M758" i="13"/>
  <c r="O758" i="13"/>
  <c r="Q758" i="13"/>
  <c r="V758" i="13"/>
  <c r="G761" i="13"/>
  <c r="M761" i="13" s="1"/>
  <c r="I761" i="13"/>
  <c r="I760" i="13" s="1"/>
  <c r="K761" i="13"/>
  <c r="O761" i="13"/>
  <c r="Q761" i="13"/>
  <c r="V761" i="13"/>
  <c r="V760" i="13" s="1"/>
  <c r="G767" i="13"/>
  <c r="M767" i="13" s="1"/>
  <c r="I767" i="13"/>
  <c r="K767" i="13"/>
  <c r="K760" i="13" s="1"/>
  <c r="O767" i="13"/>
  <c r="Q767" i="13"/>
  <c r="V767" i="13"/>
  <c r="G772" i="13"/>
  <c r="M772" i="13" s="1"/>
  <c r="I772" i="13"/>
  <c r="K772" i="13"/>
  <c r="O772" i="13"/>
  <c r="Q772" i="13"/>
  <c r="V772" i="13"/>
  <c r="G778" i="13"/>
  <c r="I778" i="13"/>
  <c r="K778" i="13"/>
  <c r="M778" i="13"/>
  <c r="O778" i="13"/>
  <c r="O760" i="13" s="1"/>
  <c r="Q778" i="13"/>
  <c r="V778" i="13"/>
  <c r="G783" i="13"/>
  <c r="I783" i="13"/>
  <c r="K783" i="13"/>
  <c r="M783" i="13"/>
  <c r="O783" i="13"/>
  <c r="Q783" i="13"/>
  <c r="V783" i="13"/>
  <c r="G788" i="13"/>
  <c r="I788" i="13"/>
  <c r="K788" i="13"/>
  <c r="M788" i="13"/>
  <c r="O788" i="13"/>
  <c r="Q788" i="13"/>
  <c r="V788" i="13"/>
  <c r="G794" i="13"/>
  <c r="I794" i="13"/>
  <c r="K794" i="13"/>
  <c r="M794" i="13"/>
  <c r="O794" i="13"/>
  <c r="Q794" i="13"/>
  <c r="V794" i="13"/>
  <c r="G800" i="13"/>
  <c r="M800" i="13" s="1"/>
  <c r="I800" i="13"/>
  <c r="K800" i="13"/>
  <c r="O800" i="13"/>
  <c r="Q800" i="13"/>
  <c r="Q760" i="13" s="1"/>
  <c r="V800" i="13"/>
  <c r="G819" i="13"/>
  <c r="M819" i="13" s="1"/>
  <c r="I819" i="13"/>
  <c r="K819" i="13"/>
  <c r="O819" i="13"/>
  <c r="Q819" i="13"/>
  <c r="V819" i="13"/>
  <c r="G825" i="13"/>
  <c r="M825" i="13" s="1"/>
  <c r="I825" i="13"/>
  <c r="K825" i="13"/>
  <c r="O825" i="13"/>
  <c r="Q825" i="13"/>
  <c r="V825" i="13"/>
  <c r="G827" i="13"/>
  <c r="M827" i="13" s="1"/>
  <c r="I827" i="13"/>
  <c r="K827" i="13"/>
  <c r="O827" i="13"/>
  <c r="Q827" i="13"/>
  <c r="V827" i="13"/>
  <c r="G833" i="13"/>
  <c r="I833" i="13"/>
  <c r="K833" i="13"/>
  <c r="M833" i="13"/>
  <c r="O833" i="13"/>
  <c r="Q833" i="13"/>
  <c r="V833" i="13"/>
  <c r="G840" i="13"/>
  <c r="G838" i="13" s="1"/>
  <c r="I840" i="13"/>
  <c r="K840" i="13"/>
  <c r="M840" i="13"/>
  <c r="O840" i="13"/>
  <c r="Q840" i="13"/>
  <c r="Q838" i="13" s="1"/>
  <c r="V840" i="13"/>
  <c r="V838" i="13" s="1"/>
  <c r="G848" i="13"/>
  <c r="I848" i="13"/>
  <c r="K848" i="13"/>
  <c r="M848" i="13"/>
  <c r="O848" i="13"/>
  <c r="O838" i="13" s="1"/>
  <c r="Q848" i="13"/>
  <c r="V848" i="13"/>
  <c r="G852" i="13"/>
  <c r="M852" i="13" s="1"/>
  <c r="I852" i="13"/>
  <c r="K852" i="13"/>
  <c r="O852" i="13"/>
  <c r="Q852" i="13"/>
  <c r="V852" i="13"/>
  <c r="G854" i="13"/>
  <c r="M854" i="13" s="1"/>
  <c r="I854" i="13"/>
  <c r="I838" i="13" s="1"/>
  <c r="K854" i="13"/>
  <c r="O854" i="13"/>
  <c r="Q854" i="13"/>
  <c r="V854" i="13"/>
  <c r="G858" i="13"/>
  <c r="M858" i="13" s="1"/>
  <c r="I858" i="13"/>
  <c r="K858" i="13"/>
  <c r="O858" i="13"/>
  <c r="Q858" i="13"/>
  <c r="V858" i="13"/>
  <c r="G884" i="13"/>
  <c r="M884" i="13" s="1"/>
  <c r="I884" i="13"/>
  <c r="K884" i="13"/>
  <c r="O884" i="13"/>
  <c r="Q884" i="13"/>
  <c r="V884" i="13"/>
  <c r="G911" i="13"/>
  <c r="I911" i="13"/>
  <c r="K911" i="13"/>
  <c r="M911" i="13"/>
  <c r="O911" i="13"/>
  <c r="Q911" i="13"/>
  <c r="V911" i="13"/>
  <c r="G913" i="13"/>
  <c r="I913" i="13"/>
  <c r="K913" i="13"/>
  <c r="K838" i="13" s="1"/>
  <c r="M913" i="13"/>
  <c r="O913" i="13"/>
  <c r="Q913" i="13"/>
  <c r="V913" i="13"/>
  <c r="G915" i="13"/>
  <c r="I915" i="13"/>
  <c r="K915" i="13"/>
  <c r="M915" i="13"/>
  <c r="O915" i="13"/>
  <c r="Q915" i="13"/>
  <c r="V915" i="13"/>
  <c r="G917" i="13"/>
  <c r="I917" i="13"/>
  <c r="K917" i="13"/>
  <c r="M917" i="13"/>
  <c r="O917" i="13"/>
  <c r="Q917" i="13"/>
  <c r="V917" i="13"/>
  <c r="G919" i="13"/>
  <c r="M919" i="13" s="1"/>
  <c r="I919" i="13"/>
  <c r="K919" i="13"/>
  <c r="O919" i="13"/>
  <c r="Q919" i="13"/>
  <c r="V919" i="13"/>
  <c r="G921" i="13"/>
  <c r="M921" i="13" s="1"/>
  <c r="I921" i="13"/>
  <c r="K921" i="13"/>
  <c r="O921" i="13"/>
  <c r="Q921" i="13"/>
  <c r="V921" i="13"/>
  <c r="G923" i="13"/>
  <c r="M923" i="13" s="1"/>
  <c r="I923" i="13"/>
  <c r="K923" i="13"/>
  <c r="O923" i="13"/>
  <c r="Q923" i="13"/>
  <c r="V923" i="13"/>
  <c r="G924" i="13"/>
  <c r="M924" i="13" s="1"/>
  <c r="I924" i="13"/>
  <c r="K924" i="13"/>
  <c r="O924" i="13"/>
  <c r="Q924" i="13"/>
  <c r="V924" i="13"/>
  <c r="G929" i="13"/>
  <c r="I929" i="13"/>
  <c r="K929" i="13"/>
  <c r="K928" i="13" s="1"/>
  <c r="M929" i="13"/>
  <c r="O929" i="13"/>
  <c r="O928" i="13" s="1"/>
  <c r="Q929" i="13"/>
  <c r="Q928" i="13" s="1"/>
  <c r="V929" i="13"/>
  <c r="G932" i="13"/>
  <c r="I932" i="13"/>
  <c r="K932" i="13"/>
  <c r="M932" i="13"/>
  <c r="O932" i="13"/>
  <c r="Q932" i="13"/>
  <c r="V932" i="13"/>
  <c r="V928" i="13" s="1"/>
  <c r="G935" i="13"/>
  <c r="I935" i="13"/>
  <c r="K935" i="13"/>
  <c r="M935" i="13"/>
  <c r="O935" i="13"/>
  <c r="Q935" i="13"/>
  <c r="V935" i="13"/>
  <c r="G1019" i="13"/>
  <c r="M1019" i="13" s="1"/>
  <c r="I1019" i="13"/>
  <c r="K1019" i="13"/>
  <c r="O1019" i="13"/>
  <c r="Q1019" i="13"/>
  <c r="V1019" i="13"/>
  <c r="G1020" i="13"/>
  <c r="M1020" i="13" s="1"/>
  <c r="I1020" i="13"/>
  <c r="K1020" i="13"/>
  <c r="O1020" i="13"/>
  <c r="Q1020" i="13"/>
  <c r="V1020" i="13"/>
  <c r="G1027" i="13"/>
  <c r="M1027" i="13" s="1"/>
  <c r="I1027" i="13"/>
  <c r="K1027" i="13"/>
  <c r="O1027" i="13"/>
  <c r="Q1027" i="13"/>
  <c r="V1027" i="13"/>
  <c r="G1034" i="13"/>
  <c r="M1034" i="13" s="1"/>
  <c r="I1034" i="13"/>
  <c r="K1034" i="13"/>
  <c r="O1034" i="13"/>
  <c r="Q1034" i="13"/>
  <c r="V1034" i="13"/>
  <c r="G1040" i="13"/>
  <c r="M1040" i="13" s="1"/>
  <c r="I1040" i="13"/>
  <c r="I928" i="13" s="1"/>
  <c r="K1040" i="13"/>
  <c r="O1040" i="13"/>
  <c r="Q1040" i="13"/>
  <c r="V1040" i="13"/>
  <c r="G1044" i="13"/>
  <c r="G1043" i="13" s="1"/>
  <c r="I1044" i="13"/>
  <c r="K1044" i="13"/>
  <c r="M1044" i="13"/>
  <c r="O1044" i="13"/>
  <c r="Q1044" i="13"/>
  <c r="Q1043" i="13" s="1"/>
  <c r="V1044" i="13"/>
  <c r="V1043" i="13" s="1"/>
  <c r="G1048" i="13"/>
  <c r="I1048" i="13"/>
  <c r="K1048" i="13"/>
  <c r="M1048" i="13"/>
  <c r="O1048" i="13"/>
  <c r="O1043" i="13" s="1"/>
  <c r="Q1048" i="13"/>
  <c r="V1048" i="13"/>
  <c r="G1067" i="13"/>
  <c r="M1067" i="13" s="1"/>
  <c r="I1067" i="13"/>
  <c r="K1067" i="13"/>
  <c r="O1067" i="13"/>
  <c r="Q1067" i="13"/>
  <c r="V1067" i="13"/>
  <c r="G1069" i="13"/>
  <c r="M1069" i="13" s="1"/>
  <c r="I1069" i="13"/>
  <c r="K1069" i="13"/>
  <c r="O1069" i="13"/>
  <c r="Q1069" i="13"/>
  <c r="V1069" i="13"/>
  <c r="G1076" i="13"/>
  <c r="M1076" i="13" s="1"/>
  <c r="I1076" i="13"/>
  <c r="I1043" i="13" s="1"/>
  <c r="K1076" i="13"/>
  <c r="O1076" i="13"/>
  <c r="Q1076" i="13"/>
  <c r="V1076" i="13"/>
  <c r="G1085" i="13"/>
  <c r="M1085" i="13" s="1"/>
  <c r="I1085" i="13"/>
  <c r="K1085" i="13"/>
  <c r="O1085" i="13"/>
  <c r="Q1085" i="13"/>
  <c r="V1085" i="13"/>
  <c r="G1090" i="13"/>
  <c r="M1090" i="13" s="1"/>
  <c r="I1090" i="13"/>
  <c r="K1090" i="13"/>
  <c r="O1090" i="13"/>
  <c r="Q1090" i="13"/>
  <c r="V1090" i="13"/>
  <c r="G1095" i="13"/>
  <c r="I1095" i="13"/>
  <c r="K1095" i="13"/>
  <c r="K1043" i="13" s="1"/>
  <c r="M1095" i="13"/>
  <c r="O1095" i="13"/>
  <c r="Q1095" i="13"/>
  <c r="V1095" i="13"/>
  <c r="G1097" i="13"/>
  <c r="I1097" i="13"/>
  <c r="K1097" i="13"/>
  <c r="M1097" i="13"/>
  <c r="O1097" i="13"/>
  <c r="Q1097" i="13"/>
  <c r="V1097" i="13"/>
  <c r="G1099" i="13"/>
  <c r="I1099" i="13"/>
  <c r="K1099" i="13"/>
  <c r="M1099" i="13"/>
  <c r="O1099" i="13"/>
  <c r="Q1099" i="13"/>
  <c r="V1099" i="13"/>
  <c r="G1101" i="13"/>
  <c r="M1101" i="13" s="1"/>
  <c r="I1101" i="13"/>
  <c r="K1101" i="13"/>
  <c r="O1101" i="13"/>
  <c r="Q1101" i="13"/>
  <c r="V1101" i="13"/>
  <c r="G1103" i="13"/>
  <c r="M1103" i="13" s="1"/>
  <c r="I1103" i="13"/>
  <c r="K1103" i="13"/>
  <c r="O1103" i="13"/>
  <c r="Q1103" i="13"/>
  <c r="V1103" i="13"/>
  <c r="G1120" i="13"/>
  <c r="M1120" i="13" s="1"/>
  <c r="I1120" i="13"/>
  <c r="K1120" i="13"/>
  <c r="O1120" i="13"/>
  <c r="Q1120" i="13"/>
  <c r="V1120" i="13"/>
  <c r="G1125" i="13"/>
  <c r="M1125" i="13" s="1"/>
  <c r="I1125" i="13"/>
  <c r="K1125" i="13"/>
  <c r="O1125" i="13"/>
  <c r="Q1125" i="13"/>
  <c r="V1125" i="13"/>
  <c r="G1135" i="13"/>
  <c r="M1135" i="13" s="1"/>
  <c r="I1135" i="13"/>
  <c r="K1135" i="13"/>
  <c r="O1135" i="13"/>
  <c r="Q1135" i="13"/>
  <c r="V1135" i="13"/>
  <c r="G1144" i="13"/>
  <c r="I1144" i="13"/>
  <c r="K1144" i="13"/>
  <c r="M1144" i="13"/>
  <c r="O1144" i="13"/>
  <c r="Q1144" i="13"/>
  <c r="V1144" i="13"/>
  <c r="G1152" i="13"/>
  <c r="I1152" i="13"/>
  <c r="K1152" i="13"/>
  <c r="M1152" i="13"/>
  <c r="O1152" i="13"/>
  <c r="Q1152" i="13"/>
  <c r="V1152" i="13"/>
  <c r="G1161" i="13"/>
  <c r="I1161" i="13"/>
  <c r="K1161" i="13"/>
  <c r="M1161" i="13"/>
  <c r="O1161" i="13"/>
  <c r="Q1161" i="13"/>
  <c r="V1161" i="13"/>
  <c r="G1174" i="13"/>
  <c r="M1174" i="13" s="1"/>
  <c r="I1174" i="13"/>
  <c r="K1174" i="13"/>
  <c r="O1174" i="13"/>
  <c r="Q1174" i="13"/>
  <c r="V1174" i="13"/>
  <c r="G1182" i="13"/>
  <c r="M1182" i="13" s="1"/>
  <c r="I1182" i="13"/>
  <c r="K1182" i="13"/>
  <c r="O1182" i="13"/>
  <c r="Q1182" i="13"/>
  <c r="V1182" i="13"/>
  <c r="G1186" i="13"/>
  <c r="M1186" i="13" s="1"/>
  <c r="I1186" i="13"/>
  <c r="K1186" i="13"/>
  <c r="O1186" i="13"/>
  <c r="Q1186" i="13"/>
  <c r="V1186" i="13"/>
  <c r="G1188" i="13"/>
  <c r="M1188" i="13" s="1"/>
  <c r="I1188" i="13"/>
  <c r="K1188" i="13"/>
  <c r="O1188" i="13"/>
  <c r="Q1188" i="13"/>
  <c r="V1188" i="13"/>
  <c r="G1190" i="13"/>
  <c r="M1190" i="13" s="1"/>
  <c r="I1190" i="13"/>
  <c r="K1190" i="13"/>
  <c r="O1190" i="13"/>
  <c r="Q1190" i="13"/>
  <c r="V1190" i="13"/>
  <c r="G1192" i="13"/>
  <c r="I1192" i="13"/>
  <c r="K1192" i="13"/>
  <c r="M1192" i="13"/>
  <c r="O1192" i="13"/>
  <c r="Q1192" i="13"/>
  <c r="V1192" i="13"/>
  <c r="G1197" i="13"/>
  <c r="I1197" i="13"/>
  <c r="K1197" i="13"/>
  <c r="M1197" i="13"/>
  <c r="O1197" i="13"/>
  <c r="Q1197" i="13"/>
  <c r="V1197" i="13"/>
  <c r="G1211" i="13"/>
  <c r="I1211" i="13"/>
  <c r="K1211" i="13"/>
  <c r="M1211" i="13"/>
  <c r="O1211" i="13"/>
  <c r="Q1211" i="13"/>
  <c r="V1211" i="13"/>
  <c r="G1214" i="13"/>
  <c r="M1214" i="13" s="1"/>
  <c r="I1214" i="13"/>
  <c r="K1214" i="13"/>
  <c r="O1214" i="13"/>
  <c r="Q1214" i="13"/>
  <c r="V1214" i="13"/>
  <c r="G1224" i="13"/>
  <c r="M1224" i="13" s="1"/>
  <c r="I1224" i="13"/>
  <c r="K1224" i="13"/>
  <c r="O1224" i="13"/>
  <c r="Q1224" i="13"/>
  <c r="V1224" i="13"/>
  <c r="G1232" i="13"/>
  <c r="M1232" i="13" s="1"/>
  <c r="I1232" i="13"/>
  <c r="K1232" i="13"/>
  <c r="O1232" i="13"/>
  <c r="Q1232" i="13"/>
  <c r="V1232" i="13"/>
  <c r="G1234" i="13"/>
  <c r="M1234" i="13" s="1"/>
  <c r="I1234" i="13"/>
  <c r="K1234" i="13"/>
  <c r="O1234" i="13"/>
  <c r="Q1234" i="13"/>
  <c r="V1234" i="13"/>
  <c r="G1236" i="13"/>
  <c r="M1236" i="13" s="1"/>
  <c r="I1236" i="13"/>
  <c r="K1236" i="13"/>
  <c r="O1236" i="13"/>
  <c r="Q1236" i="13"/>
  <c r="V1236" i="13"/>
  <c r="G1239" i="13"/>
  <c r="I1239" i="13"/>
  <c r="K1239" i="13"/>
  <c r="M1239" i="13"/>
  <c r="O1239" i="13"/>
  <c r="Q1239" i="13"/>
  <c r="V1239" i="13"/>
  <c r="G1241" i="13"/>
  <c r="I1241" i="13"/>
  <c r="K1241" i="13"/>
  <c r="M1241" i="13"/>
  <c r="O1241" i="13"/>
  <c r="Q1241" i="13"/>
  <c r="V1241" i="13"/>
  <c r="G1244" i="13"/>
  <c r="I1244" i="13"/>
  <c r="K1244" i="13"/>
  <c r="M1244" i="13"/>
  <c r="O1244" i="13"/>
  <c r="Q1244" i="13"/>
  <c r="V1244" i="13"/>
  <c r="G1246" i="13"/>
  <c r="M1246" i="13" s="1"/>
  <c r="I1246" i="13"/>
  <c r="K1246" i="13"/>
  <c r="O1246" i="13"/>
  <c r="Q1246" i="13"/>
  <c r="V1246" i="13"/>
  <c r="G1248" i="13"/>
  <c r="M1248" i="13" s="1"/>
  <c r="I1248" i="13"/>
  <c r="K1248" i="13"/>
  <c r="O1248" i="13"/>
  <c r="Q1248" i="13"/>
  <c r="V1248" i="13"/>
  <c r="G1250" i="13"/>
  <c r="M1250" i="13" s="1"/>
  <c r="I1250" i="13"/>
  <c r="K1250" i="13"/>
  <c r="O1250" i="13"/>
  <c r="Q1250" i="13"/>
  <c r="V1250" i="13"/>
  <c r="G1279" i="13"/>
  <c r="M1279" i="13" s="1"/>
  <c r="I1279" i="13"/>
  <c r="K1279" i="13"/>
  <c r="O1279" i="13"/>
  <c r="Q1279" i="13"/>
  <c r="V1279" i="13"/>
  <c r="G1364" i="13"/>
  <c r="M1364" i="13" s="1"/>
  <c r="I1364" i="13"/>
  <c r="K1364" i="13"/>
  <c r="O1364" i="13"/>
  <c r="Q1364" i="13"/>
  <c r="V1364" i="13"/>
  <c r="G1448" i="13"/>
  <c r="I1448" i="13"/>
  <c r="K1448" i="13"/>
  <c r="M1448" i="13"/>
  <c r="O1448" i="13"/>
  <c r="Q1448" i="13"/>
  <c r="V1448" i="13"/>
  <c r="G1457" i="13"/>
  <c r="I1457" i="13"/>
  <c r="K1457" i="13"/>
  <c r="M1457" i="13"/>
  <c r="O1457" i="13"/>
  <c r="Q1457" i="13"/>
  <c r="V1457" i="13"/>
  <c r="G1482" i="13"/>
  <c r="I1482" i="13"/>
  <c r="K1482" i="13"/>
  <c r="M1482" i="13"/>
  <c r="O1482" i="13"/>
  <c r="Q1482" i="13"/>
  <c r="V1482" i="13"/>
  <c r="G1484" i="13"/>
  <c r="M1484" i="13" s="1"/>
  <c r="I1484" i="13"/>
  <c r="K1484" i="13"/>
  <c r="O1484" i="13"/>
  <c r="Q1484" i="13"/>
  <c r="V1484" i="13"/>
  <c r="G1502" i="13"/>
  <c r="M1502" i="13" s="1"/>
  <c r="I1502" i="13"/>
  <c r="K1502" i="13"/>
  <c r="O1502" i="13"/>
  <c r="Q1502" i="13"/>
  <c r="V1502" i="13"/>
  <c r="G1506" i="13"/>
  <c r="M1506" i="13" s="1"/>
  <c r="I1506" i="13"/>
  <c r="K1506" i="13"/>
  <c r="O1506" i="13"/>
  <c r="Q1506" i="13"/>
  <c r="V1506" i="13"/>
  <c r="G1512" i="13"/>
  <c r="Q1512" i="13"/>
  <c r="G1513" i="13"/>
  <c r="M1513" i="13" s="1"/>
  <c r="M1512" i="13" s="1"/>
  <c r="I1513" i="13"/>
  <c r="I1512" i="13" s="1"/>
  <c r="K1513" i="13"/>
  <c r="K1512" i="13" s="1"/>
  <c r="O1513" i="13"/>
  <c r="O1512" i="13" s="1"/>
  <c r="Q1513" i="13"/>
  <c r="V1513" i="13"/>
  <c r="V1512" i="13" s="1"/>
  <c r="K1517" i="13"/>
  <c r="G1520" i="13"/>
  <c r="I1520" i="13"/>
  <c r="K1520" i="13"/>
  <c r="M1520" i="13"/>
  <c r="O1520" i="13"/>
  <c r="O1517" i="13" s="1"/>
  <c r="Q1520" i="13"/>
  <c r="Q1517" i="13" s="1"/>
  <c r="V1520" i="13"/>
  <c r="V1517" i="13" s="1"/>
  <c r="G1524" i="13"/>
  <c r="I1524" i="13"/>
  <c r="K1524" i="13"/>
  <c r="M1524" i="13"/>
  <c r="O1524" i="13"/>
  <c r="Q1524" i="13"/>
  <c r="V1524" i="13"/>
  <c r="G1526" i="13"/>
  <c r="G1517" i="13" s="1"/>
  <c r="I1526" i="13"/>
  <c r="K1526" i="13"/>
  <c r="O1526" i="13"/>
  <c r="Q1526" i="13"/>
  <c r="V1526" i="13"/>
  <c r="G1528" i="13"/>
  <c r="M1528" i="13" s="1"/>
  <c r="I1528" i="13"/>
  <c r="I1517" i="13" s="1"/>
  <c r="K1528" i="13"/>
  <c r="O1528" i="13"/>
  <c r="Q1528" i="13"/>
  <c r="V1528" i="13"/>
  <c r="G1532" i="13"/>
  <c r="M1532" i="13" s="1"/>
  <c r="I1532" i="13"/>
  <c r="K1532" i="13"/>
  <c r="O1532" i="13"/>
  <c r="Q1532" i="13"/>
  <c r="V1532" i="13"/>
  <c r="G1534" i="13"/>
  <c r="M1534" i="13" s="1"/>
  <c r="I1534" i="13"/>
  <c r="K1534" i="13"/>
  <c r="O1534" i="13"/>
  <c r="Q1534" i="13"/>
  <c r="V1534" i="13"/>
  <c r="G1536" i="13"/>
  <c r="I1536" i="13"/>
  <c r="V1536" i="13"/>
  <c r="G1537" i="13"/>
  <c r="I1537" i="13"/>
  <c r="K1537" i="13"/>
  <c r="K1536" i="13" s="1"/>
  <c r="M1537" i="13"/>
  <c r="M1536" i="13" s="1"/>
  <c r="O1537" i="13"/>
  <c r="O1536" i="13" s="1"/>
  <c r="Q1537" i="13"/>
  <c r="Q1536" i="13" s="1"/>
  <c r="V1537" i="13"/>
  <c r="K1539" i="13"/>
  <c r="G1540" i="13"/>
  <c r="I1540" i="13"/>
  <c r="I1539" i="13" s="1"/>
  <c r="K1540" i="13"/>
  <c r="M1540" i="13"/>
  <c r="O1540" i="13"/>
  <c r="O1539" i="13" s="1"/>
  <c r="Q1540" i="13"/>
  <c r="Q1539" i="13" s="1"/>
  <c r="V1540" i="13"/>
  <c r="V1539" i="13" s="1"/>
  <c r="G1575" i="13"/>
  <c r="G1539" i="13" s="1"/>
  <c r="I1575" i="13"/>
  <c r="K1575" i="13"/>
  <c r="O1575" i="13"/>
  <c r="Q1575" i="13"/>
  <c r="V1575" i="13"/>
  <c r="G1579" i="13"/>
  <c r="M1579" i="13" s="1"/>
  <c r="I1579" i="13"/>
  <c r="I1578" i="13" s="1"/>
  <c r="K1579" i="13"/>
  <c r="K1578" i="13" s="1"/>
  <c r="O1579" i="13"/>
  <c r="O1578" i="13" s="1"/>
  <c r="Q1579" i="13"/>
  <c r="V1579" i="13"/>
  <c r="V1578" i="13" s="1"/>
  <c r="G1582" i="13"/>
  <c r="G1578" i="13" s="1"/>
  <c r="I1582" i="13"/>
  <c r="K1582" i="13"/>
  <c r="O1582" i="13"/>
  <c r="Q1582" i="13"/>
  <c r="V1582" i="13"/>
  <c r="G1584" i="13"/>
  <c r="M1584" i="13" s="1"/>
  <c r="I1584" i="13"/>
  <c r="K1584" i="13"/>
  <c r="O1584" i="13"/>
  <c r="Q1584" i="13"/>
  <c r="V1584" i="13"/>
  <c r="G1588" i="13"/>
  <c r="I1588" i="13"/>
  <c r="K1588" i="13"/>
  <c r="M1588" i="13"/>
  <c r="O1588" i="13"/>
  <c r="Q1588" i="13"/>
  <c r="V1588" i="13"/>
  <c r="G1592" i="13"/>
  <c r="I1592" i="13"/>
  <c r="K1592" i="13"/>
  <c r="M1592" i="13"/>
  <c r="O1592" i="13"/>
  <c r="Q1592" i="13"/>
  <c r="Q1578" i="13" s="1"/>
  <c r="V1592" i="13"/>
  <c r="G1596" i="13"/>
  <c r="I1596" i="13"/>
  <c r="K1596" i="13"/>
  <c r="M1596" i="13"/>
  <c r="O1596" i="13"/>
  <c r="Q1596" i="13"/>
  <c r="V1596" i="13"/>
  <c r="G1599" i="13"/>
  <c r="M1599" i="13" s="1"/>
  <c r="I1599" i="13"/>
  <c r="K1599" i="13"/>
  <c r="O1599" i="13"/>
  <c r="Q1599" i="13"/>
  <c r="V1599" i="13"/>
  <c r="G1601" i="13"/>
  <c r="M1601" i="13" s="1"/>
  <c r="I1601" i="13"/>
  <c r="K1601" i="13"/>
  <c r="O1601" i="13"/>
  <c r="Q1601" i="13"/>
  <c r="V1601" i="13"/>
  <c r="G1607" i="13"/>
  <c r="M1607" i="13" s="1"/>
  <c r="I1607" i="13"/>
  <c r="K1607" i="13"/>
  <c r="O1607" i="13"/>
  <c r="Q1607" i="13"/>
  <c r="V1607" i="13"/>
  <c r="G1610" i="13"/>
  <c r="M1610" i="13" s="1"/>
  <c r="I1610" i="13"/>
  <c r="K1610" i="13"/>
  <c r="O1610" i="13"/>
  <c r="Q1610" i="13"/>
  <c r="V1610" i="13"/>
  <c r="G1612" i="13"/>
  <c r="G1613" i="13"/>
  <c r="I1613" i="13"/>
  <c r="I1612" i="13" s="1"/>
  <c r="K1613" i="13"/>
  <c r="K1612" i="13" s="1"/>
  <c r="M1613" i="13"/>
  <c r="O1613" i="13"/>
  <c r="O1612" i="13" s="1"/>
  <c r="Q1613" i="13"/>
  <c r="Q1612" i="13" s="1"/>
  <c r="V1613" i="13"/>
  <c r="G1623" i="13"/>
  <c r="I1623" i="13"/>
  <c r="K1623" i="13"/>
  <c r="M1623" i="13"/>
  <c r="M1612" i="13" s="1"/>
  <c r="O1623" i="13"/>
  <c r="Q1623" i="13"/>
  <c r="V1623" i="13"/>
  <c r="V1612" i="13" s="1"/>
  <c r="G1626" i="13"/>
  <c r="I1626" i="13"/>
  <c r="K1626" i="13"/>
  <c r="M1626" i="13"/>
  <c r="O1626" i="13"/>
  <c r="Q1626" i="13"/>
  <c r="V1626" i="13"/>
  <c r="G1628" i="13"/>
  <c r="M1628" i="13" s="1"/>
  <c r="I1628" i="13"/>
  <c r="K1628" i="13"/>
  <c r="O1628" i="13"/>
  <c r="Q1628" i="13"/>
  <c r="V1628" i="13"/>
  <c r="G1630" i="13"/>
  <c r="M1630" i="13" s="1"/>
  <c r="I1630" i="13"/>
  <c r="K1630" i="13"/>
  <c r="O1630" i="13"/>
  <c r="Q1630" i="13"/>
  <c r="V1630" i="13"/>
  <c r="G1632" i="13"/>
  <c r="M1632" i="13" s="1"/>
  <c r="I1632" i="13"/>
  <c r="K1632" i="13"/>
  <c r="O1632" i="13"/>
  <c r="Q1632" i="13"/>
  <c r="V1632" i="13"/>
  <c r="G1636" i="13"/>
  <c r="G1634" i="13" s="1"/>
  <c r="I1636" i="13"/>
  <c r="I1634" i="13" s="1"/>
  <c r="K1636" i="13"/>
  <c r="O1636" i="13"/>
  <c r="O1634" i="13" s="1"/>
  <c r="Q1636" i="13"/>
  <c r="V1636" i="13"/>
  <c r="V1634" i="13" s="1"/>
  <c r="G1641" i="13"/>
  <c r="I1641" i="13"/>
  <c r="K1641" i="13"/>
  <c r="K1634" i="13" s="1"/>
  <c r="M1641" i="13"/>
  <c r="O1641" i="13"/>
  <c r="Q1641" i="13"/>
  <c r="Q1634" i="13" s="1"/>
  <c r="V1641" i="13"/>
  <c r="G1644" i="13"/>
  <c r="I1644" i="13"/>
  <c r="K1644" i="13"/>
  <c r="M1644" i="13"/>
  <c r="O1644" i="13"/>
  <c r="Q1644" i="13"/>
  <c r="V1644" i="13"/>
  <c r="G1647" i="13"/>
  <c r="I1647" i="13"/>
  <c r="K1647" i="13"/>
  <c r="M1647" i="13"/>
  <c r="O1647" i="13"/>
  <c r="Q1647" i="13"/>
  <c r="V1647" i="13"/>
  <c r="G1652" i="13"/>
  <c r="M1652" i="13" s="1"/>
  <c r="I1652" i="13"/>
  <c r="K1652" i="13"/>
  <c r="O1652" i="13"/>
  <c r="Q1652" i="13"/>
  <c r="V1652" i="13"/>
  <c r="G1655" i="13"/>
  <c r="M1655" i="13" s="1"/>
  <c r="I1655" i="13"/>
  <c r="K1655" i="13"/>
  <c r="O1655" i="13"/>
  <c r="Q1655" i="13"/>
  <c r="V1655" i="13"/>
  <c r="G1661" i="13"/>
  <c r="M1661" i="13" s="1"/>
  <c r="I1661" i="13"/>
  <c r="K1661" i="13"/>
  <c r="O1661" i="13"/>
  <c r="Q1661" i="13"/>
  <c r="V1661" i="13"/>
  <c r="G1665" i="13"/>
  <c r="M1665" i="13" s="1"/>
  <c r="I1665" i="13"/>
  <c r="K1665" i="13"/>
  <c r="O1665" i="13"/>
  <c r="Q1665" i="13"/>
  <c r="V1665" i="13"/>
  <c r="G1669" i="13"/>
  <c r="M1669" i="13" s="1"/>
  <c r="I1669" i="13"/>
  <c r="K1669" i="13"/>
  <c r="O1669" i="13"/>
  <c r="Q1669" i="13"/>
  <c r="V1669" i="13"/>
  <c r="G1685" i="13"/>
  <c r="I1685" i="13"/>
  <c r="K1685" i="13"/>
  <c r="M1685" i="13"/>
  <c r="O1685" i="13"/>
  <c r="Q1685" i="13"/>
  <c r="V1685" i="13"/>
  <c r="G1689" i="13"/>
  <c r="I1689" i="13"/>
  <c r="K1689" i="13"/>
  <c r="M1689" i="13"/>
  <c r="O1689" i="13"/>
  <c r="Q1689" i="13"/>
  <c r="V1689" i="13"/>
  <c r="G1690" i="13"/>
  <c r="I1690" i="13"/>
  <c r="K1690" i="13"/>
  <c r="M1690" i="13"/>
  <c r="O1690" i="13"/>
  <c r="Q1690" i="13"/>
  <c r="V1690" i="13"/>
  <c r="G1694" i="13"/>
  <c r="M1694" i="13" s="1"/>
  <c r="I1694" i="13"/>
  <c r="K1694" i="13"/>
  <c r="O1694" i="13"/>
  <c r="Q1694" i="13"/>
  <c r="V1694" i="13"/>
  <c r="G1697" i="13"/>
  <c r="M1697" i="13" s="1"/>
  <c r="I1697" i="13"/>
  <c r="K1697" i="13"/>
  <c r="O1697" i="13"/>
  <c r="Q1697" i="13"/>
  <c r="V1697" i="13"/>
  <c r="G1701" i="13"/>
  <c r="M1701" i="13" s="1"/>
  <c r="I1701" i="13"/>
  <c r="K1701" i="13"/>
  <c r="O1701" i="13"/>
  <c r="Q1701" i="13"/>
  <c r="V1701" i="13"/>
  <c r="G1703" i="13"/>
  <c r="M1703" i="13" s="1"/>
  <c r="I1703" i="13"/>
  <c r="K1703" i="13"/>
  <c r="O1703" i="13"/>
  <c r="Q1703" i="13"/>
  <c r="V1703" i="13"/>
  <c r="G1707" i="13"/>
  <c r="M1707" i="13" s="1"/>
  <c r="I1707" i="13"/>
  <c r="K1707" i="13"/>
  <c r="O1707" i="13"/>
  <c r="Q1707" i="13"/>
  <c r="V1707" i="13"/>
  <c r="G1709" i="13"/>
  <c r="I1709" i="13"/>
  <c r="K1709" i="13"/>
  <c r="M1709" i="13"/>
  <c r="O1709" i="13"/>
  <c r="Q1709" i="13"/>
  <c r="V1709" i="13"/>
  <c r="G1711" i="13"/>
  <c r="I1711" i="13"/>
  <c r="K1711" i="13"/>
  <c r="M1711" i="13"/>
  <c r="O1711" i="13"/>
  <c r="Q1711" i="13"/>
  <c r="V1711" i="13"/>
  <c r="G1714" i="13"/>
  <c r="I1714" i="13"/>
  <c r="K1714" i="13"/>
  <c r="M1714" i="13"/>
  <c r="O1714" i="13"/>
  <c r="Q1714" i="13"/>
  <c r="V1714" i="13"/>
  <c r="G1716" i="13"/>
  <c r="M1716" i="13" s="1"/>
  <c r="I1716" i="13"/>
  <c r="K1716" i="13"/>
  <c r="O1716" i="13"/>
  <c r="Q1716" i="13"/>
  <c r="V1716" i="13"/>
  <c r="G1719" i="13"/>
  <c r="M1719" i="13" s="1"/>
  <c r="I1719" i="13"/>
  <c r="K1719" i="13"/>
  <c r="O1719" i="13"/>
  <c r="Q1719" i="13"/>
  <c r="V1719" i="13"/>
  <c r="G1735" i="13"/>
  <c r="G1721" i="13" s="1"/>
  <c r="I1735" i="13"/>
  <c r="I1721" i="13" s="1"/>
  <c r="K1735" i="13"/>
  <c r="K1721" i="13" s="1"/>
  <c r="O1735" i="13"/>
  <c r="Q1735" i="13"/>
  <c r="Q1721" i="13" s="1"/>
  <c r="V1735" i="13"/>
  <c r="G1783" i="13"/>
  <c r="M1783" i="13" s="1"/>
  <c r="I1783" i="13"/>
  <c r="K1783" i="13"/>
  <c r="O1783" i="13"/>
  <c r="O1721" i="13" s="1"/>
  <c r="Q1783" i="13"/>
  <c r="V1783" i="13"/>
  <c r="G1789" i="13"/>
  <c r="I1789" i="13"/>
  <c r="K1789" i="13"/>
  <c r="M1789" i="13"/>
  <c r="O1789" i="13"/>
  <c r="Q1789" i="13"/>
  <c r="V1789" i="13"/>
  <c r="G1809" i="13"/>
  <c r="I1809" i="13"/>
  <c r="K1809" i="13"/>
  <c r="M1809" i="13"/>
  <c r="O1809" i="13"/>
  <c r="Q1809" i="13"/>
  <c r="V1809" i="13"/>
  <c r="G1815" i="13"/>
  <c r="I1815" i="13"/>
  <c r="K1815" i="13"/>
  <c r="M1815" i="13"/>
  <c r="O1815" i="13"/>
  <c r="Q1815" i="13"/>
  <c r="V1815" i="13"/>
  <c r="G1820" i="13"/>
  <c r="M1820" i="13" s="1"/>
  <c r="I1820" i="13"/>
  <c r="K1820" i="13"/>
  <c r="O1820" i="13"/>
  <c r="Q1820" i="13"/>
  <c r="V1820" i="13"/>
  <c r="G1826" i="13"/>
  <c r="M1826" i="13" s="1"/>
  <c r="I1826" i="13"/>
  <c r="K1826" i="13"/>
  <c r="O1826" i="13"/>
  <c r="Q1826" i="13"/>
  <c r="V1826" i="13"/>
  <c r="G1832" i="13"/>
  <c r="M1832" i="13" s="1"/>
  <c r="I1832" i="13"/>
  <c r="K1832" i="13"/>
  <c r="O1832" i="13"/>
  <c r="Q1832" i="13"/>
  <c r="V1832" i="13"/>
  <c r="G1838" i="13"/>
  <c r="M1838" i="13" s="1"/>
  <c r="I1838" i="13"/>
  <c r="K1838" i="13"/>
  <c r="O1838" i="13"/>
  <c r="Q1838" i="13"/>
  <c r="V1838" i="13"/>
  <c r="G1844" i="13"/>
  <c r="M1844" i="13" s="1"/>
  <c r="I1844" i="13"/>
  <c r="K1844" i="13"/>
  <c r="O1844" i="13"/>
  <c r="Q1844" i="13"/>
  <c r="V1844" i="13"/>
  <c r="G1850" i="13"/>
  <c r="I1850" i="13"/>
  <c r="K1850" i="13"/>
  <c r="M1850" i="13"/>
  <c r="O1850" i="13"/>
  <c r="Q1850" i="13"/>
  <c r="V1850" i="13"/>
  <c r="G1856" i="13"/>
  <c r="I1856" i="13"/>
  <c r="K1856" i="13"/>
  <c r="M1856" i="13"/>
  <c r="O1856" i="13"/>
  <c r="Q1856" i="13"/>
  <c r="V1856" i="13"/>
  <c r="G1862" i="13"/>
  <c r="I1862" i="13"/>
  <c r="K1862" i="13"/>
  <c r="M1862" i="13"/>
  <c r="O1862" i="13"/>
  <c r="Q1862" i="13"/>
  <c r="V1862" i="13"/>
  <c r="G1868" i="13"/>
  <c r="M1868" i="13" s="1"/>
  <c r="I1868" i="13"/>
  <c r="K1868" i="13"/>
  <c r="O1868" i="13"/>
  <c r="Q1868" i="13"/>
  <c r="V1868" i="13"/>
  <c r="G1874" i="13"/>
  <c r="M1874" i="13" s="1"/>
  <c r="I1874" i="13"/>
  <c r="K1874" i="13"/>
  <c r="O1874" i="13"/>
  <c r="Q1874" i="13"/>
  <c r="V1874" i="13"/>
  <c r="V1721" i="13" s="1"/>
  <c r="G1880" i="13"/>
  <c r="M1880" i="13" s="1"/>
  <c r="I1880" i="13"/>
  <c r="K1880" i="13"/>
  <c r="O1880" i="13"/>
  <c r="Q1880" i="13"/>
  <c r="V1880" i="13"/>
  <c r="G1886" i="13"/>
  <c r="M1886" i="13" s="1"/>
  <c r="I1886" i="13"/>
  <c r="K1886" i="13"/>
  <c r="O1886" i="13"/>
  <c r="Q1886" i="13"/>
  <c r="V1886" i="13"/>
  <c r="G1892" i="13"/>
  <c r="M1892" i="13" s="1"/>
  <c r="I1892" i="13"/>
  <c r="K1892" i="13"/>
  <c r="O1892" i="13"/>
  <c r="Q1892" i="13"/>
  <c r="V1892" i="13"/>
  <c r="G1898" i="13"/>
  <c r="I1898" i="13"/>
  <c r="K1898" i="13"/>
  <c r="M1898" i="13"/>
  <c r="O1898" i="13"/>
  <c r="Q1898" i="13"/>
  <c r="V1898" i="13"/>
  <c r="G1904" i="13"/>
  <c r="I1904" i="13"/>
  <c r="K1904" i="13"/>
  <c r="M1904" i="13"/>
  <c r="O1904" i="13"/>
  <c r="Q1904" i="13"/>
  <c r="V1904" i="13"/>
  <c r="G1910" i="13"/>
  <c r="I1910" i="13"/>
  <c r="K1910" i="13"/>
  <c r="M1910" i="13"/>
  <c r="O1910" i="13"/>
  <c r="Q1910" i="13"/>
  <c r="V1910" i="13"/>
  <c r="G1916" i="13"/>
  <c r="M1916" i="13" s="1"/>
  <c r="I1916" i="13"/>
  <c r="K1916" i="13"/>
  <c r="O1916" i="13"/>
  <c r="Q1916" i="13"/>
  <c r="V1916" i="13"/>
  <c r="G1922" i="13"/>
  <c r="M1922" i="13" s="1"/>
  <c r="I1922" i="13"/>
  <c r="K1922" i="13"/>
  <c r="O1922" i="13"/>
  <c r="Q1922" i="13"/>
  <c r="V1922" i="13"/>
  <c r="G1927" i="13"/>
  <c r="M1927" i="13" s="1"/>
  <c r="I1927" i="13"/>
  <c r="K1927" i="13"/>
  <c r="O1927" i="13"/>
  <c r="Q1927" i="13"/>
  <c r="V1927" i="13"/>
  <c r="G1938" i="13"/>
  <c r="M1938" i="13" s="1"/>
  <c r="I1938" i="13"/>
  <c r="K1938" i="13"/>
  <c r="O1938" i="13"/>
  <c r="Q1938" i="13"/>
  <c r="V1938" i="13"/>
  <c r="G1949" i="13"/>
  <c r="M1949" i="13" s="1"/>
  <c r="I1949" i="13"/>
  <c r="K1949" i="13"/>
  <c r="O1949" i="13"/>
  <c r="Q1949" i="13"/>
  <c r="V1949" i="13"/>
  <c r="G1961" i="13"/>
  <c r="I1961" i="13"/>
  <c r="K1961" i="13"/>
  <c r="M1961" i="13"/>
  <c r="O1961" i="13"/>
  <c r="Q1961" i="13"/>
  <c r="V1961" i="13"/>
  <c r="G1972" i="13"/>
  <c r="I1972" i="13"/>
  <c r="K1972" i="13"/>
  <c r="M1972" i="13"/>
  <c r="O1972" i="13"/>
  <c r="Q1972" i="13"/>
  <c r="V1972" i="13"/>
  <c r="G1974" i="13"/>
  <c r="I1974" i="13"/>
  <c r="K1974" i="13"/>
  <c r="M1974" i="13"/>
  <c r="O1974" i="13"/>
  <c r="Q1974" i="13"/>
  <c r="V1974" i="13"/>
  <c r="G1985" i="13"/>
  <c r="M1985" i="13" s="1"/>
  <c r="I1985" i="13"/>
  <c r="K1985" i="13"/>
  <c r="O1985" i="13"/>
  <c r="Q1985" i="13"/>
  <c r="V1985" i="13"/>
  <c r="G1996" i="13"/>
  <c r="M1996" i="13" s="1"/>
  <c r="I1996" i="13"/>
  <c r="K1996" i="13"/>
  <c r="O1996" i="13"/>
  <c r="Q1996" i="13"/>
  <c r="V1996" i="13"/>
  <c r="G2007" i="13"/>
  <c r="M2007" i="13" s="1"/>
  <c r="I2007" i="13"/>
  <c r="K2007" i="13"/>
  <c r="O2007" i="13"/>
  <c r="Q2007" i="13"/>
  <c r="V2007" i="13"/>
  <c r="G2018" i="13"/>
  <c r="M2018" i="13" s="1"/>
  <c r="I2018" i="13"/>
  <c r="K2018" i="13"/>
  <c r="O2018" i="13"/>
  <c r="Q2018" i="13"/>
  <c r="V2018" i="13"/>
  <c r="G2029" i="13"/>
  <c r="M2029" i="13" s="1"/>
  <c r="I2029" i="13"/>
  <c r="K2029" i="13"/>
  <c r="O2029" i="13"/>
  <c r="Q2029" i="13"/>
  <c r="V2029" i="13"/>
  <c r="G2040" i="13"/>
  <c r="I2040" i="13"/>
  <c r="K2040" i="13"/>
  <c r="M2040" i="13"/>
  <c r="O2040" i="13"/>
  <c r="Q2040" i="13"/>
  <c r="V2040" i="13"/>
  <c r="G2051" i="13"/>
  <c r="I2051" i="13"/>
  <c r="K2051" i="13"/>
  <c r="M2051" i="13"/>
  <c r="O2051" i="13"/>
  <c r="Q2051" i="13"/>
  <c r="V2051" i="13"/>
  <c r="G2065" i="13"/>
  <c r="I2065" i="13"/>
  <c r="K2065" i="13"/>
  <c r="M2065" i="13"/>
  <c r="O2065" i="13"/>
  <c r="Q2065" i="13"/>
  <c r="V2065" i="13"/>
  <c r="G2079" i="13"/>
  <c r="M2079" i="13" s="1"/>
  <c r="I2079" i="13"/>
  <c r="K2079" i="13"/>
  <c r="O2079" i="13"/>
  <c r="Q2079" i="13"/>
  <c r="V2079" i="13"/>
  <c r="G2089" i="13"/>
  <c r="M2089" i="13" s="1"/>
  <c r="I2089" i="13"/>
  <c r="K2089" i="13"/>
  <c r="O2089" i="13"/>
  <c r="Q2089" i="13"/>
  <c r="V2089" i="13"/>
  <c r="G2099" i="13"/>
  <c r="M2099" i="13" s="1"/>
  <c r="I2099" i="13"/>
  <c r="K2099" i="13"/>
  <c r="O2099" i="13"/>
  <c r="Q2099" i="13"/>
  <c r="V2099" i="13"/>
  <c r="G2110" i="13"/>
  <c r="M2110" i="13" s="1"/>
  <c r="I2110" i="13"/>
  <c r="K2110" i="13"/>
  <c r="O2110" i="13"/>
  <c r="Q2110" i="13"/>
  <c r="V2110" i="13"/>
  <c r="G2121" i="13"/>
  <c r="I2121" i="13"/>
  <c r="K2121" i="13"/>
  <c r="M2121" i="13"/>
  <c r="O2121" i="13"/>
  <c r="Q2121" i="13"/>
  <c r="V2121" i="13"/>
  <c r="G2132" i="13"/>
  <c r="I2132" i="13"/>
  <c r="K2132" i="13"/>
  <c r="M2132" i="13"/>
  <c r="O2132" i="13"/>
  <c r="Q2132" i="13"/>
  <c r="V2132" i="13"/>
  <c r="G2143" i="13"/>
  <c r="I2143" i="13"/>
  <c r="K2143" i="13"/>
  <c r="M2143" i="13"/>
  <c r="O2143" i="13"/>
  <c r="Q2143" i="13"/>
  <c r="V2143" i="13"/>
  <c r="G2154" i="13"/>
  <c r="I2154" i="13"/>
  <c r="K2154" i="13"/>
  <c r="M2154" i="13"/>
  <c r="O2154" i="13"/>
  <c r="Q2154" i="13"/>
  <c r="V2154" i="13"/>
  <c r="G2165" i="13"/>
  <c r="M2165" i="13" s="1"/>
  <c r="I2165" i="13"/>
  <c r="K2165" i="13"/>
  <c r="O2165" i="13"/>
  <c r="Q2165" i="13"/>
  <c r="V2165" i="13"/>
  <c r="G2176" i="13"/>
  <c r="M2176" i="13" s="1"/>
  <c r="I2176" i="13"/>
  <c r="K2176" i="13"/>
  <c r="O2176" i="13"/>
  <c r="Q2176" i="13"/>
  <c r="V2176" i="13"/>
  <c r="G2187" i="13"/>
  <c r="M2187" i="13" s="1"/>
  <c r="I2187" i="13"/>
  <c r="K2187" i="13"/>
  <c r="O2187" i="13"/>
  <c r="Q2187" i="13"/>
  <c r="V2187" i="13"/>
  <c r="G2197" i="13"/>
  <c r="M2197" i="13" s="1"/>
  <c r="I2197" i="13"/>
  <c r="K2197" i="13"/>
  <c r="O2197" i="13"/>
  <c r="Q2197" i="13"/>
  <c r="V2197" i="13"/>
  <c r="G2199" i="13"/>
  <c r="G2202" i="13"/>
  <c r="I2202" i="13"/>
  <c r="K2202" i="13"/>
  <c r="K2199" i="13" s="1"/>
  <c r="M2202" i="13"/>
  <c r="O2202" i="13"/>
  <c r="O2199" i="13" s="1"/>
  <c r="Q2202" i="13"/>
  <c r="Q2199" i="13" s="1"/>
  <c r="V2202" i="13"/>
  <c r="G2205" i="13"/>
  <c r="I2205" i="13"/>
  <c r="K2205" i="13"/>
  <c r="M2205" i="13"/>
  <c r="O2205" i="13"/>
  <c r="Q2205" i="13"/>
  <c r="V2205" i="13"/>
  <c r="V2199" i="13" s="1"/>
  <c r="G2208" i="13"/>
  <c r="I2208" i="13"/>
  <c r="K2208" i="13"/>
  <c r="M2208" i="13"/>
  <c r="O2208" i="13"/>
  <c r="Q2208" i="13"/>
  <c r="V2208" i="13"/>
  <c r="G2211" i="13"/>
  <c r="M2211" i="13" s="1"/>
  <c r="I2211" i="13"/>
  <c r="K2211" i="13"/>
  <c r="O2211" i="13"/>
  <c r="Q2211" i="13"/>
  <c r="V2211" i="13"/>
  <c r="G2215" i="13"/>
  <c r="M2215" i="13" s="1"/>
  <c r="I2215" i="13"/>
  <c r="K2215" i="13"/>
  <c r="O2215" i="13"/>
  <c r="Q2215" i="13"/>
  <c r="V2215" i="13"/>
  <c r="G2219" i="13"/>
  <c r="M2219" i="13" s="1"/>
  <c r="I2219" i="13"/>
  <c r="I2199" i="13" s="1"/>
  <c r="K2219" i="13"/>
  <c r="O2219" i="13"/>
  <c r="Q2219" i="13"/>
  <c r="V2219" i="13"/>
  <c r="G2223" i="13"/>
  <c r="M2223" i="13" s="1"/>
  <c r="I2223" i="13"/>
  <c r="K2223" i="13"/>
  <c r="O2223" i="13"/>
  <c r="Q2223" i="13"/>
  <c r="V2223" i="13"/>
  <c r="G2227" i="13"/>
  <c r="I2227" i="13"/>
  <c r="K2227" i="13"/>
  <c r="M2227" i="13"/>
  <c r="O2227" i="13"/>
  <c r="Q2227" i="13"/>
  <c r="V2227" i="13"/>
  <c r="G2231" i="13"/>
  <c r="I2231" i="13"/>
  <c r="K2231" i="13"/>
  <c r="M2231" i="13"/>
  <c r="O2231" i="13"/>
  <c r="Q2231" i="13"/>
  <c r="V2231" i="13"/>
  <c r="G2242" i="13"/>
  <c r="I2242" i="13"/>
  <c r="K2242" i="13"/>
  <c r="M2242" i="13"/>
  <c r="O2242" i="13"/>
  <c r="Q2242" i="13"/>
  <c r="V2242" i="13"/>
  <c r="G2249" i="13"/>
  <c r="I2249" i="13"/>
  <c r="K2249" i="13"/>
  <c r="M2249" i="13"/>
  <c r="O2249" i="13"/>
  <c r="Q2249" i="13"/>
  <c r="V2249" i="13"/>
  <c r="G2256" i="13"/>
  <c r="M2256" i="13" s="1"/>
  <c r="I2256" i="13"/>
  <c r="K2256" i="13"/>
  <c r="O2256" i="13"/>
  <c r="Q2256" i="13"/>
  <c r="V2256" i="13"/>
  <c r="G2260" i="13"/>
  <c r="M2260" i="13" s="1"/>
  <c r="I2260" i="13"/>
  <c r="K2260" i="13"/>
  <c r="O2260" i="13"/>
  <c r="Q2260" i="13"/>
  <c r="V2260" i="13"/>
  <c r="G2262" i="13"/>
  <c r="M2262" i="13" s="1"/>
  <c r="I2262" i="13"/>
  <c r="K2262" i="13"/>
  <c r="O2262" i="13"/>
  <c r="Q2262" i="13"/>
  <c r="V2262" i="13"/>
  <c r="G2266" i="13"/>
  <c r="M2266" i="13" s="1"/>
  <c r="I2266" i="13"/>
  <c r="K2266" i="13"/>
  <c r="O2266" i="13"/>
  <c r="Q2266" i="13"/>
  <c r="V2266" i="13"/>
  <c r="G2268" i="13"/>
  <c r="I2268" i="13"/>
  <c r="K2268" i="13"/>
  <c r="M2268" i="13"/>
  <c r="O2268" i="13"/>
  <c r="Q2268" i="13"/>
  <c r="V2268" i="13"/>
  <c r="G2270" i="13"/>
  <c r="I2270" i="13"/>
  <c r="K2270" i="13"/>
  <c r="M2270" i="13"/>
  <c r="O2270" i="13"/>
  <c r="Q2270" i="13"/>
  <c r="V2270" i="13"/>
  <c r="G2271" i="13"/>
  <c r="I2271" i="13"/>
  <c r="K2271" i="13"/>
  <c r="M2271" i="13"/>
  <c r="O2271" i="13"/>
  <c r="Q2271" i="13"/>
  <c r="V2271" i="13"/>
  <c r="G2272" i="13"/>
  <c r="I2272" i="13"/>
  <c r="K2272" i="13"/>
  <c r="M2272" i="13"/>
  <c r="O2272" i="13"/>
  <c r="Q2272" i="13"/>
  <c r="V2272" i="13"/>
  <c r="G2276" i="13"/>
  <c r="M2276" i="13" s="1"/>
  <c r="I2276" i="13"/>
  <c r="K2276" i="13"/>
  <c r="O2276" i="13"/>
  <c r="Q2276" i="13"/>
  <c r="V2276" i="13"/>
  <c r="G2283" i="13"/>
  <c r="M2283" i="13" s="1"/>
  <c r="I2283" i="13"/>
  <c r="K2283" i="13"/>
  <c r="O2283" i="13"/>
  <c r="Q2283" i="13"/>
  <c r="V2283" i="13"/>
  <c r="G2290" i="13"/>
  <c r="M2290" i="13" s="1"/>
  <c r="I2290" i="13"/>
  <c r="K2290" i="13"/>
  <c r="O2290" i="13"/>
  <c r="Q2290" i="13"/>
  <c r="V2290" i="13"/>
  <c r="G2293" i="13"/>
  <c r="M2293" i="13" s="1"/>
  <c r="I2293" i="13"/>
  <c r="K2293" i="13"/>
  <c r="O2293" i="13"/>
  <c r="Q2293" i="13"/>
  <c r="V2293" i="13"/>
  <c r="G2300" i="13"/>
  <c r="I2300" i="13"/>
  <c r="K2300" i="13"/>
  <c r="M2300" i="13"/>
  <c r="O2300" i="13"/>
  <c r="Q2300" i="13"/>
  <c r="V2300" i="13"/>
  <c r="G2306" i="13"/>
  <c r="I2306" i="13"/>
  <c r="K2306" i="13"/>
  <c r="M2306" i="13"/>
  <c r="O2306" i="13"/>
  <c r="Q2306" i="13"/>
  <c r="V2306" i="13"/>
  <c r="G2312" i="13"/>
  <c r="I2312" i="13"/>
  <c r="K2312" i="13"/>
  <c r="M2312" i="13"/>
  <c r="O2312" i="13"/>
  <c r="Q2312" i="13"/>
  <c r="V2312" i="13"/>
  <c r="G2319" i="13"/>
  <c r="I2319" i="13"/>
  <c r="K2319" i="13"/>
  <c r="M2319" i="13"/>
  <c r="O2319" i="13"/>
  <c r="Q2319" i="13"/>
  <c r="V2319" i="13"/>
  <c r="G2323" i="13"/>
  <c r="M2323" i="13" s="1"/>
  <c r="I2323" i="13"/>
  <c r="K2323" i="13"/>
  <c r="O2323" i="13"/>
  <c r="Q2323" i="13"/>
  <c r="V2323" i="13"/>
  <c r="G2327" i="13"/>
  <c r="M2327" i="13" s="1"/>
  <c r="I2327" i="13"/>
  <c r="K2327" i="13"/>
  <c r="O2327" i="13"/>
  <c r="Q2327" i="13"/>
  <c r="V2327" i="13"/>
  <c r="G2335" i="13"/>
  <c r="M2335" i="13" s="1"/>
  <c r="I2335" i="13"/>
  <c r="K2335" i="13"/>
  <c r="O2335" i="13"/>
  <c r="Q2335" i="13"/>
  <c r="V2335" i="13"/>
  <c r="G2342" i="13"/>
  <c r="M2342" i="13" s="1"/>
  <c r="I2342" i="13"/>
  <c r="K2342" i="13"/>
  <c r="O2342" i="13"/>
  <c r="Q2342" i="13"/>
  <c r="V2342" i="13"/>
  <c r="G2347" i="13"/>
  <c r="I2347" i="13"/>
  <c r="K2347" i="13"/>
  <c r="M2347" i="13"/>
  <c r="O2347" i="13"/>
  <c r="Q2347" i="13"/>
  <c r="V2347" i="13"/>
  <c r="G2352" i="13"/>
  <c r="I2352" i="13"/>
  <c r="K2352" i="13"/>
  <c r="M2352" i="13"/>
  <c r="O2352" i="13"/>
  <c r="Q2352" i="13"/>
  <c r="V2352" i="13"/>
  <c r="G2357" i="13"/>
  <c r="I2357" i="13"/>
  <c r="K2357" i="13"/>
  <c r="M2357" i="13"/>
  <c r="O2357" i="13"/>
  <c r="Q2357" i="13"/>
  <c r="V2357" i="13"/>
  <c r="G2362" i="13"/>
  <c r="I2362" i="13"/>
  <c r="K2362" i="13"/>
  <c r="M2362" i="13"/>
  <c r="O2362" i="13"/>
  <c r="Q2362" i="13"/>
  <c r="V2362" i="13"/>
  <c r="G2367" i="13"/>
  <c r="M2367" i="13" s="1"/>
  <c r="I2367" i="13"/>
  <c r="K2367" i="13"/>
  <c r="O2367" i="13"/>
  <c r="Q2367" i="13"/>
  <c r="V2367" i="13"/>
  <c r="G2371" i="13"/>
  <c r="M2371" i="13" s="1"/>
  <c r="I2371" i="13"/>
  <c r="K2371" i="13"/>
  <c r="O2371" i="13"/>
  <c r="Q2371" i="13"/>
  <c r="V2371" i="13"/>
  <c r="G2373" i="13"/>
  <c r="M2373" i="13" s="1"/>
  <c r="I2373" i="13"/>
  <c r="K2373" i="13"/>
  <c r="O2373" i="13"/>
  <c r="Q2373" i="13"/>
  <c r="V2373" i="13"/>
  <c r="G2379" i="13"/>
  <c r="M2379" i="13" s="1"/>
  <c r="I2379" i="13"/>
  <c r="K2379" i="13"/>
  <c r="O2379" i="13"/>
  <c r="Q2379" i="13"/>
  <c r="V2379" i="13"/>
  <c r="G2382" i="13"/>
  <c r="I2382" i="13"/>
  <c r="K2382" i="13"/>
  <c r="M2382" i="13"/>
  <c r="O2382" i="13"/>
  <c r="Q2382" i="13"/>
  <c r="V2382" i="13"/>
  <c r="G2385" i="13"/>
  <c r="I2385" i="13"/>
  <c r="K2385" i="13"/>
  <c r="M2385" i="13"/>
  <c r="O2385" i="13"/>
  <c r="Q2385" i="13"/>
  <c r="V2385" i="13"/>
  <c r="G2390" i="13"/>
  <c r="I2390" i="13"/>
  <c r="K2390" i="13"/>
  <c r="M2390" i="13"/>
  <c r="O2390" i="13"/>
  <c r="Q2390" i="13"/>
  <c r="V2390" i="13"/>
  <c r="G2399" i="13"/>
  <c r="I2399" i="13"/>
  <c r="K2399" i="13"/>
  <c r="M2399" i="13"/>
  <c r="O2399" i="13"/>
  <c r="Q2399" i="13"/>
  <c r="V2399" i="13"/>
  <c r="G2404" i="13"/>
  <c r="M2404" i="13" s="1"/>
  <c r="I2404" i="13"/>
  <c r="K2404" i="13"/>
  <c r="O2404" i="13"/>
  <c r="Q2404" i="13"/>
  <c r="V2404" i="13"/>
  <c r="G2412" i="13"/>
  <c r="M2412" i="13" s="1"/>
  <c r="I2412" i="13"/>
  <c r="K2412" i="13"/>
  <c r="O2412" i="13"/>
  <c r="Q2412" i="13"/>
  <c r="V2412" i="13"/>
  <c r="G2417" i="13"/>
  <c r="M2417" i="13" s="1"/>
  <c r="I2417" i="13"/>
  <c r="K2417" i="13"/>
  <c r="O2417" i="13"/>
  <c r="Q2417" i="13"/>
  <c r="V2417" i="13"/>
  <c r="G2428" i="13"/>
  <c r="I2428" i="13"/>
  <c r="K2428" i="13"/>
  <c r="M2428" i="13"/>
  <c r="O2428" i="13"/>
  <c r="Q2428" i="13"/>
  <c r="V2428" i="13"/>
  <c r="G2437" i="13"/>
  <c r="I2437" i="13"/>
  <c r="K2437" i="13"/>
  <c r="M2437" i="13"/>
  <c r="O2437" i="13"/>
  <c r="Q2437" i="13"/>
  <c r="V2437" i="13"/>
  <c r="G2445" i="13"/>
  <c r="I2445" i="13"/>
  <c r="K2445" i="13"/>
  <c r="M2445" i="13"/>
  <c r="O2445" i="13"/>
  <c r="Q2445" i="13"/>
  <c r="V2445" i="13"/>
  <c r="G2454" i="13"/>
  <c r="I2454" i="13"/>
  <c r="K2454" i="13"/>
  <c r="M2454" i="13"/>
  <c r="O2454" i="13"/>
  <c r="Q2454" i="13"/>
  <c r="V2454" i="13"/>
  <c r="G2462" i="13"/>
  <c r="I2462" i="13"/>
  <c r="K2462" i="13"/>
  <c r="M2462" i="13"/>
  <c r="O2462" i="13"/>
  <c r="Q2462" i="13"/>
  <c r="V2462" i="13"/>
  <c r="G2470" i="13"/>
  <c r="M2470" i="13" s="1"/>
  <c r="I2470" i="13"/>
  <c r="K2470" i="13"/>
  <c r="O2470" i="13"/>
  <c r="Q2470" i="13"/>
  <c r="V2470" i="13"/>
  <c r="G2477" i="13"/>
  <c r="M2477" i="13" s="1"/>
  <c r="I2477" i="13"/>
  <c r="K2477" i="13"/>
  <c r="O2477" i="13"/>
  <c r="Q2477" i="13"/>
  <c r="V2477" i="13"/>
  <c r="G2485" i="13"/>
  <c r="I2485" i="13"/>
  <c r="I2484" i="13" s="1"/>
  <c r="K2485" i="13"/>
  <c r="K2484" i="13" s="1"/>
  <c r="M2485" i="13"/>
  <c r="O2485" i="13"/>
  <c r="O2484" i="13" s="1"/>
  <c r="Q2485" i="13"/>
  <c r="Q2484" i="13" s="1"/>
  <c r="V2485" i="13"/>
  <c r="G2498" i="13"/>
  <c r="I2498" i="13"/>
  <c r="K2498" i="13"/>
  <c r="M2498" i="13"/>
  <c r="O2498" i="13"/>
  <c r="Q2498" i="13"/>
  <c r="V2498" i="13"/>
  <c r="G2506" i="13"/>
  <c r="I2506" i="13"/>
  <c r="K2506" i="13"/>
  <c r="M2506" i="13"/>
  <c r="O2506" i="13"/>
  <c r="Q2506" i="13"/>
  <c r="V2506" i="13"/>
  <c r="G2519" i="13"/>
  <c r="I2519" i="13"/>
  <c r="K2519" i="13"/>
  <c r="M2519" i="13"/>
  <c r="O2519" i="13"/>
  <c r="Q2519" i="13"/>
  <c r="V2519" i="13"/>
  <c r="V2484" i="13" s="1"/>
  <c r="G2523" i="13"/>
  <c r="I2523" i="13"/>
  <c r="K2523" i="13"/>
  <c r="M2523" i="13"/>
  <c r="O2523" i="13"/>
  <c r="Q2523" i="13"/>
  <c r="V2523" i="13"/>
  <c r="G2527" i="13"/>
  <c r="M2527" i="13" s="1"/>
  <c r="I2527" i="13"/>
  <c r="K2527" i="13"/>
  <c r="O2527" i="13"/>
  <c r="Q2527" i="13"/>
  <c r="V2527" i="13"/>
  <c r="G2547" i="13"/>
  <c r="M2547" i="13" s="1"/>
  <c r="I2547" i="13"/>
  <c r="K2547" i="13"/>
  <c r="O2547" i="13"/>
  <c r="Q2547" i="13"/>
  <c r="V2547" i="13"/>
  <c r="G2553" i="13"/>
  <c r="G2484" i="13" s="1"/>
  <c r="I2553" i="13"/>
  <c r="K2553" i="13"/>
  <c r="O2553" i="13"/>
  <c r="Q2553" i="13"/>
  <c r="V2553" i="13"/>
  <c r="G2573" i="13"/>
  <c r="I2573" i="13"/>
  <c r="K2573" i="13"/>
  <c r="M2573" i="13"/>
  <c r="O2573" i="13"/>
  <c r="Q2573" i="13"/>
  <c r="V2573" i="13"/>
  <c r="G2582" i="13"/>
  <c r="I2582" i="13"/>
  <c r="K2582" i="13"/>
  <c r="M2582" i="13"/>
  <c r="O2582" i="13"/>
  <c r="Q2582" i="13"/>
  <c r="V2582" i="13"/>
  <c r="G2585" i="13"/>
  <c r="I2585" i="13"/>
  <c r="K2585" i="13"/>
  <c r="M2585" i="13"/>
  <c r="O2585" i="13"/>
  <c r="Q2585" i="13"/>
  <c r="V2585" i="13"/>
  <c r="K2587" i="13"/>
  <c r="O2587" i="13"/>
  <c r="G2588" i="13"/>
  <c r="I2588" i="13"/>
  <c r="I2587" i="13" s="1"/>
  <c r="K2588" i="13"/>
  <c r="M2588" i="13"/>
  <c r="O2588" i="13"/>
  <c r="Q2588" i="13"/>
  <c r="Q2587" i="13" s="1"/>
  <c r="V2588" i="13"/>
  <c r="V2587" i="13" s="1"/>
  <c r="G2592" i="13"/>
  <c r="G2587" i="13" s="1"/>
  <c r="I2592" i="13"/>
  <c r="K2592" i="13"/>
  <c r="O2592" i="13"/>
  <c r="Q2592" i="13"/>
  <c r="V2592" i="13"/>
  <c r="V2594" i="13"/>
  <c r="G2595" i="13"/>
  <c r="G2594" i="13" s="1"/>
  <c r="I2595" i="13"/>
  <c r="I2594" i="13" s="1"/>
  <c r="K2595" i="13"/>
  <c r="K2594" i="13" s="1"/>
  <c r="O2595" i="13"/>
  <c r="O2594" i="13" s="1"/>
  <c r="Q2595" i="13"/>
  <c r="V2595" i="13"/>
  <c r="G2598" i="13"/>
  <c r="I2598" i="13"/>
  <c r="K2598" i="13"/>
  <c r="M2598" i="13"/>
  <c r="O2598" i="13"/>
  <c r="Q2598" i="13"/>
  <c r="V2598" i="13"/>
  <c r="G2602" i="13"/>
  <c r="I2602" i="13"/>
  <c r="K2602" i="13"/>
  <c r="M2602" i="13"/>
  <c r="O2602" i="13"/>
  <c r="Q2602" i="13"/>
  <c r="V2602" i="13"/>
  <c r="G2603" i="13"/>
  <c r="I2603" i="13"/>
  <c r="K2603" i="13"/>
  <c r="M2603" i="13"/>
  <c r="O2603" i="13"/>
  <c r="Q2603" i="13"/>
  <c r="Q2594" i="13" s="1"/>
  <c r="V2603" i="13"/>
  <c r="O2605" i="13"/>
  <c r="G2606" i="13"/>
  <c r="I2606" i="13"/>
  <c r="I2605" i="13" s="1"/>
  <c r="K2606" i="13"/>
  <c r="M2606" i="13"/>
  <c r="O2606" i="13"/>
  <c r="Q2606" i="13"/>
  <c r="Q2605" i="13" s="1"/>
  <c r="V2606" i="13"/>
  <c r="V2605" i="13" s="1"/>
  <c r="G2611" i="13"/>
  <c r="G2605" i="13" s="1"/>
  <c r="I2611" i="13"/>
  <c r="K2611" i="13"/>
  <c r="O2611" i="13"/>
  <c r="Q2611" i="13"/>
  <c r="V2611" i="13"/>
  <c r="G2616" i="13"/>
  <c r="M2616" i="13" s="1"/>
  <c r="I2616" i="13"/>
  <c r="K2616" i="13"/>
  <c r="O2616" i="13"/>
  <c r="Q2616" i="13"/>
  <c r="V2616" i="13"/>
  <c r="G2622" i="13"/>
  <c r="M2622" i="13" s="1"/>
  <c r="I2622" i="13"/>
  <c r="K2622" i="13"/>
  <c r="K2605" i="13" s="1"/>
  <c r="O2622" i="13"/>
  <c r="Q2622" i="13"/>
  <c r="V2622" i="13"/>
  <c r="I2623" i="13"/>
  <c r="G2624" i="13"/>
  <c r="I2624" i="13"/>
  <c r="K2624" i="13"/>
  <c r="K2623" i="13" s="1"/>
  <c r="M2624" i="13"/>
  <c r="O2624" i="13"/>
  <c r="O2623" i="13" s="1"/>
  <c r="Q2624" i="13"/>
  <c r="V2624" i="13"/>
  <c r="V2623" i="13" s="1"/>
  <c r="G2630" i="13"/>
  <c r="I2630" i="13"/>
  <c r="K2630" i="13"/>
  <c r="M2630" i="13"/>
  <c r="O2630" i="13"/>
  <c r="Q2630" i="13"/>
  <c r="Q2623" i="13" s="1"/>
  <c r="V2630" i="13"/>
  <c r="G2634" i="13"/>
  <c r="I2634" i="13"/>
  <c r="K2634" i="13"/>
  <c r="M2634" i="13"/>
  <c r="O2634" i="13"/>
  <c r="Q2634" i="13"/>
  <c r="V2634" i="13"/>
  <c r="G2636" i="13"/>
  <c r="I2636" i="13"/>
  <c r="K2636" i="13"/>
  <c r="M2636" i="13"/>
  <c r="O2636" i="13"/>
  <c r="Q2636" i="13"/>
  <c r="V2636" i="13"/>
  <c r="G2639" i="13"/>
  <c r="M2639" i="13" s="1"/>
  <c r="I2639" i="13"/>
  <c r="K2639" i="13"/>
  <c r="O2639" i="13"/>
  <c r="Q2639" i="13"/>
  <c r="V2639" i="13"/>
  <c r="G2641" i="13"/>
  <c r="M2641" i="13" s="1"/>
  <c r="I2641" i="13"/>
  <c r="K2641" i="13"/>
  <c r="O2641" i="13"/>
  <c r="Q2641" i="13"/>
  <c r="V2641" i="13"/>
  <c r="G2643" i="13"/>
  <c r="M2643" i="13" s="1"/>
  <c r="I2643" i="13"/>
  <c r="K2643" i="13"/>
  <c r="O2643" i="13"/>
  <c r="Q2643" i="13"/>
  <c r="V2643" i="13"/>
  <c r="G2646" i="13"/>
  <c r="I2646" i="13"/>
  <c r="G2647" i="13"/>
  <c r="I2647" i="13"/>
  <c r="K2647" i="13"/>
  <c r="K2646" i="13" s="1"/>
  <c r="M2647" i="13"/>
  <c r="O2647" i="13"/>
  <c r="O2646" i="13" s="1"/>
  <c r="Q2647" i="13"/>
  <c r="V2647" i="13"/>
  <c r="V2646" i="13" s="1"/>
  <c r="G2650" i="13"/>
  <c r="I2650" i="13"/>
  <c r="K2650" i="13"/>
  <c r="M2650" i="13"/>
  <c r="O2650" i="13"/>
  <c r="Q2650" i="13"/>
  <c r="Q2646" i="13" s="1"/>
  <c r="V2650" i="13"/>
  <c r="G2655" i="13"/>
  <c r="I2655" i="13"/>
  <c r="K2655" i="13"/>
  <c r="M2655" i="13"/>
  <c r="O2655" i="13"/>
  <c r="Q2655" i="13"/>
  <c r="V2655" i="13"/>
  <c r="G2658" i="13"/>
  <c r="I2658" i="13"/>
  <c r="K2658" i="13"/>
  <c r="M2658" i="13"/>
  <c r="O2658" i="13"/>
  <c r="Q2658" i="13"/>
  <c r="V2658" i="13"/>
  <c r="G2848" i="13"/>
  <c r="M2848" i="13" s="1"/>
  <c r="I2848" i="13"/>
  <c r="K2848" i="13"/>
  <c r="O2848" i="13"/>
  <c r="Q2848" i="13"/>
  <c r="V2848" i="13"/>
  <c r="G2860" i="13"/>
  <c r="M2860" i="13" s="1"/>
  <c r="I2860" i="13"/>
  <c r="K2860" i="13"/>
  <c r="O2860" i="13"/>
  <c r="Q2860" i="13"/>
  <c r="V2860" i="13"/>
  <c r="G2878" i="13"/>
  <c r="M2878" i="13" s="1"/>
  <c r="I2878" i="13"/>
  <c r="K2878" i="13"/>
  <c r="O2878" i="13"/>
  <c r="Q2878" i="13"/>
  <c r="V2878" i="13"/>
  <c r="G3068" i="13"/>
  <c r="I3068" i="13"/>
  <c r="K3068" i="13"/>
  <c r="M3068" i="13"/>
  <c r="O3068" i="13"/>
  <c r="Q3068" i="13"/>
  <c r="V3068" i="13"/>
  <c r="G3077" i="13"/>
  <c r="I3077" i="13"/>
  <c r="K3077" i="13"/>
  <c r="V3077" i="13"/>
  <c r="G3078" i="13"/>
  <c r="I3078" i="13"/>
  <c r="K3078" i="13"/>
  <c r="M3078" i="13"/>
  <c r="M3077" i="13" s="1"/>
  <c r="O3078" i="13"/>
  <c r="O3077" i="13" s="1"/>
  <c r="Q3078" i="13"/>
  <c r="Q3077" i="13" s="1"/>
  <c r="V3078" i="13"/>
  <c r="K3082" i="13"/>
  <c r="O3082" i="13"/>
  <c r="G3083" i="13"/>
  <c r="I3083" i="13"/>
  <c r="I3082" i="13" s="1"/>
  <c r="K3083" i="13"/>
  <c r="M3083" i="13"/>
  <c r="O3083" i="13"/>
  <c r="Q3083" i="13"/>
  <c r="Q3082" i="13" s="1"/>
  <c r="V3083" i="13"/>
  <c r="V3082" i="13" s="1"/>
  <c r="G3084" i="13"/>
  <c r="G3082" i="13" s="1"/>
  <c r="I3084" i="13"/>
  <c r="K3084" i="13"/>
  <c r="O3084" i="13"/>
  <c r="Q3084" i="13"/>
  <c r="V3084" i="13"/>
  <c r="G3085" i="13"/>
  <c r="M3085" i="13" s="1"/>
  <c r="I3085" i="13"/>
  <c r="K3085" i="13"/>
  <c r="O3085" i="13"/>
  <c r="Q3085" i="13"/>
  <c r="V3085" i="13"/>
  <c r="G3086" i="13"/>
  <c r="G3087" i="13"/>
  <c r="I3087" i="13"/>
  <c r="I3086" i="13" s="1"/>
  <c r="K3087" i="13"/>
  <c r="K3086" i="13" s="1"/>
  <c r="M3087" i="13"/>
  <c r="M3086" i="13" s="1"/>
  <c r="O3087" i="13"/>
  <c r="Q3087" i="13"/>
  <c r="Q3086" i="13" s="1"/>
  <c r="V3087" i="13"/>
  <c r="G3102" i="13"/>
  <c r="I3102" i="13"/>
  <c r="K3102" i="13"/>
  <c r="M3102" i="13"/>
  <c r="O3102" i="13"/>
  <c r="O3086" i="13" s="1"/>
  <c r="Q3102" i="13"/>
  <c r="V3102" i="13"/>
  <c r="G3107" i="13"/>
  <c r="I3107" i="13"/>
  <c r="K3107" i="13"/>
  <c r="M3107" i="13"/>
  <c r="O3107" i="13"/>
  <c r="Q3107" i="13"/>
  <c r="V3107" i="13"/>
  <c r="G3113" i="13"/>
  <c r="I3113" i="13"/>
  <c r="K3113" i="13"/>
  <c r="M3113" i="13"/>
  <c r="O3113" i="13"/>
  <c r="Q3113" i="13"/>
  <c r="V3113" i="13"/>
  <c r="V3086" i="13" s="1"/>
  <c r="G3126" i="13"/>
  <c r="I3126" i="13"/>
  <c r="K3126" i="13"/>
  <c r="M3126" i="13"/>
  <c r="O3126" i="13"/>
  <c r="Q3126" i="13"/>
  <c r="V3126" i="13"/>
  <c r="G3132" i="13"/>
  <c r="M3132" i="13" s="1"/>
  <c r="I3132" i="13"/>
  <c r="I3131" i="13" s="1"/>
  <c r="K3132" i="13"/>
  <c r="O3132" i="13"/>
  <c r="Q3132" i="13"/>
  <c r="V3132" i="13"/>
  <c r="G3137" i="13"/>
  <c r="G3131" i="13" s="1"/>
  <c r="I3137" i="13"/>
  <c r="K3137" i="13"/>
  <c r="K3131" i="13" s="1"/>
  <c r="O3137" i="13"/>
  <c r="Q3137" i="13"/>
  <c r="V3137" i="13"/>
  <c r="G3141" i="13"/>
  <c r="I3141" i="13"/>
  <c r="K3141" i="13"/>
  <c r="M3141" i="13"/>
  <c r="O3141" i="13"/>
  <c r="Q3141" i="13"/>
  <c r="V3141" i="13"/>
  <c r="G3143" i="13"/>
  <c r="I3143" i="13"/>
  <c r="K3143" i="13"/>
  <c r="M3143" i="13"/>
  <c r="O3143" i="13"/>
  <c r="O3131" i="13" s="1"/>
  <c r="Q3143" i="13"/>
  <c r="V3143" i="13"/>
  <c r="G3160" i="13"/>
  <c r="I3160" i="13"/>
  <c r="K3160" i="13"/>
  <c r="M3160" i="13"/>
  <c r="O3160" i="13"/>
  <c r="Q3160" i="13"/>
  <c r="Q3131" i="13" s="1"/>
  <c r="V3160" i="13"/>
  <c r="G3162" i="13"/>
  <c r="I3162" i="13"/>
  <c r="K3162" i="13"/>
  <c r="M3162" i="13"/>
  <c r="O3162" i="13"/>
  <c r="Q3162" i="13"/>
  <c r="V3162" i="13"/>
  <c r="G3168" i="13"/>
  <c r="I3168" i="13"/>
  <c r="K3168" i="13"/>
  <c r="M3168" i="13"/>
  <c r="O3168" i="13"/>
  <c r="Q3168" i="13"/>
  <c r="V3168" i="13"/>
  <c r="G3170" i="13"/>
  <c r="M3170" i="13" s="1"/>
  <c r="I3170" i="13"/>
  <c r="K3170" i="13"/>
  <c r="O3170" i="13"/>
  <c r="Q3170" i="13"/>
  <c r="V3170" i="13"/>
  <c r="V3131" i="13" s="1"/>
  <c r="G3173" i="13"/>
  <c r="M3173" i="13" s="1"/>
  <c r="I3173" i="13"/>
  <c r="K3173" i="13"/>
  <c r="O3173" i="13"/>
  <c r="Q3173" i="13"/>
  <c r="V3173" i="13"/>
  <c r="G3177" i="13"/>
  <c r="M3177" i="13" s="1"/>
  <c r="I3177" i="13"/>
  <c r="K3177" i="13"/>
  <c r="O3177" i="13"/>
  <c r="Q3177" i="13"/>
  <c r="V3177" i="13"/>
  <c r="G3179" i="13"/>
  <c r="I3179" i="13"/>
  <c r="K3179" i="13"/>
  <c r="M3179" i="13"/>
  <c r="O3179" i="13"/>
  <c r="Q3179" i="13"/>
  <c r="V3179" i="13"/>
  <c r="AE3183" i="13"/>
  <c r="AF3183" i="13"/>
  <c r="G60" i="12"/>
  <c r="BA58" i="12"/>
  <c r="BA51" i="12"/>
  <c r="BA37" i="12"/>
  <c r="BA34" i="12"/>
  <c r="BA16" i="12"/>
  <c r="G8" i="12"/>
  <c r="I8" i="12"/>
  <c r="G9" i="12"/>
  <c r="AE60" i="12" s="1"/>
  <c r="I9" i="12"/>
  <c r="K9" i="12"/>
  <c r="K8" i="12" s="1"/>
  <c r="O9" i="12"/>
  <c r="O8" i="12" s="1"/>
  <c r="Q9" i="12"/>
  <c r="Q8" i="12" s="1"/>
  <c r="V9" i="12"/>
  <c r="G15" i="12"/>
  <c r="I15" i="12"/>
  <c r="K15" i="12"/>
  <c r="M15" i="12"/>
  <c r="O15" i="12"/>
  <c r="Q15" i="12"/>
  <c r="V15" i="12"/>
  <c r="G22" i="12"/>
  <c r="I22" i="12"/>
  <c r="K22" i="12"/>
  <c r="M22" i="12"/>
  <c r="O22" i="12"/>
  <c r="Q22" i="12"/>
  <c r="V22" i="12"/>
  <c r="G28" i="12"/>
  <c r="I28" i="12"/>
  <c r="K28" i="12"/>
  <c r="M28" i="12"/>
  <c r="O28" i="12"/>
  <c r="Q28" i="12"/>
  <c r="V28" i="12"/>
  <c r="G33" i="12"/>
  <c r="I33" i="12"/>
  <c r="K33" i="12"/>
  <c r="M33" i="12"/>
  <c r="O33" i="12"/>
  <c r="Q33" i="12"/>
  <c r="V33" i="12"/>
  <c r="V8" i="12" s="1"/>
  <c r="G35" i="12"/>
  <c r="V35" i="12"/>
  <c r="G36" i="12"/>
  <c r="M36" i="12" s="1"/>
  <c r="M35" i="12" s="1"/>
  <c r="I36" i="12"/>
  <c r="I35" i="12" s="1"/>
  <c r="K36" i="12"/>
  <c r="K35" i="12" s="1"/>
  <c r="O36" i="12"/>
  <c r="Q36" i="12"/>
  <c r="V36" i="12"/>
  <c r="G48" i="12"/>
  <c r="M48" i="12" s="1"/>
  <c r="I48" i="12"/>
  <c r="K48" i="12"/>
  <c r="O48" i="12"/>
  <c r="Q48" i="12"/>
  <c r="V48" i="12"/>
  <c r="G49" i="12"/>
  <c r="I49" i="12"/>
  <c r="K49" i="12"/>
  <c r="M49" i="12"/>
  <c r="O49" i="12"/>
  <c r="Q49" i="12"/>
  <c r="V49" i="12"/>
  <c r="G50" i="12"/>
  <c r="I50" i="12"/>
  <c r="K50" i="12"/>
  <c r="M50" i="12"/>
  <c r="O50" i="12"/>
  <c r="O35" i="12" s="1"/>
  <c r="Q50" i="12"/>
  <c r="V50" i="12"/>
  <c r="G57" i="12"/>
  <c r="I57" i="12"/>
  <c r="K57" i="12"/>
  <c r="M57" i="12"/>
  <c r="O57" i="12"/>
  <c r="Q57" i="12"/>
  <c r="Q35" i="12" s="1"/>
  <c r="V57" i="12"/>
  <c r="AF60" i="12"/>
  <c r="I20" i="1"/>
  <c r="I19" i="1"/>
  <c r="I18" i="1"/>
  <c r="I17" i="1"/>
  <c r="I16" i="1"/>
  <c r="I130" i="1"/>
  <c r="J127" i="1" s="1"/>
  <c r="F55" i="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5" i="1" s="1"/>
  <c r="J98" i="1" l="1"/>
  <c r="J114" i="1"/>
  <c r="J93" i="1"/>
  <c r="J81" i="1"/>
  <c r="J102" i="1"/>
  <c r="J86" i="1"/>
  <c r="J97" i="1"/>
  <c r="J122" i="1"/>
  <c r="J82" i="1"/>
  <c r="J110" i="1"/>
  <c r="J77" i="1"/>
  <c r="J94" i="1"/>
  <c r="J118" i="1"/>
  <c r="J78" i="1"/>
  <c r="J106" i="1"/>
  <c r="J89" i="1"/>
  <c r="J85" i="1"/>
  <c r="J90" i="1"/>
  <c r="J101" i="1"/>
  <c r="J126" i="1"/>
  <c r="J80" i="1"/>
  <c r="J84" i="1"/>
  <c r="J88" i="1"/>
  <c r="J92" i="1"/>
  <c r="J96" i="1"/>
  <c r="J100" i="1"/>
  <c r="J104" i="1"/>
  <c r="J108" i="1"/>
  <c r="J112" i="1"/>
  <c r="J116" i="1"/>
  <c r="J120" i="1"/>
  <c r="J124" i="1"/>
  <c r="J128" i="1"/>
  <c r="J105" i="1"/>
  <c r="J109" i="1"/>
  <c r="J113" i="1"/>
  <c r="J117" i="1"/>
  <c r="J121" i="1"/>
  <c r="J125" i="1"/>
  <c r="J129" i="1"/>
  <c r="J79" i="1"/>
  <c r="J83" i="1"/>
  <c r="J87" i="1"/>
  <c r="J91" i="1"/>
  <c r="J95" i="1"/>
  <c r="J99" i="1"/>
  <c r="J103" i="1"/>
  <c r="J107" i="1"/>
  <c r="J111" i="1"/>
  <c r="J115" i="1"/>
  <c r="J119" i="1"/>
  <c r="J123" i="1"/>
  <c r="G26" i="1"/>
  <c r="A26" i="1"/>
  <c r="G28" i="1"/>
  <c r="G23" i="1"/>
  <c r="M37" i="22"/>
  <c r="M11" i="22"/>
  <c r="G11" i="22"/>
  <c r="AE57" i="22"/>
  <c r="M54" i="22"/>
  <c r="M52" i="22" s="1"/>
  <c r="M9" i="21"/>
  <c r="M8" i="21" s="1"/>
  <c r="M11" i="20"/>
  <c r="M8" i="20" s="1"/>
  <c r="M62" i="19"/>
  <c r="G62" i="19"/>
  <c r="M40" i="19"/>
  <c r="M37" i="19" s="1"/>
  <c r="M13" i="19"/>
  <c r="M8" i="19" s="1"/>
  <c r="G8" i="19"/>
  <c r="M491" i="18"/>
  <c r="M446" i="18"/>
  <c r="M128" i="18"/>
  <c r="M394" i="18"/>
  <c r="M345" i="18"/>
  <c r="M54" i="18"/>
  <c r="M13" i="18"/>
  <c r="G491" i="18"/>
  <c r="G427" i="18"/>
  <c r="M254" i="18"/>
  <c r="M253" i="18" s="1"/>
  <c r="G54" i="18"/>
  <c r="G79" i="18"/>
  <c r="G13" i="18"/>
  <c r="G128" i="18"/>
  <c r="M319" i="18"/>
  <c r="M308" i="18" s="1"/>
  <c r="M289" i="18"/>
  <c r="M280" i="18" s="1"/>
  <c r="M186" i="18"/>
  <c r="M181" i="18" s="1"/>
  <c r="M120" i="18"/>
  <c r="M79" i="18" s="1"/>
  <c r="AE97" i="17"/>
  <c r="M10" i="17"/>
  <c r="M8" i="17" s="1"/>
  <c r="M8" i="16"/>
  <c r="M17" i="16"/>
  <c r="AE27" i="15"/>
  <c r="M10" i="15"/>
  <c r="M8" i="15" s="1"/>
  <c r="M23" i="14"/>
  <c r="AE70" i="14"/>
  <c r="M67" i="14"/>
  <c r="M63" i="14" s="1"/>
  <c r="M12" i="14"/>
  <c r="M8" i="14" s="1"/>
  <c r="M8" i="13"/>
  <c r="M2646" i="13"/>
  <c r="M2623" i="13"/>
  <c r="M928" i="13"/>
  <c r="M2199" i="13"/>
  <c r="M119" i="13"/>
  <c r="M3131" i="13"/>
  <c r="M838" i="13"/>
  <c r="M760" i="13"/>
  <c r="M260" i="13"/>
  <c r="M184" i="13"/>
  <c r="M1043" i="13"/>
  <c r="M3137" i="13"/>
  <c r="M2595" i="13"/>
  <c r="M2594" i="13" s="1"/>
  <c r="M2553" i="13"/>
  <c r="M2484" i="13" s="1"/>
  <c r="M1735" i="13"/>
  <c r="M1721" i="13" s="1"/>
  <c r="M1582" i="13"/>
  <c r="M1578" i="13" s="1"/>
  <c r="G760" i="13"/>
  <c r="M534" i="13"/>
  <c r="M532" i="13" s="1"/>
  <c r="M219" i="13"/>
  <c r="M196" i="13" s="1"/>
  <c r="M176" i="13"/>
  <c r="M175" i="13" s="1"/>
  <c r="M147" i="13"/>
  <c r="M146" i="13" s="1"/>
  <c r="G77" i="13"/>
  <c r="M63" i="13"/>
  <c r="M59" i="13" s="1"/>
  <c r="M1636" i="13"/>
  <c r="M1634" i="13" s="1"/>
  <c r="G928" i="13"/>
  <c r="G2623" i="13"/>
  <c r="M3084" i="13"/>
  <c r="M3082" i="13" s="1"/>
  <c r="M2611" i="13"/>
  <c r="M2605" i="13" s="1"/>
  <c r="M2592" i="13"/>
  <c r="M2587" i="13" s="1"/>
  <c r="M1575" i="13"/>
  <c r="M1539" i="13" s="1"/>
  <c r="M1526" i="13"/>
  <c r="M1517" i="13" s="1"/>
  <c r="M56" i="13"/>
  <c r="M51" i="13" s="1"/>
  <c r="M9" i="12"/>
  <c r="M8" i="12" s="1"/>
  <c r="I39" i="1"/>
  <c r="I55" i="1" s="1"/>
  <c r="I21" i="1"/>
  <c r="J28" i="1"/>
  <c r="J26" i="1"/>
  <c r="G38" i="1"/>
  <c r="F38" i="1"/>
  <c r="J23" i="1"/>
  <c r="J24" i="1"/>
  <c r="J25" i="1"/>
  <c r="J27" i="1"/>
  <c r="E24" i="1"/>
  <c r="E26" i="1"/>
  <c r="J130" i="1" l="1"/>
  <c r="A23" i="1"/>
  <c r="J41" i="1"/>
  <c r="J40" i="1"/>
  <c r="J51" i="1"/>
  <c r="J43" i="1"/>
  <c r="J48" i="1"/>
  <c r="J53" i="1"/>
  <c r="J45" i="1"/>
  <c r="J39" i="1"/>
  <c r="J55" i="1" s="1"/>
  <c r="J50" i="1"/>
  <c r="J47" i="1"/>
  <c r="J52" i="1"/>
  <c r="J44" i="1"/>
  <c r="J49" i="1"/>
  <c r="J54" i="1"/>
  <c r="J46" i="1"/>
  <c r="G24" i="1" l="1"/>
  <c r="A27" i="1" s="1"/>
  <c r="A24" i="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<sst xmlns="http://schemas.openxmlformats.org/spreadsheetml/2006/main" count="14587" uniqueCount="3346">
  <si>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</si>
  <si>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</si>
  <si>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</si>
  <si>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</si>
  <si>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</si>
  <si>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</si>
  <si>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</si>
  <si>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</si>
  <si>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</si>
  <si>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</si>
  <si>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</si>
  <si>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</si>
  <si>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</si>
  <si>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</si>
  <si>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</si>
  <si>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</si>
  <si>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</si>
  <si>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</si>
  <si>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</si>
  <si>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</si>
  <si>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</si>
  <si>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</si>
  <si>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</si>
  <si>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</si>
  <si>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</si>
  <si>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</si>
  <si>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</si>
  <si>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</si>
  <si>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</si>
  <si>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</si>
  <si>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</si>
  <si>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</si>
  <si>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</si>
  <si>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</si>
  <si>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</si>
  <si>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</si>
  <si>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</si>
  <si>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</si>
  <si>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</si>
  <si>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</si>
  <si>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</si>
  <si>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</si>
  <si>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</si>
  <si>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087.1</t>
  </si>
  <si>
    <t>Oprava BD Kounicova 42/ Zahradníkova 10</t>
  </si>
  <si>
    <t>Statutární město Brno - MČ Brno-střed</t>
  </si>
  <si>
    <t>Dominikánská 2</t>
  </si>
  <si>
    <t>Brno</t>
  </si>
  <si>
    <t>60169</t>
  </si>
  <si>
    <t>44992785</t>
  </si>
  <si>
    <t>CZ44992785</t>
  </si>
  <si>
    <t>Stavba</t>
  </si>
  <si>
    <t>Ostatní a vedlejší náklady</t>
  </si>
  <si>
    <t>00</t>
  </si>
  <si>
    <t>Vedlejší a ostatní náklady</t>
  </si>
  <si>
    <t>Stavební objekt</t>
  </si>
  <si>
    <t>SO 01</t>
  </si>
  <si>
    <t>Kounicova 42 / Zahradníkova 10 – oprava domu</t>
  </si>
  <si>
    <t>001</t>
  </si>
  <si>
    <t>Architektonicko stavební řešení a konstrukční řešení</t>
  </si>
  <si>
    <t>002</t>
  </si>
  <si>
    <t>Zdravotně technické instalace</t>
  </si>
  <si>
    <t>003</t>
  </si>
  <si>
    <t>Vnitřní rozvody plynu</t>
  </si>
  <si>
    <t>004</t>
  </si>
  <si>
    <t>Silnoproudé elektroinstalace</t>
  </si>
  <si>
    <t>005</t>
  </si>
  <si>
    <t>Slaboproudé elektroinstalace</t>
  </si>
  <si>
    <t>SO 02</t>
  </si>
  <si>
    <t>Nebytový prostor</t>
  </si>
  <si>
    <t>Vytápění</t>
  </si>
  <si>
    <t>Celkem za stavbu</t>
  </si>
  <si>
    <t>CZK</t>
  </si>
  <si>
    <t>#POPS</t>
  </si>
  <si>
    <t>Popis stavby: 087.1 - Oprava BD Kounicova 42/ Zahradníkova 10</t>
  </si>
  <si>
    <t>#POPO</t>
  </si>
  <si>
    <t>Popis objektu: 00 - Vedlejší a ostatní náklady</t>
  </si>
  <si>
    <t>#POPR</t>
  </si>
  <si>
    <t>Popis rozpočtu: 00 - Vedlejší a ostatní náklady</t>
  </si>
  <si>
    <t>Popis objektu: SO 01 - Kounicova 42 / Zahradníkova 10 – oprava domu</t>
  </si>
  <si>
    <t>Popis rozpočtu: 001 - Architektonicko stavební řešení a konstrukční řešení</t>
  </si>
  <si>
    <t>Popis rozpočtu: 002 - Zdravotně technické instalace</t>
  </si>
  <si>
    <t>Popis rozpočtu: 003 - Vnitřní rozvody plynu</t>
  </si>
  <si>
    <t>Popis rozpočtu: 004 - Silnoproudé elektroinstalace</t>
  </si>
  <si>
    <t>Popis rozpočtu: 005 - Slaboproudé elektroinstalace</t>
  </si>
  <si>
    <t>Popis objektu: SO 02 - Nebytový prostor</t>
  </si>
  <si>
    <t>Popis rozpočtu: 005 - Vytápění</t>
  </si>
  <si>
    <t>Rekapitulace dílů</t>
  </si>
  <si>
    <t>Typ dílu</t>
  </si>
  <si>
    <t>1</t>
  </si>
  <si>
    <t>Zemní práce</t>
  </si>
  <si>
    <t>11</t>
  </si>
  <si>
    <t>Přípravné a přidružené práce</t>
  </si>
  <si>
    <t>13</t>
  </si>
  <si>
    <t>Hloubené vykopávky</t>
  </si>
  <si>
    <t>16</t>
  </si>
  <si>
    <t>Přemístění výkopku</t>
  </si>
  <si>
    <t>18</t>
  </si>
  <si>
    <t>Povrchové úpravy terénu</t>
  </si>
  <si>
    <t>2</t>
  </si>
  <si>
    <t>Základy a zvláštní zakládání</t>
  </si>
  <si>
    <t>3</t>
  </si>
  <si>
    <t>Svislé a kompletní konstrukce</t>
  </si>
  <si>
    <t>34</t>
  </si>
  <si>
    <t>Stěny a příčky</t>
  </si>
  <si>
    <t>4</t>
  </si>
  <si>
    <t>Vodorovné konstrukce</t>
  </si>
  <si>
    <t>45</t>
  </si>
  <si>
    <t>Podkladní a vedlejší konstrukce</t>
  </si>
  <si>
    <t>5</t>
  </si>
  <si>
    <t>Komunikace</t>
  </si>
  <si>
    <t>6</t>
  </si>
  <si>
    <t>Úpravy povrchu, podlahy</t>
  </si>
  <si>
    <t>61</t>
  </si>
  <si>
    <t>Úpravy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</si>
  <si>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</si>
  <si>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</si>
  <si>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</si>
  <si>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</si>
  <si>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</si>
  <si>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</si>
  <si>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</si>
  <si>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</si>
  <si>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</si>
  <si>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</si>
  <si>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</si>
  <si>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</si>
  <si>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</si>
  <si>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</si>
  <si>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</si>
  <si>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</si>
  <si>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</si>
  <si>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</si>
  <si>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</si>
  <si>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</si>
  <si>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</si>
  <si>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</si>
  <si>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</si>
  <si>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</si>
  <si>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</si>
  <si>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</si>
  <si>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</si>
  <si>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</si>
  <si>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</si>
  <si>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</si>
  <si>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731</t>
  </si>
  <si>
    <t>Kotle</t>
  </si>
  <si>
    <t>733</t>
  </si>
  <si>
    <t>Rozvod potrubí</t>
  </si>
  <si>
    <t>734</t>
  </si>
  <si>
    <t>Armatury</t>
  </si>
  <si>
    <t>735</t>
  </si>
  <si>
    <t>Otopná tělesa</t>
  </si>
  <si>
    <t>739</t>
  </si>
  <si>
    <t>Ústřední topení - výpomoci</t>
  </si>
  <si>
    <t>762</t>
  </si>
  <si>
    <t>Konstrukce tesařské</t>
  </si>
  <si>
    <t>764</t>
  </si>
  <si>
    <t>Konstrukce klempířské</t>
  </si>
  <si>
    <t>766</t>
  </si>
  <si>
    <t>Konstrukce truhlářské</t>
  </si>
  <si>
    <t>767</t>
  </si>
  <si>
    <t>Konstrukce zámečnické</t>
  </si>
  <si>
    <t>771</t>
  </si>
  <si>
    <t>Podlahy z dlaždic a obklady</t>
  </si>
  <si>
    <t>772</t>
  </si>
  <si>
    <t>Kamenné  dlažby</t>
  </si>
  <si>
    <t>773</t>
  </si>
  <si>
    <t>Podlahy teracové</t>
  </si>
  <si>
    <t>775</t>
  </si>
  <si>
    <t>Podlahy vlysové a parketové</t>
  </si>
  <si>
    <t>776</t>
  </si>
  <si>
    <t>Podlahy povlakové</t>
  </si>
  <si>
    <t>781</t>
  </si>
  <si>
    <t>Obklady keramické</t>
  </si>
  <si>
    <t>783</t>
  </si>
  <si>
    <t>Nátěry</t>
  </si>
  <si>
    <t>784</t>
  </si>
  <si>
    <t>Malby</t>
  </si>
  <si>
    <t>787</t>
  </si>
  <si>
    <t>Zasklívání</t>
  </si>
  <si>
    <t>799</t>
  </si>
  <si>
    <t>Ostatní</t>
  </si>
  <si>
    <t>M21</t>
  </si>
  <si>
    <t>Elektromontáže</t>
  </si>
  <si>
    <t>M22</t>
  </si>
  <si>
    <t>Montáž sdělovací a zabezp. techniky</t>
  </si>
  <si>
    <t>M33</t>
  </si>
  <si>
    <t>Montáže dopravních zařízení a vah-výtahy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</si>
  <si>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</si>
  <si>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</si>
  <si>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</si>
  <si>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</si>
  <si>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</si>
  <si>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</si>
  <si>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</si>
  <si>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</si>
  <si>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</si>
  <si>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</si>
  <si>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</si>
  <si>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</si>
  <si>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</si>
  <si>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</si>
  <si>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</si>
  <si>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</si>
  <si>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</si>
  <si>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</si>
  <si>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</si>
  <si>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</si>
  <si>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</si>
  <si>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</si>
  <si>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</si>
  <si>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</si>
  <si>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</si>
  <si>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</si>
  <si>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</si>
  <si>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</si>
  <si>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</si>
  <si>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</si>
  <si>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</si>
  <si>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</si>
  <si>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</si>
  <si>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</si>
  <si>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</si>
  <si>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</si>
  <si>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</si>
  <si>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</si>
  <si>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II</t>
  </si>
  <si>
    <t>Indiv</t>
  </si>
  <si>
    <t>VRN</t>
  </si>
  <si>
    <t>Běžná</t>
  </si>
  <si>
    <t>POL99_2</t>
  </si>
  <si>
    <t>Veškeré náklady spojené s vybudováním, provozem a odstraněním zařízení staveniště.</t>
  </si>
  <si>
    <t>POP</t>
  </si>
  <si>
    <t xml:space="preserve">náklady spojené se zařízením staveniště,přípojek : </t>
  </si>
  <si>
    <t>VV</t>
  </si>
  <si>
    <t xml:space="preserve">energie k objektům ZS,případná příprava území : </t>
  </si>
  <si>
    <t xml:space="preserve">pro zařízení staveniště a vlastní zbudování : </t>
  </si>
  <si>
    <t>kpl. : 1</t>
  </si>
  <si>
    <t>005122 R</t>
  </si>
  <si>
    <t>Provozní vlivy</t>
  </si>
  <si>
    <t>POL99_0</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</si>
  <si>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</si>
  <si>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 </t>
  </si>
  <si>
    <t xml:space="preserve">stavební práce zcela nebo částečně omezovány : </t>
  </si>
  <si>
    <t xml:space="preserve">provozem jiných osob  areálu objednatele,provedení : </t>
  </si>
  <si>
    <t xml:space="preserve">bezpečnostních opatření na ochranu majetku a osob : </t>
  </si>
  <si>
    <t>VN-001</t>
  </si>
  <si>
    <t>Ochranná opatření uvnitř objektu během výstavby</t>
  </si>
  <si>
    <t>soubor</t>
  </si>
  <si>
    <t>Vlastní</t>
  </si>
  <si>
    <t>POL99_8</t>
  </si>
  <si>
    <t xml:space="preserve">náklady na zřízení ochrany v kabinách stávajících výtahů : </t>
  </si>
  <si>
    <t xml:space="preserve">uvnitř objektu,dále na chodbách : </t>
  </si>
  <si>
    <t xml:space="preserve">jedná se o zakrytí OSB deskami a plachtami a pod. : </t>
  </si>
  <si>
    <t xml:space="preserve">po ukončení stavebních prací demontáž a odvoz : </t>
  </si>
  <si>
    <t>soub. : 1</t>
  </si>
  <si>
    <t>VN-002</t>
  </si>
  <si>
    <t>Ochrana osob při provádění prací na fasádě</t>
  </si>
  <si>
    <t xml:space="preserve">ochrana povrchu chodníků : </t>
  </si>
  <si>
    <t xml:space="preserve">denní úklid chodníků a venkovních ploch pro zajištění bezpečnosti : </t>
  </si>
  <si>
    <t xml:space="preserve">zakrytí podlahy na lešení plachtami při opravě fasády pískováním : </t>
  </si>
  <si>
    <t>VN-005</t>
  </si>
  <si>
    <t>VYPRACOVÁNÍ VÝROBNÍ DOKUMENTACE PRO OKNA - GP</t>
  </si>
  <si>
    <t>Bude korespondovat s požadavky  NPÚ+HPP+HIP a výrobní dokumentací již osazeného vzorového okna , které je již osazeno v přízemí a v bytě č.15 při ulici Kounicova, slouží jako odsouhlasený vzor pro výrobu dalších replik.</t>
  </si>
  <si>
    <t>005211040R</t>
  </si>
  <si>
    <t xml:space="preserve">Užívání veřejných ploch a prostranství  </t>
  </si>
  <si>
    <t>V položce jsou započteny i náklady na projednání povolení záboru.</t>
  </si>
  <si>
    <t xml:space="preserve">fasádní lešení na chodníku Zahradníkova a Kounicova : </t>
  </si>
  <si>
    <t xml:space="preserve">1626,4x11,- Kč/m2=6505,6 za den : </t>
  </si>
  <si>
    <t xml:space="preserve">pronájem 3 měsíce=91 dní : </t>
  </si>
  <si>
    <t xml:space="preserve">6505,6x91=592009,60  Kč : </t>
  </si>
  <si>
    <t xml:space="preserve">pronájem veřejného prostranství pro vybudování zařízení : </t>
  </si>
  <si>
    <t xml:space="preserve">staveniště : </t>
  </si>
  <si>
    <t xml:space="preserve">150 m2x11,-Kč/m2=1650 Kč za den : </t>
  </si>
  <si>
    <t xml:space="preserve">1650*150 dní = 247 500,-Kč : </t>
  </si>
  <si>
    <t>ON-001</t>
  </si>
  <si>
    <t>Dodatečný průzkum historických konstrukcí</t>
  </si>
  <si>
    <t>ON-003</t>
  </si>
  <si>
    <t>Zpracování projektové dokumentace plynovodu,odsouhlasení u plynáren</t>
  </si>
  <si>
    <t>00523  R</t>
  </si>
  <si>
    <t>Zkoušky a revize</t>
  </si>
  <si>
    <t>Náklady zhotovitele, související s prováděním zkoušek a revizí předepsaných technickými normami nebo objednatelem a které jsou pro provedení díla nezbytné.</t>
  </si>
  <si>
    <t xml:space="preserve">jedná se o provedení zkoušek a měření instalovaných : </t>
  </si>
  <si>
    <t xml:space="preserve">zařízení,vyzkoušení provozních stavů zařízení : </t>
  </si>
  <si>
    <t xml:space="preserve">zaškolení obsluhy,zpracování provozních řádů, : </t>
  </si>
  <si>
    <t xml:space="preserve">návodů na provoz a údržbu : </t>
  </si>
  <si>
    <t>005241010R</t>
  </si>
  <si>
    <t xml:space="preserve">Dokumentace skutečného provedení </t>
  </si>
  <si>
    <t>Náklady na vyhotovení dokumentace skutečného provedení stavby a její předání objednateli v požadované formě a požadovaném počtu.</t>
  </si>
  <si>
    <t>SUM</t>
  </si>
  <si>
    <t>Náklady a poplatky spojené s užíváním veřejných ploch a prostranství, pokud jsou stavebními pracemi nebo souvisejícími činnostmi dotčeny, a to včetně užívání ploch v souvislosti s uložením stavebního materiálu nebo stavebního odpadu.</t>
  </si>
  <si>
    <t>END</t>
  </si>
  <si>
    <t>Položkový soupis prací a dodávek</t>
  </si>
  <si>
    <t>113106121R00</t>
  </si>
  <si>
    <t>Rozebrání komunikací pro pěší s jakýmkoliv ložem a výplní spár  z betonových nebo kameninových dlaždic nebo tvarovek</t>
  </si>
  <si>
    <t>m2</t>
  </si>
  <si>
    <t>822-1</t>
  </si>
  <si>
    <t>Práce</t>
  </si>
  <si>
    <t>POL1_</t>
  </si>
  <si>
    <t>s přemístěním hmot na skládku na vzdálenost do 3 m nebo s naložením na dopravní prostředek</t>
  </si>
  <si>
    <t>SPI</t>
  </si>
  <si>
    <t>Stání pro popelnice : 9</t>
  </si>
  <si>
    <t>113107305R00</t>
  </si>
  <si>
    <t>Odstranění podkladů nebo krytů z kameniva těženého, v ploše jednotlivě do 50 m2, tloušťka vrstvy 50 mm</t>
  </si>
  <si>
    <t>113107315R00</t>
  </si>
  <si>
    <t>Odstranění podkladů nebo krytů z kameniva těženého, v ploše jednotlivě do 50 m2, tloušťka vrstvy 150 mm</t>
  </si>
  <si>
    <t>venkovní betonová plocha ozn.P1 - ručně : 102,2</t>
  </si>
  <si>
    <t>113107510R00</t>
  </si>
  <si>
    <t>Odstranění podkladů nebo krytů z kameniva hrubého drceného, v ploše jednotlivě do 50 m2, tloušťka vrstvy 100 mm</t>
  </si>
  <si>
    <t>113107525R00</t>
  </si>
  <si>
    <t>Odstranění podkladů nebo krytů z kameniva hrubého drceného, v ploše jednotlivě do 50 m2, tloušťka vrstvy 250 mm</t>
  </si>
  <si>
    <t>venkovní betonová plocha ozn.P1 : 102,2</t>
  </si>
  <si>
    <t>113109315R00</t>
  </si>
  <si>
    <t>Odstranění podkladů nebo krytů z betonu prostého, v ploše jednotlivě do 50 m2, tloušťka vrstvy 150 mm</t>
  </si>
  <si>
    <t>113201111R00</t>
  </si>
  <si>
    <t>Vytrhání obrub chodníkových ležatých</t>
  </si>
  <si>
    <t>m</t>
  </si>
  <si>
    <t>s vybouráním lože, s přemístěním hmot na skládku na vzdálenost do 3 m nebo naložením na dopravní prostředek</t>
  </si>
  <si>
    <t>Stání pro popelnice : 12,16</t>
  </si>
  <si>
    <t>139711101RT3</t>
  </si>
  <si>
    <t>Vykopávka v uzavřených prostorách v hornině 3</t>
  </si>
  <si>
    <t>m3</t>
  </si>
  <si>
    <t>800-1</t>
  </si>
  <si>
    <t>s naložením výkopku na dopravní prostředek</t>
  </si>
  <si>
    <t xml:space="preserve">1.PP : </t>
  </si>
  <si>
    <t xml:space="preserve">P1 - tl. 200 mm : </t>
  </si>
  <si>
    <t>světlík : 21,27*0,2</t>
  </si>
  <si>
    <t>Mezisoučet</t>
  </si>
  <si>
    <t xml:space="preserve">P4 - tl. 200 mm : </t>
  </si>
  <si>
    <t>0.001.01 : 20,5*0,2</t>
  </si>
  <si>
    <t>0.001.02 : 23,7*0,2</t>
  </si>
  <si>
    <t>0.001.03 : 13,8*0,2</t>
  </si>
  <si>
    <t>0.001.04 : 47,7*0,2</t>
  </si>
  <si>
    <t>0.001.05 : 17,5*0,2</t>
  </si>
  <si>
    <t>0.001.06 : 18,4*0,2</t>
  </si>
  <si>
    <t>0.001.07 : 15,8*0,2</t>
  </si>
  <si>
    <t>0.001.08 : 30,2*0,2</t>
  </si>
  <si>
    <t>0.001.09 : 34,0*0,2</t>
  </si>
  <si>
    <t>0.001.10 : 21,1*0,2</t>
  </si>
  <si>
    <t>0.001.11 : 15,3*0,2</t>
  </si>
  <si>
    <t>0.001.12 : 1,1*0,2</t>
  </si>
  <si>
    <t>0.003.02 : 25,1*0,2</t>
  </si>
  <si>
    <t>0.003.03 : 21,2*0,2</t>
  </si>
  <si>
    <t>139600012RAA</t>
  </si>
  <si>
    <t>Ruční výkop v hornině 3, hloubka do 1 m, odvoz kolečkem do 20 m</t>
  </si>
  <si>
    <t>AP-HSV</t>
  </si>
  <si>
    <t>Agregovaná položka</t>
  </si>
  <si>
    <t>POL2_</t>
  </si>
  <si>
    <t xml:space="preserve">Zs/4 - obnova ocelové konstrukce sušáku : </t>
  </si>
  <si>
    <t>patky : (0,4*0,4)*0,8*2</t>
  </si>
  <si>
    <t>162201203R00</t>
  </si>
  <si>
    <t>Vodorovné přemístění výkopku z horniny 1 až 4, kolečkem, na vzdálenost do 10 m</t>
  </si>
  <si>
    <t>bez naložení, avšak s vyprázdněním nádoby na hromadu nebo do dopravního prostředku,</t>
  </si>
  <si>
    <t>Odkaz na mn. položky pořadí 8 : 65,33400</t>
  </si>
  <si>
    <t>Odkaz na mn. položky pořadí 9 : 0,25600</t>
  </si>
  <si>
    <t>162201210R00</t>
  </si>
  <si>
    <t>Vodorovné přemístění výkopku příplatek za každých dalších 10 m  z horniny 1 až 4, kolečkem</t>
  </si>
  <si>
    <t>65,59*3</t>
  </si>
  <si>
    <t>180401211R00</t>
  </si>
  <si>
    <t>Založení trávníku luční trávník, výsevem, v rovině nebo na svahu do 1:5</t>
  </si>
  <si>
    <t>823-1</t>
  </si>
  <si>
    <t>POL1_1</t>
  </si>
  <si>
    <t>na půdě předem připravené s pokosením, naložením, odvozem odpadu do 20 km a se složením,</t>
  </si>
  <si>
    <t>dle TZ str.4  - úprava po zařízení staveniště v rozsahu cca 200,0m2 : 200,0</t>
  </si>
  <si>
    <t>00572400R</t>
  </si>
  <si>
    <t>směs travní parková, pro běžnou zátěž</t>
  </si>
  <si>
    <t>kg</t>
  </si>
  <si>
    <t>SPCM</t>
  </si>
  <si>
    <t>Specifikace</t>
  </si>
  <si>
    <t>POL3_</t>
  </si>
  <si>
    <t>spotřeba 1,035kg/m2 : 200,0*1,035</t>
  </si>
  <si>
    <t>181201101R00</t>
  </si>
  <si>
    <t>Úprava pláně v násypech v hornině 1 až 4, bez zhutnění</t>
  </si>
  <si>
    <t>vyrovnání výškových rozdílů, plochy vodorovné a plochy do sklonu 1 : 5,</t>
  </si>
  <si>
    <t>182001151R00</t>
  </si>
  <si>
    <t xml:space="preserve">Plošná úprava terénu prokypření rotavátorem,  </t>
  </si>
  <si>
    <t>s urovnáním povrchu, bez doplnění ornice, v hornině 1 až 4,</t>
  </si>
  <si>
    <t>dle TZ str.4  - úprava po zařízení staveniště v rozsahu cca 200,0m2 : 200,00000</t>
  </si>
  <si>
    <t>182303111R00</t>
  </si>
  <si>
    <t>Doplnění ornice v rovině nebo na svahu do 1:5</t>
  </si>
  <si>
    <t>na travnatých plochách tloušťky do 5 cm, s přemístěním na vzdálenost do 3 m vodorovně,</t>
  </si>
  <si>
    <t>5832011R</t>
  </si>
  <si>
    <t>zemina zahradní; netříděná</t>
  </si>
  <si>
    <t>t</t>
  </si>
  <si>
    <t>včetně dovozu zeminy</t>
  </si>
  <si>
    <t>200,0*0,10*1,7</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</si>
  <si>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</si>
  <si>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</si>
  <si>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</si>
  <si>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světlík : 21,27</t>
  </si>
  <si>
    <t>0.001.01 : 20,5</t>
  </si>
  <si>
    <t>0.001.02 : 23,7</t>
  </si>
  <si>
    <t>0.001.03 : 13,8</t>
  </si>
  <si>
    <t>0.001.04 : 47,7</t>
  </si>
  <si>
    <t>0.001.05 : 17,5</t>
  </si>
  <si>
    <t>0.001.06 : 18,4</t>
  </si>
  <si>
    <t>0.001.07 : 15,8</t>
  </si>
  <si>
    <t>0.001.08 : 30,2</t>
  </si>
  <si>
    <t>0.001.09 : 34,0</t>
  </si>
  <si>
    <t>0.001.10 : 21,1</t>
  </si>
  <si>
    <t>0.001.11 : 15,3</t>
  </si>
  <si>
    <t>0.001.12 : 1,1</t>
  </si>
  <si>
    <t>0.003.02 : 25,1</t>
  </si>
  <si>
    <t>0.003.03 : 21,2</t>
  </si>
  <si>
    <t>28160-001</t>
  </si>
  <si>
    <t>Injektování zdiva - viz. návrh sanačních prací - dokladová část PD</t>
  </si>
  <si>
    <t xml:space="preserve">m2    </t>
  </si>
  <si>
    <t>Návrh sanačního opatření proti vzlínající vlhkosti:</t>
  </si>
  <si>
    <t/>
  </si>
  <si>
    <t>Na dodatečnou vodorovnou izolaci zdiva doporučujeme použít 80% silanový krém se</t>
  </si>
  <si>
    <t>spotřebou 1,6I/m2. Injektážní krém musí být certifikovaný WT A. Vzdálenost vyvrtaných otvorů se pohybuje mezi 10 až 12 cm. Otvory budou vrtány vodorovně do spáry nebo mírně šikmo dle stavební situace. Hloubka vrtů se rovná tloušťce zdi minus 2-3 cm. Průměr</t>
  </si>
  <si>
    <t>vyvrtaných otvorů pro jedno naplnění je 16 mm</t>
  </si>
  <si>
    <t>Výškové úrovně injektáže zdiva:</t>
  </si>
  <si>
    <t>-	obvodové zdivo suterénu a bytu do ulice Zahradníkova -I 0cm nad úrovní terénu, vrtat ze stany suterénu</t>
  </si>
  <si>
    <t>-	konstrukce bytu ke schodišti -O, lm nad podlahou suterénu</t>
  </si>
  <si>
    <t>-	střední zdivo bytu BD Zahradníkova -O, 1 m nad podlahou</t>
  </si>
  <si>
    <t>-	svislá injektáž -odděluje střední zdivo od zdiva obvodového</t>
  </si>
  <si>
    <t xml:space="preserve">BD Zahradníkova : </t>
  </si>
  <si>
    <t>Injektáž zdiva proti vzlínající vlhkosti : 40,02</t>
  </si>
  <si>
    <t>275310020RAA</t>
  </si>
  <si>
    <t>Základové patky z betonu prostého včetně bednění z betonu C 12/15 , štěrkopískový poklad 100 mm</t>
  </si>
  <si>
    <t>odbednění a podkladu ze štěrkopísku.</t>
  </si>
  <si>
    <t>310235261RT2</t>
  </si>
  <si>
    <t>Zazdívka otvorů o ploše do 0,0225 m2 ve zdivu nadzákladovém cihlami pálenými o tloušťce zdi přes 450 do 600 mm</t>
  </si>
  <si>
    <t>kus</t>
  </si>
  <si>
    <t>801-4</t>
  </si>
  <si>
    <t>včetně pomocného pracovního lešení</t>
  </si>
  <si>
    <t>po výdechu WAF : 50</t>
  </si>
  <si>
    <t>310236241RT1</t>
  </si>
  <si>
    <t>Zazdívka otvorů o ploše přes 0,0225 m2 do 0,09 m2 ve zdivu nadzákladovém cihlami pálenými o tloušťce zdi do 300 mm</t>
  </si>
  <si>
    <t>v bytech po odstranění plynoměrů : 29</t>
  </si>
  <si>
    <t>310239411RT1</t>
  </si>
  <si>
    <t>Zazdívka otvorů o ploše přes 1 m2 do 4 m2 ve zdivu nadzákladovém cihlami pálenými pro jakoukoliv maltu cementovou</t>
  </si>
  <si>
    <t>1.PP-zazdění provizorního montážního otvoru : 2,5*2*0,77</t>
  </si>
  <si>
    <t>317234410RT2</t>
  </si>
  <si>
    <t>Vyzdívka mezi nosníky cementovou</t>
  </si>
  <si>
    <t>jakýmikoliv cihlami pálenými na jakoukoliv maltu,</t>
  </si>
  <si>
    <t>překlad nad provizorním montážním otvorem : 0,77*0,2*2,3</t>
  </si>
  <si>
    <t>překlad nad oknem O/10-6.NP : 0,18*0,5*1,6</t>
  </si>
  <si>
    <t>346481111RT2</t>
  </si>
  <si>
    <t>Plentování rýh, nosníků apod. pletivem ve stěnách nebo před stěnami, pletivem rabicovým</t>
  </si>
  <si>
    <t>801-1</t>
  </si>
  <si>
    <t>plentování potrubí, válcovaných nosníků, výklenků nebo nik, jakéhokoliv tvaru, na jakoukoliv maltu, s potřebným vypnutím pletiva, přetažením a zakotvením drátů a provedení postřiku maltou,</t>
  </si>
  <si>
    <t xml:space="preserve">světlík, otvor pro SLP+překlad 1200mm : </t>
  </si>
  <si>
    <t>1.PP : 1,2*0,15*2</t>
  </si>
  <si>
    <t>1.NP : 1,2*0,15*2</t>
  </si>
  <si>
    <t>2.NP : 1,2*0,15*2</t>
  </si>
  <si>
    <t>3.NP : 1,2*0,15*2</t>
  </si>
  <si>
    <t>4.NP : 1,2*0,15*2</t>
  </si>
  <si>
    <t>5.NP : 1,2*0,15*2</t>
  </si>
  <si>
    <t>6.NP : 1,2*0,15*2</t>
  </si>
  <si>
    <t xml:space="preserve">0.001.09-+překlad 3xI180, dl. 2,3 - vybetonovat : </t>
  </si>
  <si>
    <t>1.PP : 2,3*0,2*2</t>
  </si>
  <si>
    <t>342266111RU7</t>
  </si>
  <si>
    <t>Předstěny opláštěné sádrokartonovými deskami obklad stěn sádrokartonem na ocelovou konstrukci z profilů CW 50 tloušťka desky 12, 5 mm, desky standard, dvojité opláštění, bez izolace</t>
  </si>
  <si>
    <t>obklad SLP rozvaděčů 0.001.09 : 2,7*(0,435+1,83)</t>
  </si>
  <si>
    <t>obklad rozvaděčů 0.003.01 : 2,7*2,8</t>
  </si>
  <si>
    <t>413200011RA0</t>
  </si>
  <si>
    <t xml:space="preserve">Dodatečné osazení válc. nosníků do kapes ve zdivu vysekání kapes, zazdívka zhlaví, I č. 18 </t>
  </si>
  <si>
    <t>vysekání kapes do zdiva, osazení a dodávka válcovaných nosníků na cementovou maltu (min MC 15), zazdívka zhlaví.</t>
  </si>
  <si>
    <t>vysekání kapes, I č. 12, zazdívka zhlaví</t>
  </si>
  <si>
    <t xml:space="preserve">0,0111 / bm : </t>
  </si>
  <si>
    <t xml:space="preserve">světlík, otvor pro SLP - překlad I120, dl.1200mm : </t>
  </si>
  <si>
    <t>1.PP : 1,2</t>
  </si>
  <si>
    <t>1.NP : 1,2</t>
  </si>
  <si>
    <t>2.NP : 1,2</t>
  </si>
  <si>
    <t>3.NP : 1,2</t>
  </si>
  <si>
    <t>4.NP : 1,2</t>
  </si>
  <si>
    <t>5.NP : 1,2</t>
  </si>
  <si>
    <t>6.NP : 1,2</t>
  </si>
  <si>
    <t>413200011RAA</t>
  </si>
  <si>
    <t xml:space="preserve">1.PP - montážní otvor - 0.001.09 : </t>
  </si>
  <si>
    <t>překlad 3xI180, dl. 2,3 - vybetonovat : 2,3*3</t>
  </si>
  <si>
    <t>454811111R00</t>
  </si>
  <si>
    <t>Osazení prostupů z ocelových trub vnitřního průměru do 600 mm</t>
  </si>
  <si>
    <t>801-5</t>
  </si>
  <si>
    <t>se zajištěním polohy v konstrukci z vodostavebního betonu, s přivařením na výztuž, včetně pomocného pracovního lešení o výšce podlahy do 1900 mm a pro zatížení do 1,5 kPa,</t>
  </si>
  <si>
    <t>pro rovody vnitřního plynovodu : 28</t>
  </si>
  <si>
    <t>4133200.001</t>
  </si>
  <si>
    <t>Nosník stropní - probetonování ocelového překladu, vč. bednění, do 200x300 mm</t>
  </si>
  <si>
    <t>+překlad 3xI180, dl. 2,3 - vybetonovat : 2,3</t>
  </si>
  <si>
    <t>14148108R</t>
  </si>
  <si>
    <t>trubka ocelová pro otopné systémy, pro průmysl; uhlíková 1.0034E; spoj lisovaný; d = 76,1 mm; s = 2,00 mm; vně galvanicky pozinkovaná</t>
  </si>
  <si>
    <t>pro rovody vnitřního plynovodu : 28*0,75</t>
  </si>
  <si>
    <t>451577877R00</t>
  </si>
  <si>
    <t>Podklad nebo lože pod dlažbu (přídlažbu) ze štěrkopísku  tloušťky do 10 cm</t>
  </si>
  <si>
    <t>v ploše vodorovné nebo ve sklonu do 1:5</t>
  </si>
  <si>
    <t>dvůr : 102,2</t>
  </si>
  <si>
    <t>popelnicové stání : 5,4</t>
  </si>
  <si>
    <t>451579877R00</t>
  </si>
  <si>
    <t>Podklad nebo lože pod dlažbu (přídlažbu) ze štěrkopísku  příplatek za další 1cm štěrkopísku nad 10 cm</t>
  </si>
  <si>
    <t>dvůr : 102,2*3</t>
  </si>
  <si>
    <t>popelnicové stání : 5,4*3</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</si>
  <si>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</si>
  <si>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</si>
  <si>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</si>
  <si>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světlík : 4,055*5,245</t>
  </si>
  <si>
    <t>592452630R.X01</t>
  </si>
  <si>
    <t>Dlažba betonová standard přírodní 200 x 200 x 40 mm, spára 3-5 mm</t>
  </si>
  <si>
    <t>dvůr : 102,2*1,05</t>
  </si>
  <si>
    <t>popelnicové stání : 5,4*1,05</t>
  </si>
  <si>
    <t>světlík : (4,055*5,245)*1,05</t>
  </si>
  <si>
    <t>599432111R00.X01</t>
  </si>
  <si>
    <t>Výplň spár dlažby křemičitým písekm fr. 0-2 mm</t>
  </si>
  <si>
    <t>Odkaz na mn. položky pořadí 34 : 128,86848</t>
  </si>
  <si>
    <t>622434174.X01</t>
  </si>
  <si>
    <t>D+M - sanační omítkový systém z čisté pemzy, viz. návrh sanačních prací - dokladová část PD</t>
  </si>
  <si>
    <t>Skladba - viz. návrh sanačních prací - dokladová část PD</t>
  </si>
  <si>
    <t>Sanační omítkový systém z čisté pemzy:</t>
  </si>
  <si>
    <t>Skladba a specifikace systému:</t>
  </si>
  <si>
    <t>celoplošně sulfátostálý omítkový podhoz (špryc) na stěrce 5kg/m2</t>
  </si>
  <si>
    <t>-	µ :S 15, es IV, certifikace WTA</t>
  </si>
  <si>
    <t>vlákny armovaná sanační omítka z čisté pemzy 26kg/30mm/m2</t>
  </si>
  <si>
    <t>-	síranovzdorné pojivo</t>
  </si>
  <si>
    <t>-	µ :Sl 5, es II, obsah pórů?? 50%, certifikace WT A</t>
  </si>
  <si>
    <t>štuková omítka hydrofobizovaná v ti. 2 mm 3kg/m2</t>
  </si>
  <si>
    <t>-	µ &lt; 2s, es II</t>
  </si>
  <si>
    <t>V prostorách suterénu je možné provést omítky bez aplikace štuku. Sanační omítka z čisté pemzy je smetanově bílá, je ji možné zafilcovat a opatřit sanačním nátěrem.</t>
  </si>
  <si>
    <t xml:space="preserve">stěny z ulice Zahradníkova : </t>
  </si>
  <si>
    <t xml:space="preserve">sklepy a dvůr : </t>
  </si>
  <si>
    <t>m2 : 43,54</t>
  </si>
  <si>
    <t xml:space="preserve">stěny z ulice Kounicova : </t>
  </si>
  <si>
    <t xml:space="preserve">sklepy a výtahová šachta : </t>
  </si>
  <si>
    <t>m2 : 27</t>
  </si>
  <si>
    <t>622434174.X02</t>
  </si>
  <si>
    <t>D+M - sanační omítkový systém s podkladní soli jímající omítkou, viz. návrh sanačních prací - dokladová část PD</t>
  </si>
  <si>
    <t>Sanační omítkový systém s podkladní soli iímaiící omítkou</t>
  </si>
  <si>
    <t>Skladba a specifikace materiálů:</t>
  </si>
  <si>
    <t>celoplošně sulfátostálý omítkový podhoz (špryc) na zdivu 3kg/m2</t>
  </si>
  <si>
    <t>podkladní a porézní jádrová omítka, jímající soli se sníženou alkalitou 15kg/m2/15mm</t>
  </si>
  <si>
    <t>-	vysoký obsah síranovzdorného pojiva</t>
  </si>
  <si>
    <t>-	µ:Sl 8, es III, zrnitost :S 2mm, obsah pórů?? 50%, certifikace WTA</t>
  </si>
  <si>
    <t>vlákny armovaná sanační omítka z čisté pemzy 13kg/m2/15mm</t>
  </si>
  <si>
    <t>-	µ &lt; 25, es II</t>
  </si>
  <si>
    <t>Pozn.3 V ploše vnějších omítek bude štuková omítka vybrána dle požadavku na zrnitost</t>
  </si>
  <si>
    <t>v návaznosti na původní omítky.</t>
  </si>
  <si>
    <t>Pozn.4 Podkladní soli jímající omítku můžeme použít nad provedenou svislou hydroizolační</t>
  </si>
  <si>
    <t>stěrkou v prostorách bytu v místě největšího projevu vlhkosti tj. u vstupu do bytu</t>
  </si>
  <si>
    <t xml:space="preserve">vně nebytu a sklepy : </t>
  </si>
  <si>
    <t>m2 : 21,69</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</si>
  <si>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</si>
  <si>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</si>
  <si>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</si>
  <si>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1.PP : (0,8*3+1,555+0,8*2+2,0*9)*0,4</t>
  </si>
  <si>
    <t>1.NP : (0,6+0,87+0,64+0,64+0,64+0,6+0,6+1,0+0,6+0,6)*0,4</t>
  </si>
  <si>
    <t>1.NP : (0,87+2,0+1,22+1,3)*0,4</t>
  </si>
  <si>
    <t>2.NP : (0,6+0,8+0,64*3+0,85+0,62+0,6+0,8+0,6*2)*0,4</t>
  </si>
  <si>
    <t>(1,0+1,02+2,0+1,2+1,3+1,0+0,9*7)*0,4</t>
  </si>
  <si>
    <t>3.NP : (0,5+1,22+0,64*3+0,8+0,6+0,6+0,6+0,8+0,6+0,6*2+0,88*3)*0,4</t>
  </si>
  <si>
    <t>(1,04+0,87*+2,0+1,3+1,0+1,0)*0,4</t>
  </si>
  <si>
    <t>4.NP : (0,8+0,64*3+0,8+0,6+0,6+0,6+0,88*3+0,6+0,81+0,6+0,6)*0,4</t>
  </si>
  <si>
    <t>(1,0+0,87+2,0+1,22+1,3+1,0+1,0)*0,4</t>
  </si>
  <si>
    <t>5.NP : (0,8+0,64*3+0,8+0,6+0,6+0,6+0,88*3+0,6*2+0,6+0,81+0,6)*0,4</t>
  </si>
  <si>
    <t>(1,0+0,87+2,0+1,22+1,26+1,0+1,0)*0,4</t>
  </si>
  <si>
    <t>(1,0+0,87+2,0+1,22+1,0+1,0)*0,4</t>
  </si>
  <si>
    <t>Skladby omítek vycházejí ze stratigrafického a petrologického rozboru, tento dokument je doložen ve výkresové části</t>
  </si>
  <si>
    <t>601011198R00</t>
  </si>
  <si>
    <t>Penetrace savých minerálních podkladů zpevňující (nové omítky a zdivo), stropů, Penetrace funkce: zpevnění povrchu, úprava savosti; ředidlo: voda (disperzní)</t>
  </si>
  <si>
    <t xml:space="preserve">O1, O2 : </t>
  </si>
  <si>
    <t>Odkaz na mn. položky pořadí 136 : 626,74000</t>
  </si>
  <si>
    <t>602011198R00</t>
  </si>
  <si>
    <t>Penetrace savých minerálních podkladů zpevňující (nové omítky a zdivo), stěn, Penetrace funkce: zpevnění povrchu, úprava savosti; ředidlo: voda (disperzní)</t>
  </si>
  <si>
    <t>Odkaz na mn. položky pořadí 137 : 2354,91130</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</si>
  <si>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</si>
  <si>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</si>
  <si>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</si>
  <si>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1.PP : 0,8*1,1*3+1,6*2,15+1,555*0,85+0,8*1,1*2+2,0*0,5*2+1,86*2,15</t>
  </si>
  <si>
    <t>2,0*0,5*4+1,175*2,48</t>
  </si>
  <si>
    <t>1.NP : 2,0*2,3+1,1*1,5+0,6*1,1+0,6*1,1+0,64*1,27+0,64*1,57+0,64*1,87+2,0*1,8+2,0*1,8+1,9*2,5</t>
  </si>
  <si>
    <t>2.NP : 2,0*2,3+0,6*1,1*2+0,9*3,0*7+0,9*3,0*3+0,6*1,1+2,1*2,8</t>
  </si>
  <si>
    <t>3.NP : 0,6*1,1+0,8*1,1+0,6*1,1+0,8*1,1+2,0*2,3+0,6*1,1*2+0,88*1,77*3+0,88*1,77*2+0,64*1,87*3</t>
  </si>
  <si>
    <t>4.NP : 0,6*1,1+0,81*1,05+2,0*2,3+1,0*2,75*2+0,6*1,1*2+0,88*1,77*3+0,64*1,87*3+0,32*1,0*2+0,8*1,0</t>
  </si>
  <si>
    <t>0,6*1,1+0,6*1,1</t>
  </si>
  <si>
    <t>5.NP : 0,6*1,1+0,81*1,05+2,0*2,3+1,0*2,75*2+0,6*1,1*2+0,88*1,77*3+0,64*1,87*3+0,32*1,0*2+0,8*1,0</t>
  </si>
  <si>
    <t>6.NP : 0,6*1,1+0,81*1,05+2,0*2,3+1,0*2,75*2+0,6*1,1*2+0,88*1,77*3+0,64*1,87*3+0,32*1,0*2+0,8*1,0</t>
  </si>
  <si>
    <t>Půda : 0,6*0,6*2+2,0*2,3+0,88*1,57*7+0,64*2,08+0,64*1,74+0,64*1,38</t>
  </si>
  <si>
    <t>611472111R00</t>
  </si>
  <si>
    <t>Omítka stropu, míchané jádro, štuk ze suché směsi štuk ze suché směsy</t>
  </si>
  <si>
    <t>postřik a jádro míchané z písku, cementu a hydrátu, štuk z pytlované suché směsi</t>
  </si>
  <si>
    <t xml:space="preserve">O1 : </t>
  </si>
  <si>
    <t>0.001.03 : 13,6</t>
  </si>
  <si>
    <t xml:space="preserve">1.NP : </t>
  </si>
  <si>
    <t>SVĚTLÍK : 14</t>
  </si>
  <si>
    <t>1.000.01 : 12,2</t>
  </si>
  <si>
    <t>1.000.02+SCHODIŠTĚ : 34,3-17,6</t>
  </si>
  <si>
    <t>1.000.03 : 19,2</t>
  </si>
  <si>
    <t>1.000.04 : 16,3</t>
  </si>
  <si>
    <t>1.000.06 : 4,9</t>
  </si>
  <si>
    <t>2.000.05 : 10,6</t>
  </si>
  <si>
    <t xml:space="preserve">2.NP : </t>
  </si>
  <si>
    <t>2.00.02 : 6,2</t>
  </si>
  <si>
    <t>SVĚTLÍK : 6,91</t>
  </si>
  <si>
    <t>2.000.03 : 7,5</t>
  </si>
  <si>
    <t xml:space="preserve">3.NP : </t>
  </si>
  <si>
    <t>3.000.01 - schodiště : 34,3-17,6</t>
  </si>
  <si>
    <t>3.000.02 : 14,3</t>
  </si>
  <si>
    <t>světlík : 0</t>
  </si>
  <si>
    <t>4.000.03 - schodiště : 7,5</t>
  </si>
  <si>
    <t xml:space="preserve">4.NP : </t>
  </si>
  <si>
    <t>4.000.01 : 41,75-17,6</t>
  </si>
  <si>
    <t>5.000.02 - schodiště : 7,5</t>
  </si>
  <si>
    <t xml:space="preserve">5.NP : </t>
  </si>
  <si>
    <t>5.000.01 : 41,75-17,6</t>
  </si>
  <si>
    <t>6.000.02 - schodiště : 7,5</t>
  </si>
  <si>
    <t xml:space="preserve">6.NP : </t>
  </si>
  <si>
    <t>6.000.01 : 41,75-17,6</t>
  </si>
  <si>
    <t>7.000.02 - schodiště : 7,5</t>
  </si>
  <si>
    <t xml:space="preserve">Půda : </t>
  </si>
  <si>
    <t>8.000.01 - schodiště : 24,6</t>
  </si>
  <si>
    <t>Světlík : 21,33</t>
  </si>
  <si>
    <t xml:space="preserve">O2 : </t>
  </si>
  <si>
    <t>SCHODIŠTĚ : (21,5-4,15)</t>
  </si>
  <si>
    <t>0.003.01 : 10,3</t>
  </si>
  <si>
    <t>Začátek provozního součtu</t>
  </si>
  <si>
    <t xml:space="preserve">  1.NP : </t>
  </si>
  <si>
    <t xml:space="preserve">  2.000.09 : 1,0</t>
  </si>
  <si>
    <t xml:space="preserve">  2.NP : </t>
  </si>
  <si>
    <t xml:space="preserve">  2.101.08 : 0,61</t>
  </si>
  <si>
    <t xml:space="preserve">  2.101.21 : 0,53</t>
  </si>
  <si>
    <t xml:space="preserve">  2.101.22 : 0,94</t>
  </si>
  <si>
    <t xml:space="preserve">  3.NP : </t>
  </si>
  <si>
    <t xml:space="preserve">  3.004.06 : 0,627</t>
  </si>
  <si>
    <t xml:space="preserve">  4.003.11 : 0,788</t>
  </si>
  <si>
    <t xml:space="preserve">  4.003.06 : 0,630</t>
  </si>
  <si>
    <t xml:space="preserve">  4.NP : </t>
  </si>
  <si>
    <t xml:space="preserve">  4.007.07 : 0,627</t>
  </si>
  <si>
    <t xml:space="preserve">  4.008.02 : 1,71</t>
  </si>
  <si>
    <t xml:space="preserve">  5.005.10 : 0,788</t>
  </si>
  <si>
    <t xml:space="preserve">  5.005.05 : 0,630</t>
  </si>
  <si>
    <t xml:space="preserve">  5.NP : </t>
  </si>
  <si>
    <t xml:space="preserve">  5.010.06 : 0,627</t>
  </si>
  <si>
    <t xml:space="preserve">  5.011.02 : 1,71</t>
  </si>
  <si>
    <t xml:space="preserve">  6.007.11 : 0,788</t>
  </si>
  <si>
    <t xml:space="preserve">  6.007.06 : 0,630</t>
  </si>
  <si>
    <t xml:space="preserve">  6.NP : </t>
  </si>
  <si>
    <t xml:space="preserve">  6.013.06 : 0,627</t>
  </si>
  <si>
    <t xml:space="preserve">  6.014.02 : 1,71</t>
  </si>
  <si>
    <t xml:space="preserve">  7.009.11 : 0,788</t>
  </si>
  <si>
    <t xml:space="preserve">  7.009.06 : 0,630</t>
  </si>
  <si>
    <t xml:space="preserve">  Půda : </t>
  </si>
  <si>
    <t xml:space="preserve">  schodiště 2 : 18</t>
  </si>
  <si>
    <t>Konec provozního součtu</t>
  </si>
  <si>
    <t>612401191RT2</t>
  </si>
  <si>
    <t>Omítky malých ploch vnitřních stěn do 0,09 m2, vápennou štukovou omítkou</t>
  </si>
  <si>
    <t>jakoukoliv maltou, z pomocného pracovního lešení o výšce podlahy do 1900 mm a pro zatížení do 1,5 kPa,</t>
  </si>
  <si>
    <t>po výdechu WAF s úpravou povrchů : 50</t>
  </si>
  <si>
    <t>612401391RT2</t>
  </si>
  <si>
    <t>Omítky malých ploch vnitřních stěn přes 0,25 do 1 m2, vápennou štukovou omítkou</t>
  </si>
  <si>
    <t xml:space="preserve">zapravení drážky po SLP : </t>
  </si>
  <si>
    <t>1.PP : 1</t>
  </si>
  <si>
    <t>1.NP : 1</t>
  </si>
  <si>
    <t>2.NP : 1</t>
  </si>
  <si>
    <t>3.NP : 1</t>
  </si>
  <si>
    <t>4.NP : 1</t>
  </si>
  <si>
    <t>5.NP : 1</t>
  </si>
  <si>
    <t>6.NP : 1</t>
  </si>
  <si>
    <t>otvory výtahovách šachet : 10</t>
  </si>
  <si>
    <t>612403399RT2</t>
  </si>
  <si>
    <t>Hrubá výplň rýh ve stěnách, jakoukoliv maltou maltou ze suchých směsí  jakékoliv šířky</t>
  </si>
  <si>
    <t>jakékoliv šířky rýhy,</t>
  </si>
  <si>
    <t xml:space="preserve">plynové potrubí : </t>
  </si>
  <si>
    <t>m : 315*0,1</t>
  </si>
  <si>
    <t>612421131RT2</t>
  </si>
  <si>
    <t>Oprava vnitřních vápenných omítek stěn v množství opravované plochy do 5 %,  štukových</t>
  </si>
  <si>
    <t>výtahová šachta Zahradníkova : 25,3*(1,8*2+0,75*2)-0,68*1,97*5</t>
  </si>
  <si>
    <t>612425931RT2</t>
  </si>
  <si>
    <t>Omítka vápenná vnitřního ostění omítkou štukovou</t>
  </si>
  <si>
    <t>okenního nebo dveřního, z pomocného pracovního lešení o výšce podlahy do 1900 mm a pro zatížení do 1,5 kPa,</t>
  </si>
  <si>
    <t>Ds/13 : 0,7*(2+7,5*2)</t>
  </si>
  <si>
    <t>Ds/20 : 0,6*(1,29+1,94*2)*2</t>
  </si>
  <si>
    <t>Zs/18 : 0,75*(0,8+1,1*2)*5+0,45*(0,8+1,1*2)*2</t>
  </si>
  <si>
    <t>Zs/6 : 0,45*(2+1*2)*2</t>
  </si>
  <si>
    <t>Zs/13 : 0,25*(2+0,5*2)*9</t>
  </si>
  <si>
    <t>Z/16 : 0,45*(1+1,97*2)*2+0,9*(1+1,97*2)</t>
  </si>
  <si>
    <t>Z/15 : 0,45*(0,9+1,97*2)*3+0,6*(0,9+1,97*2)</t>
  </si>
  <si>
    <t>Z/17 : 0,45*(0,8+1,97*2)</t>
  </si>
  <si>
    <t>O/16 : 0,45*(0,8+1,57)*7</t>
  </si>
  <si>
    <t>O/17 : 0,45*(0,6+1,1*2)*15+0,3*(0,6+1,1*2)+0,15*(0,6+1,1*2)</t>
  </si>
  <si>
    <t>O/18 : 0,45*(1+2,75*2)*8</t>
  </si>
  <si>
    <t>O/2 : 0,5*(0,88+1,77*2)*12</t>
  </si>
  <si>
    <t>O/19 : 0,5*(0,9+3*2)*4+0,3*(0,9+3*2)*3</t>
  </si>
  <si>
    <t>Zs/19 : 0,5*(1+1,5*2)</t>
  </si>
  <si>
    <t>O/5 : 0,3*(0,6+1,64*2)+0,5*(0,6+1,7*2)*8+0,45*(0,8+2,15*2)</t>
  </si>
  <si>
    <t>O/7 : 0,5*(1+2,14*2)*5+0,3*(1+2,2*2)*4</t>
  </si>
  <si>
    <t>O/12 : 0,55*(0,87+3,25*2)*5</t>
  </si>
  <si>
    <t>O/14 : 0,5*(2+2,3*2)*6+0,65*(2+2,3*2)</t>
  </si>
  <si>
    <t>O/15 : 0,5*(1,22+2,15*2)*6+0,65*(1,18+2,13*2)</t>
  </si>
  <si>
    <t>O/3 : 0,5*(2,1+1,87*2)</t>
  </si>
  <si>
    <t>O/10 : 0,5*(1,3+3,25*2)*5</t>
  </si>
  <si>
    <t>O/9 : 0,55*(0,6+1,08*2)*6</t>
  </si>
  <si>
    <t>O/8 : 0,5*(1+2,18)+0,3*(1+2,78*2)</t>
  </si>
  <si>
    <t>O/6 : 0,3*(0,8+1,95*2)+0,5*(0,8+1,95*2)</t>
  </si>
  <si>
    <t>O/13 : 0,55*(1,02+3,25*2)</t>
  </si>
  <si>
    <t>O/1 : 0,5*(2,1+1,87*2)*5</t>
  </si>
  <si>
    <t>O/11 : 0,5*(1,3+4,15*2)</t>
  </si>
  <si>
    <t>O/4 : 0,4*(2,1+2,08*2)</t>
  </si>
  <si>
    <t>Z/18 : 0,45*(1+2*2)+0,65*(1+2*2)</t>
  </si>
  <si>
    <t>612474611RT1</t>
  </si>
  <si>
    <t>Omítka vnitřní stěn ze suché směsi třívrstvá, vápenocementové jádro, vápenný štuk, na pálené cihly a tvarovky, ruční zpracování</t>
  </si>
  <si>
    <t>kompletní souvrství</t>
  </si>
  <si>
    <t>0.001.01 : 2,43*29,3-(1,36*2,15+1,0*2,13+1,56*2,15+1,1*2,0)</t>
  </si>
  <si>
    <t>0.001.02 : 2,43*30,5-(1,56*2,15+0,99*2,15+1,99*2,34+1,5*2,41+0,8*1,1+0,85*2,15)</t>
  </si>
  <si>
    <t>0.001.03 : 2,43*18,2-(0,85*2,15+0,8*1,1)</t>
  </si>
  <si>
    <t>0.001.04 : 2,43*30,6-(0,99*2,15+1,99*2,34+2,0*0,5*2)</t>
  </si>
  <si>
    <t>0.001.05 : 2,43*12,5-(0,8*2,15+1,36*2,15)</t>
  </si>
  <si>
    <t>0.001.06 : 2,43*23,6-(2,0*0,5+1,05*1,98)</t>
  </si>
  <si>
    <t>0.001.07 : 2,43*28,5-(1,05*1,98+1,22*2,11+0,8*2,1+1,0*2,1+1,0*2,0)</t>
  </si>
  <si>
    <t>0.001.08 : 2,43*24,3-(0,93*2,0+2,0*0,5+1,22*2,11)</t>
  </si>
  <si>
    <t>0.001.09 : 2,43*41-(2,0*0,5+1,3*1,95+0,95*2,0+1,65*2,0*2+1,0*2,0+2,1*2,0+1,65*2,0*2+0,8*2,0+1,5*2,05)</t>
  </si>
  <si>
    <t>0.001.10 : 2,43*26,4-(1,1*2,45+1,1*1,97+0,9*1,9+0,9*2,05+0,8*1,1)</t>
  </si>
  <si>
    <t>0.001.11 : 2,43*20,8-(0,9*2,0+0,8*1,1+1,5+2,0*2+0,9+2,05)</t>
  </si>
  <si>
    <t>0.001.12 : 2,43*6,3-(0,9*2,0+0,9+1,9)</t>
  </si>
  <si>
    <t>1.000.01 : 3,3*16,5-(1,75*2,8+2,0*1,8)</t>
  </si>
  <si>
    <t>1.000.02+SCHODIŠTĚ : (3,3*28,4+18,4*0,2)-(1,75*2,8+0,8*2,0+1,1*2,3+0,8*2,3+0,64*1,27+0,64*1,57+0,64*1,87)</t>
  </si>
  <si>
    <t>1.000.03 : 3,5*22,3-(0,8*2,2+1,1*2,2+1,1*2,2+0,85*1,97+2,0*1,8)</t>
  </si>
  <si>
    <t>1.000.04 : 3,3*22,2-(1,9*2,5+1,3*2,7)</t>
  </si>
  <si>
    <t>1.000.06 : 3,3*9,2-(0,8*1,97)</t>
  </si>
  <si>
    <t>2.000.05 - schodiště : 3,5*20,6-(1,3*2,69+1,0*2,27+2,0*2,3+1,2*2,27+0,68*1,97)</t>
  </si>
  <si>
    <t>2.00.02 : 4,34*21,33-(0,9*3,0*3+0,64*1,87*3)</t>
  </si>
  <si>
    <t>SVĚTLÍK : 4,45*18,52-(0,9*3,0*7)</t>
  </si>
  <si>
    <t>2.000.03 - schodiště : 4,34*20,9-(2,0*2,3+0,8*1,0+1,2*2,27)</t>
  </si>
  <si>
    <t>3.000.01 - schodiště : 3,45*21,33-(1,1*2,27+1,95*1,97+0,64*1,87*3)</t>
  </si>
  <si>
    <t>3.000.02 : 3,25*16,72-(1,95*1,97+0,7*2,0+1,0*2,0+08*2,27-0,88*1,77*2)</t>
  </si>
  <si>
    <t>světlík : 3,45*18,52-(1,0*2,75+0,6*1,1*2+1,1*2,75)</t>
  </si>
  <si>
    <t>4.000.03 - schodiště : 3,45*20,9-(1,2*2,27+1,68*1,97+0,8*1,0+1,0*2,227+2,0*2,3)</t>
  </si>
  <si>
    <t>4.000.01 : 3,25*34,0-(0,8*2,27+1,0*2,27+0,32*1,0*2+0,8*1,0+1,1*2,27+0,64*1,87*3+0,88*1,77*2)</t>
  </si>
  <si>
    <t>světlík : 3,45*18,52-(1,0*2,75*2+0,6*1,1*2+0,88*1,77*3)</t>
  </si>
  <si>
    <t>5.000.02 - schodiště : 3,45*20,9-(0,68*1,97+0,8*1,0+1,0*2,27+2,0*2,3)</t>
  </si>
  <si>
    <t>5.000.01 : 3,25*34,0-(0,8*2,27+1,0*2,27+0,32*1,0*2+0,8*1,0+1,1*2,27+0,64*1,87*3+0,88*1,77*2)</t>
  </si>
  <si>
    <t>6.000.02 - schodiště : 3,45*20,9-(0,68*1,97+0,8*1,0+1,0*2,27+2,0*2,3)</t>
  </si>
  <si>
    <t>6.000.01 : 3,25*34,0-(0,8*2,27+1,0*2,27+0,32*1,0*2+0,8*1,0+1,1*2,27+0,64*1,87*3+0,88*1,77*2)</t>
  </si>
  <si>
    <t>7.000.02 - schodiště : 3,45*20,9-(0,68*1,97+0,8*1,0+1,0*2,27+2,0*2,3)</t>
  </si>
  <si>
    <t>8.000.01 - schodiště : 2,38*19,84-(0,64*2,08+0,64*1,74+0,64*1,38+0,8*1,88+0,8*1,88)</t>
  </si>
  <si>
    <t>Světlík : 3,13*18,52-(0,88*1,57*7)</t>
  </si>
  <si>
    <t>SCHODIŠTĚ : 2,98*22,2-(1,555*0,88+1,4*2,0+0,8*0,8+0,65*2,0+1,1*2,0)</t>
  </si>
  <si>
    <t>světlík : 2,98*19,8-(1,0*2,0+0,8*2,0+1,0*2,0+0,8*2,0*2)</t>
  </si>
  <si>
    <t>0.003.01 : 2,43*25,2-(1,0*1,97+0,9*1,97+0,85*1,97+1,86*2,5)</t>
  </si>
  <si>
    <t>0.003.02 : 2,43*22,0-(2,0*0,5+1,0*1,97)</t>
  </si>
  <si>
    <t>0.003.03 : 2,43*20,0-(0,9*197*2+2,0*0,5)</t>
  </si>
  <si>
    <t>SVĚTLÍK : 3,5*15,1-(1,0*1,5+0,6*1,1+0,6*1,1)</t>
  </si>
  <si>
    <t>2.000.09 : 3,3*4,7-(0,8*1,1)</t>
  </si>
  <si>
    <t>2.101.08 : 3,95*4,26-(0,6*1,1)</t>
  </si>
  <si>
    <t>2.101.21 : 3,95*3,08-(0,6*1,1*2)</t>
  </si>
  <si>
    <t>2.101.22 : 3,95*5,44-(0,6*1,1)</t>
  </si>
  <si>
    <t>3.004.06 : 3,45*4,28-(0,6*1,1)</t>
  </si>
  <si>
    <t>4.003.11 : 3,45*3,65-(0,8*1,1+0,6*1,1)</t>
  </si>
  <si>
    <t>4.003.06 : 3,45*3,84-(0,6*1,1)</t>
  </si>
  <si>
    <t>4.007.07 : 3,45*4,28-(0,6*1,1)</t>
  </si>
  <si>
    <t>4.008.02 : 3,45*5,38-(0,6*1,1)</t>
  </si>
  <si>
    <t>5.005.10 : 3,45*3,65-(0,8*1,1+0,6*1,1)</t>
  </si>
  <si>
    <t>5.005.05 : 3,45*3,84-(0,6*1,1)</t>
  </si>
  <si>
    <t>5.010.06 : 3,45*4,28-(0,6*1,1)</t>
  </si>
  <si>
    <t>5.011.02 : 3,45*5,38-(0,6*1,1)</t>
  </si>
  <si>
    <t>6.007.11 : 3,45*3,65-(0,81*1,05+0,6*1,1)</t>
  </si>
  <si>
    <t>6.007.06 : 3,45*3,84-(0,6*1,1)</t>
  </si>
  <si>
    <t>6.013.06 : 3,45*4,28-(0,6*1,1)</t>
  </si>
  <si>
    <t>6.014.02 : 3,45*5,38-(0,6*1,1)</t>
  </si>
  <si>
    <t>7.009.11 : 3,45*3,65-(0,81*1,05+0,6*1,1)</t>
  </si>
  <si>
    <t>7.009.06 : 3,45*3,84-(0,6*1,1)</t>
  </si>
  <si>
    <t>schodiště 2 : 2,38*18,04-(2,0*2,3+0,6*0,6*2+0,9*1,97+0,9*1,97)</t>
  </si>
  <si>
    <t xml:space="preserve">odpočet : </t>
  </si>
  <si>
    <t>1.000.01 : -(3,3*16,5-(1,75*2,8+2,0*1,8))</t>
  </si>
  <si>
    <t>1.000.02+SCHODIŠTĚ : -((3,3*28,4+18,4*0,2)-(1,75*2,8+0,8*2,0+1,1*2,3+0,8*2,3+0,64*1,27+0,64*1,57+0,64*1,87))</t>
  </si>
  <si>
    <t>1.000.03 : -(3,5*22,3-(0,8*2,2+1,1*2,2+1,1*2,2+0,85*1,97+2,0*1,8))</t>
  </si>
  <si>
    <t>1.000.04 : -(3,3*22,2-(1,9*2,5+1,3*2,7))</t>
  </si>
  <si>
    <t>1.000.06 : -(3,3*9,2-(0,8*1,97))</t>
  </si>
  <si>
    <t>2.000.05 - schodiště : -(3,5*20,6-(1,3*2,69+1,0*2,27+2,0*2,3+1,2*2,27+0,68*1,97))</t>
  </si>
  <si>
    <t>schodišťový prostor u dveří Ds/13 1.000.04 vč.stropu : -(39,5*2+1,6*3,02+1,9*5,57+0,33*1,9-1,9*2,5-1,3*2,69+16,3)</t>
  </si>
  <si>
    <t>schodišťový prostor 1.000.01 vč.stropu : -(20,85*2+2*4,27+2*3,02+11,8+0,4*2*4,27-2*1,8-1,75*2,78)</t>
  </si>
  <si>
    <t>schodišťový prostor 1.003.03 vč.stropu : -(20,85*2+3,04*(3,02+4,27)-2*1,8-1,1*2,2*2-0,8*2,2)</t>
  </si>
  <si>
    <t>612474611RT2</t>
  </si>
  <si>
    <t>Omítka stěn vnitřní, VPC jádro, vápen.štuk, ručně, na pálené cihly a tvarovky - nové zdivo</t>
  </si>
  <si>
    <t>1.PP-zazdění provizorního montážního otvoru : 2,5*2</t>
  </si>
  <si>
    <t>61242.X01</t>
  </si>
  <si>
    <t>Omítka tenkovrstvý štuk s povrchovou úpravou-barvy dle stratigrafického průzkumu</t>
  </si>
  <si>
    <t xml:space="preserve">před finální výmalbou bude barevnost odsouhlasena : </t>
  </si>
  <si>
    <t xml:space="preserve">s NPÚ+OPP+HIP : </t>
  </si>
  <si>
    <t xml:space="preserve">musí být zachováno tvarosloví ve spoji stěna-strop : </t>
  </si>
  <si>
    <t>schodišťový prostor u dveří Ds/13 1.000.04 vč.stropu : 39,5*2+1,6*3,02+1,9*5,57+0,33*1,9-1,9*2,5-1,3*2,69+16,3</t>
  </si>
  <si>
    <t>schodišťový prostor 1.000.01 vč.stropu : 20,85*2+2*4,27+2*3,02+11,8+0,4*2*4,27-2*1,8-1,75*2,78</t>
  </si>
  <si>
    <t>schodišťový prostor 1.003.03 vč.stropu : 20,85*2+3,04*(3,02+4,27)-2*1,8-1,1*2,2*2-0,8*2,2</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</si>
  <si>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</si>
  <si>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</si>
  <si>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</si>
  <si>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Pohled z ulice Kounicova : 2,0*0,5*5</t>
  </si>
  <si>
    <t>2,1*1,8*5+2,0*2,0*2,5+2,0*0,75*2</t>
  </si>
  <si>
    <t>2,1*2,8*7</t>
  </si>
  <si>
    <t>(2,1*1,8*7)*4</t>
  </si>
  <si>
    <t>1,9*5</t>
  </si>
  <si>
    <t>Pohled z ulice Zahradníkova : 1,8*1,8*2+1,775*2,48+2,0*0,5*2+2,0*0,5*2</t>
  </si>
  <si>
    <t>1,9*1,8*2+1,9*2,5+1,9*1,8*2+1,9*1,8*2</t>
  </si>
  <si>
    <t>1,9*2,8*5+1,9*2,8*2</t>
  </si>
  <si>
    <t>(1,9*1,8*5+2,5*1,8)*4</t>
  </si>
  <si>
    <t>Pohled z Dvorní části : 1,5*2,1+0,8*1,1*3</t>
  </si>
  <si>
    <t>0,6*1,1+1,22*2,15+2,0*2,3+0,87*3,25+0,6*1,64+1,0*2,14</t>
  </si>
  <si>
    <t>0,6*1,1+1,22*2,15+2,0*2,3+1,05*3,25+0,8*1,95+1,0*2,18</t>
  </si>
  <si>
    <t>0,6*1,1+1,22*2,15+2,0*2,3+0,87*3,25+0,8*2,15+1,0*2,14</t>
  </si>
  <si>
    <t>0,6*1,1+1,22*2,15+2,0*2,3+0,87*3,25+0,8*1,65+1,0*2,14</t>
  </si>
  <si>
    <t>0,6*1,1+1,22*2,15+2,0*2,3+0,87*2,4+0,8*1,65+1,0*2,14</t>
  </si>
  <si>
    <t>1,2*2,13+2,0*2,3+0,88*1,1</t>
  </si>
  <si>
    <t>Pohled od sousedního objektu do dvora : 0,8*1,1+0,8*1,1+1,555*0,88</t>
  </si>
  <si>
    <t>1,0*2,2+0,6*1,7+1,3*3,25+0,64*1,87+0,64*1,57+0,64*1,27</t>
  </si>
  <si>
    <t>1,0*2,78+0,8*1,95+1,3*4,15+0,64*1,87*3</t>
  </si>
  <si>
    <t>(1,0*2,2+0,8*1,65+1,3*3,25+0,64*1,87*3+1,55*1,8)*4</t>
  </si>
  <si>
    <t>0,64*1,38+0,64*1,74+0,64*2,08</t>
  </si>
  <si>
    <t>Pohledy Světlík : 0,8*1,1*2+0,8*1,1+1,2*2,05+0,9*2,02</t>
  </si>
  <si>
    <t>0,6*1,1*2+1,0*1,5</t>
  </si>
  <si>
    <t>0,9*3,0*4+0,9*3,0*3</t>
  </si>
  <si>
    <t>(1,0*2,75+0,6*1,1*2+1,0*2,75+0,88*1,77*3)*4</t>
  </si>
  <si>
    <t>0,88*1,57*7</t>
  </si>
  <si>
    <t>622421144R00</t>
  </si>
  <si>
    <t xml:space="preserve">Omítky vnější stěn vápenné nebo vápenocementové štukové,  , složitost 3 </t>
  </si>
  <si>
    <t>622421146RY1</t>
  </si>
  <si>
    <t xml:space="preserve">Omítky vnější stěn vápenné nebo vápenocementové štukové, ze suché maltové směsi, složitost 5 </t>
  </si>
  <si>
    <t xml:space="preserve">F3 - PROBARVENÉ SOUVRSTVÍ FASÁDY (ZÁKLADNÍ HRUBÁ OMÍTKA + LEPIDLO S TKANINOU + PROBARVENÝ ŠTUK) : </t>
  </si>
  <si>
    <t xml:space="preserve">viz SKLADBY KONSTRUKCÍ : </t>
  </si>
  <si>
    <t xml:space="preserve">stratigrafie vzorek "D" : </t>
  </si>
  <si>
    <t xml:space="preserve">Pojivo směs vzdušného vápna a portlandského cementu v poměru 5:1 : </t>
  </si>
  <si>
    <t xml:space="preserve">Železitý pigment (železité odprašky) : </t>
  </si>
  <si>
    <t xml:space="preserve">Plnivo kopaný písek : </t>
  </si>
  <si>
    <t xml:space="preserve">Frakce 0,2 – 1,0 mm : </t>
  </si>
  <si>
    <t xml:space="preserve">Poměr plniva a pojiva 3:2 : </t>
  </si>
  <si>
    <t xml:space="preserve">Omítka bude provedena v souvrství: brubá omítka + lepidlo s perlinkou + probarvené souvrství : </t>
  </si>
  <si>
    <t>Pohled z ulice Kounicova : 46,73+1,632+1,372+110,04+14,66+1,08+0,91+0,627*6</t>
  </si>
  <si>
    <t>ostění : ((2,0+0,5*2)*5)*0,38</t>
  </si>
  <si>
    <t>((2,1+2*2,8)*7)*0,3</t>
  </si>
  <si>
    <t>((2,1+2*1,8)*7)*4*0,3</t>
  </si>
  <si>
    <t>Pohled z ulice Zahradníkova : 64,4+2,9+77,4+24,29+26,7+28,7+3,26</t>
  </si>
  <si>
    <t>ostění : ((1,9+2*1,8)*2+(1,9+2*2,5)+(1,9+2*1,8)*2+(1,9+2*1,8)*2)*0,26</t>
  </si>
  <si>
    <t>(1,9*1,8*5+2,5*1,8)*4*0,1</t>
  </si>
  <si>
    <t>Pohled z Dvorní části : 157,30+15,69+7,05+4,70</t>
  </si>
  <si>
    <t>ostění : ((1,5+2*2,1)+(0,8+2*1,1)*3)*0,25</t>
  </si>
  <si>
    <t>((0,6+2*1,1)+(1,22+2*2,15)+(0,87+2*3,25)+(0,6+2*1,64))*0,1+(2,0+2*2,3)*0,35+(1,0+2*2,14)*0,225</t>
  </si>
  <si>
    <t>((0,6+2*1,1)+(1,22+2*2,15)+(1,05+2*3,25)+(0,8+2*1,95))*0,1+(2,0+2*2,3)*0,35+(1,0+2*2,18)*0,225</t>
  </si>
  <si>
    <t>((0,6+2*1,1)+(1,22+2*2,15)+(2,0+2*2,3)+(0,8+2*2,15)+(1,0+2*2,14))*0,1+(0,87+2*3,25)*0,5</t>
  </si>
  <si>
    <t>((0,6+2*1,1)+(1,22+2*2,15)+(2,0+2*2,3)+(0,8+2*1,65)+(1,0+2*2,14))*0,1+(0,87+2*3,25)*0,5</t>
  </si>
  <si>
    <t>((0,6+2*1,1)+(1,22+2*2,15)+(2,0+2*2,3)+(0,8+2*1,65)+(1,0+2*2,14))*0,1+(0,87+2*2,4)*0,5</t>
  </si>
  <si>
    <t>((1,2+2*2,13)+(2,0+2*2,3)+(0,88+2*1,1))*0,1</t>
  </si>
  <si>
    <t>Pohled od sousedního objektu do dvora : 25,72+23,8+30,33+3,82+3,85+30,05+109,17+127,28+4,86+11,61+35,78</t>
  </si>
  <si>
    <t>ostění : ((0,8+2*1,1)+(0,8+2*1,1)+(1,555+2*0,88))*0,175</t>
  </si>
  <si>
    <t>((1,0+2*2,2)+(0,6+2*1,7)+(1,3+2*3,25)+(0,64+2*1,87)+(0,64+2*1,57)+(0,64+2*1,27))*0,1</t>
  </si>
  <si>
    <t>((1,0+2*2,78)+(0,8+2*1,95)+(1,3+2*4,15)+(0,64+2*1,87)*3)*0,1</t>
  </si>
  <si>
    <t>((1,0+2*2,2)+(0,8+2*1,65)+(1,3+2*3,25)+(0,64+2*1,87)*3+(1,55+2*1,8))*0,1*4</t>
  </si>
  <si>
    <t>((0,64+2*1,38)+(0,64+2*1,74)+(0,64+2*2,08))*0,1</t>
  </si>
  <si>
    <t>Pohledy Světlík : 80,4+107,8+133,81+66,90+11,7+0,67</t>
  </si>
  <si>
    <t>ostění : ((0,8+2*1,1)*2+(0,8+2*1,1)+(1,2+2*2,05)+(0,9+2*2,02))*0,15</t>
  </si>
  <si>
    <t>((0,6+2*1,1)*2+(1,0+2*1,5))*0,15</t>
  </si>
  <si>
    <t>((0,9+2*3,0)*4+(0,9+2*3,0)*3)*0,15</t>
  </si>
  <si>
    <t>((1,0+2*2,75)+(0,6+2*1,1)*2+(1,0+2*2,75)+(0,88+2*1,77)*3)*0,15*4</t>
  </si>
  <si>
    <t>((0,88+2*1,57)*7)*0,15</t>
  </si>
  <si>
    <t xml:space="preserve">F4 - PROBARVENÉ SOUVRSTVÍ FASÁDY (ZÁKLADNÍ HRUBÁ OMÍTKA + LEPIDLO S TKANINOU + PROBARVENÝ ŠTUK) : </t>
  </si>
  <si>
    <t xml:space="preserve">stratigrafie vzorek E : </t>
  </si>
  <si>
    <t xml:space="preserve">Chemicky stálý zelený a železitý pigment -&gt; šedá až šedozelená barva originálu : </t>
  </si>
  <si>
    <t xml:space="preserve">Frakce 0,3 – 1,1 mm : </t>
  </si>
  <si>
    <t>Pohled z ulice Kounicova : 50,32+24+94,2+34,1</t>
  </si>
  <si>
    <t>ostění : (2,8*12)*0,5</t>
  </si>
  <si>
    <t>Pohled z ulice Zahradníkova : 20,44+14,92+12,91+59,41+14,52+8,54</t>
  </si>
  <si>
    <t>ostění : (2,8*8)*0,3+(2,8*2)*0,3</t>
  </si>
  <si>
    <t>Pohled z Dvorní části : 0</t>
  </si>
  <si>
    <t>Pohled od sousedního objektu do dvora : 14,2</t>
  </si>
  <si>
    <t>Pohledy Světlík : 0</t>
  </si>
  <si>
    <t>622473103R00</t>
  </si>
  <si>
    <t>Reprofilace betonových povrchů maltou hydroizolační, tloušťky 3 mm</t>
  </si>
  <si>
    <t>stávající schody do 0.001.09 : 3,5</t>
  </si>
  <si>
    <t>622471319RV5</t>
  </si>
  <si>
    <t>Nátěry a nástřiky vnějších stěn a pilířů základním a krycím nátěrem (nebo přestřikem povrchu) hmota akrylátová, složitost 5 ,  , Penetrace</t>
  </si>
  <si>
    <t>Penetrace + 2 x krycí nátěr.</t>
  </si>
  <si>
    <t>skladby a barevnost omítek vycházejí ze stratigrafického a petrologického rozboru :</t>
  </si>
  <si>
    <t xml:space="preserve">F3, F4 : </t>
  </si>
  <si>
    <t>Odkaz na mn. položky pořadí 61 : 1959,83713</t>
  </si>
  <si>
    <t>622473187RT2</t>
  </si>
  <si>
    <t>Příplatek za okenní začišťovací lištu včetně dodávky</t>
  </si>
  <si>
    <t>Pohled z ulice Kounicova : (2,0+2*0,5)*5</t>
  </si>
  <si>
    <t>(2,1+2*1,8)*5+(2,0+2*2,5)+(2,0+2*0,75)*2</t>
  </si>
  <si>
    <t>(2,1+2*2,8)*7</t>
  </si>
  <si>
    <t>((2,1+2*1,8)*7)*4</t>
  </si>
  <si>
    <t>Pohled z ulice Zahradníkova : (1,8+2*1,8)*2+(1,775+2*2,48)+(2,0+2*0,5)*2+(2,0+2*0,5)*2</t>
  </si>
  <si>
    <t>(1,9+2*1,8)*2+(1,9+2*2,5)+(1,9+2*1,8)*2+(1,9+2*1,8)*2</t>
  </si>
  <si>
    <t>(1,9+2*2,8)*5+(1,9+2*2,8)*2</t>
  </si>
  <si>
    <t>((1,9+2*1,8)*5+(2,5+2*1,8))*4</t>
  </si>
  <si>
    <t>Pohled z Dvorní části : (1,5+2*2,1)+(0,8+2*1,1)*3</t>
  </si>
  <si>
    <t>(0,6+2*1,1)+(1,22+2*2,15)+(2,0+2*2,3)+(0,87+2*3,25)+(0,6+2*1,64)+(1,0+2*2,14)</t>
  </si>
  <si>
    <t>(0,6+2*1,1)+(1,22+2*2,15)+(2,0+2*2,3)+(1,05+2*3,25)+(0,8+2*1,95)+(1,0+2*2,18)</t>
  </si>
  <si>
    <t>(0,6+2*1,1)+(1,22+2*2,15)+(2,0+2*2,3)+(0,87+2*3,25)+(0,8+2*2,15)+(1,0+2*2,14)</t>
  </si>
  <si>
    <t>(0,6+2*1,1)+(1,22+2*2,15)+(2,0+2*2,3)+(0,87+2*3,25)+(0,8+2*1,65)+(1,0+2*2,14)</t>
  </si>
  <si>
    <t>(0,6+2*1,1)+(1,22+2*2,15)+(2,0+2*2,3)+(0,87+2*2,4)+(0,8+2*1,65)+(1,0+2*2,14)</t>
  </si>
  <si>
    <t>(1,2+2*2,13)+(2,0+2*2,3)+(0,88+2*1,1)</t>
  </si>
  <si>
    <t>Pohled od sousedního objektu do dvora : (0,8+2*1,1)+(0,8+2*1,1)+(1,555+2*0,88)</t>
  </si>
  <si>
    <t>(1,0+2*2,2)+(0,6+2*1,7)+(1,3+2*3,25)+(0,64+2*1,87)+(0,64+2*1,57)+(0,64+2*1,27)</t>
  </si>
  <si>
    <t>(1,0+2*2,78)+(0,8+2*1,95)+(1,3+2*4,15)+(0,64+2*1,87)*3</t>
  </si>
  <si>
    <t>((1,0+2*2,2)+(0,8+2*1,65)+(1,3+2*3,25)+(0,64+2*1,87)*3+(1,55+2*1,8))*4</t>
  </si>
  <si>
    <t>(0,64+2*1,38)+(0,64+2*1,74)+(0,64+2*2,08)</t>
  </si>
  <si>
    <t>Pohledy Světlík : (0,8+2*1,1)*2+(0,8+2*1,1)+(1,2+2*2,05)+(0,9+2*2,02)</t>
  </si>
  <si>
    <t>(0,6+2*1,1)*2+(1,0+2*1,5)</t>
  </si>
  <si>
    <t>(0,9+2*3,0)*4+(0,9+2*3,0)*3</t>
  </si>
  <si>
    <t>((1,0+2*2,75)+(0,6+2*1,1)*2+(1,0+2*2,75)+(0,88+2*1,77)*3)*4</t>
  </si>
  <si>
    <t>(0,88+2*1,57)*7</t>
  </si>
  <si>
    <t>622481211RT2</t>
  </si>
  <si>
    <t>Vyztužení povrchových úprav vnějších stěn stěrkou s výztužnou sklotextilní tkaninou, s dodávkou sítě a stěrkového tmelu</t>
  </si>
  <si>
    <t>Odkaz na mn. položky pořadí 54 : 1959,83713</t>
  </si>
  <si>
    <t>622903111R00</t>
  </si>
  <si>
    <t>Očištění zdiva nebo betonu zdí a valů před započetím oprav ručně</t>
  </si>
  <si>
    <t>před započetím oprav</t>
  </si>
  <si>
    <t>Včetně odstranění mechu, případně i jiných rostlin a jejich odklizení na vzdálenost do 20 m.</t>
  </si>
  <si>
    <t>1.PP - vnější zídka, v = 2,2 m : 2,2*21,55*2</t>
  </si>
  <si>
    <t>622904112R00</t>
  </si>
  <si>
    <t>Očištění fasád tlakovou vodou, složitost fasády 1 - 2</t>
  </si>
  <si>
    <t>Odkaz na mn. položky pořadí 53 : 153,79430</t>
  </si>
  <si>
    <t>622904115R00</t>
  </si>
  <si>
    <t>Očištění fasád tlakovou vodou, složitost fasády 3 - 5</t>
  </si>
  <si>
    <t>622904117R00</t>
  </si>
  <si>
    <t>Očištění fasád tlakovou vodou, složitost fasády 6 - 7</t>
  </si>
  <si>
    <t>Odkaz na mn. položky pořadí 63 : 329,27000</t>
  </si>
  <si>
    <t>622421148R00</t>
  </si>
  <si>
    <t>Omítky vnější stěn vápenné nebo vápenocementové štukové,  , složitost 7</t>
  </si>
  <si>
    <t xml:space="preserve">celé plochy budou otryskány,poškozené části zapraveny : </t>
  </si>
  <si>
    <t xml:space="preserve">včetně provedení zkoušky čištění ke zjištění vhodného : </t>
  </si>
  <si>
    <t xml:space="preserve">abraziva,nutno odsouhlasit s NPÚ+OPP+HIP : </t>
  </si>
  <si>
    <t xml:space="preserve">F1 - VYSTUPUJÍCÍ TERACOVÉ PRVKY -&gt; BUDOU ČIŠTĚNY A ODLOMENÉ KUSY DOPLNĚNY DLE TÉTO SKLADBY : </t>
  </si>
  <si>
    <t xml:space="preserve">stratigrafie vzorek A : </t>
  </si>
  <si>
    <t xml:space="preserve">Pojivo směs vzdušného vápna a portlandského cementu v poměru 4:1 : </t>
  </si>
  <si>
    <t xml:space="preserve">Plnivo směs vápence a stabilní tmavé horniny (bazalt) : </t>
  </si>
  <si>
    <t xml:space="preserve">Frakce 5,0 – 3,0 mm a 1,0 – 0,1 mm : </t>
  </si>
  <si>
    <t>Pohled z ulice Kounicova : 0,535*6</t>
  </si>
  <si>
    <t>Pohled z ulice Zahradníkova : 0,535*4+0,3*2+0,83*4+0,83*2</t>
  </si>
  <si>
    <t xml:space="preserve">F2 - VYSTUPUJÍCÍ TERACOVÉ PRVKY -&gt; BUDOU ČIŠTĚNY A ODLOMENÉ KUSY DOPLNĚNY DLE TÉTO SKLADBY : </t>
  </si>
  <si>
    <t xml:space="preserve">stratigrafie vzorek B : </t>
  </si>
  <si>
    <t xml:space="preserve">Chemicky stálý zelený pigment -&gt; šedá až šedozelená barva originálu : </t>
  </si>
  <si>
    <t xml:space="preserve">Plnivo stabilní tmavé kamenivo (bazalt) : </t>
  </si>
  <si>
    <t xml:space="preserve">Frakce &lt;0,1 – 4,0 mm : </t>
  </si>
  <si>
    <t xml:space="preserve">Poměr plniva a pojiva 1:1 : </t>
  </si>
  <si>
    <t>Pohled z ulice Kounicova : 8,6+6,1+2,6+49,35+1,6*6+47,6+0,96*6+0,3*6</t>
  </si>
  <si>
    <t>ostění : (2,8*2)*0,5+(1,7*2)*0,5</t>
  </si>
  <si>
    <t>Pohled z ulice Zahradníkova : 2,9+33,01+1,6*4+31,26+1,26*4+17,46+1,6*2+3,1*2</t>
  </si>
  <si>
    <t>ostění : (2,8*4)*0,3+(1,7*2)*0,3</t>
  </si>
  <si>
    <t>Pohled od sousedního objektu do dvora : 2,2</t>
  </si>
  <si>
    <t xml:space="preserve">F5 - TERACO V OBLASTI SOKLU -&gt; BUDOU ČIŠTĚNY A ODLOMENÉ KUSY DOPLNĚNY DLE TÉTO SKLADBY : </t>
  </si>
  <si>
    <t xml:space="preserve">stratigrafie vzorek G : </t>
  </si>
  <si>
    <t xml:space="preserve">Pojivo směs vzdušného vápna a portlandského cementu v poměru 3:1 : </t>
  </si>
  <si>
    <t xml:space="preserve">Plnivo stabilní tmavé horniny (bazalt) : </t>
  </si>
  <si>
    <t xml:space="preserve">Frakce 1,0 – 5,0 mm a &lt;0,1 mm : </t>
  </si>
  <si>
    <t>Pohled z ulice Kounicova : 5,03+2,3+4,3</t>
  </si>
  <si>
    <t>ostění : (2,0+0,5*2)*5*0,25</t>
  </si>
  <si>
    <t>Pohled z ulice Zahradníkova : 39,7</t>
  </si>
  <si>
    <t>ostění : (1,65+1,6*2)*2*0,25+(1,95+0,5*2)*2*0,25</t>
  </si>
  <si>
    <t>Pohled od sousedního objektu do dvora : 11,4</t>
  </si>
  <si>
    <t>622471111.X01</t>
  </si>
  <si>
    <t>Ochranný nátěr vnějších stěn proti řasám a houbám a prašnosti</t>
  </si>
  <si>
    <t>631571111R00</t>
  </si>
  <si>
    <t>Doplnění násypů pískem neupraveným o ploše jednotlivě do 2 m2</t>
  </si>
  <si>
    <t>pod dlažby, podlahy a mazaniny (s dodáním hmot) s udusáním a urovnáním povrchu násypu,</t>
  </si>
  <si>
    <t>včetně hutnění po vrstvách</t>
  </si>
  <si>
    <t>Výška prohlubně - 2,4 m, podkladní deska tl. 150 mm : (2,4-0,15)*13,923</t>
  </si>
  <si>
    <t xml:space="preserve">zarovnání prohlubně - 0.003.03, hutněno po vrstvách : </t>
  </si>
  <si>
    <t>631581000R00</t>
  </si>
  <si>
    <t>Násyp pod podlahy z recyklátu a škváry z recyklátu</t>
  </si>
  <si>
    <t>pod mazaniny a dlažby, popř. na plochých střechách, vodorovný nebo ve spádu, s udusáním a urovnáním povrchu</t>
  </si>
  <si>
    <t>betonový recyklát</t>
  </si>
  <si>
    <t>dvůr : 102,2*0,25</t>
  </si>
  <si>
    <t>popelnicové stání : 5,4*0,25</t>
  </si>
  <si>
    <t>631313621R00</t>
  </si>
  <si>
    <t xml:space="preserve">Mazanina z betonu prostého tl. přes 80 do 120 mm třídy C 20/25,  </t>
  </si>
  <si>
    <t>(z kameniva) hlazená dřevěným hladítkem</t>
  </si>
  <si>
    <t xml:space="preserve">tl. 150 mm, P1 : </t>
  </si>
  <si>
    <t>světlík : 21,27*0,15</t>
  </si>
  <si>
    <t>výtahové šachty : 0,15*(1,77+5,1)</t>
  </si>
  <si>
    <t>631315621R00</t>
  </si>
  <si>
    <t xml:space="preserve">Mazanina z betonu prostého tl. přes 120 do 240 mm třídy C 20/25,  </t>
  </si>
  <si>
    <t>Včetně vytvoření dilatačních spár, bez zaplnění.</t>
  </si>
  <si>
    <t>zarovnání prohlubně - 0.003.03 : 0,15*13,923</t>
  </si>
  <si>
    <t>631361921RT9</t>
  </si>
  <si>
    <t>Výztuž mazanin z betonů a z lehkých betonů ze svařovaných sítí průměr drátu 8 mm, velikost oka 150/150 mm</t>
  </si>
  <si>
    <t>včetně distančních prvků</t>
  </si>
  <si>
    <t xml:space="preserve">5,40 kg/m2 : </t>
  </si>
  <si>
    <t>zarovnání prohlubně - 0.003.03 : (13,923*1,15*5,4)/1000</t>
  </si>
  <si>
    <t>631362021R00</t>
  </si>
  <si>
    <t>Výztuž mazanin z betonů a z lehkých betonů ze svařovaných sítí ze svařovaných sítí</t>
  </si>
  <si>
    <t>světlík : 21,27*1,2*0,00444</t>
  </si>
  <si>
    <t>výtahové šachty : (1,77+5,1)*1,2*0,00444</t>
  </si>
  <si>
    <t>631571010R00</t>
  </si>
  <si>
    <t>Násyp pod podlahy z kameniva bez dodávky materiálu  bez určení tloušťky</t>
  </si>
  <si>
    <t>pod mazaniny a dlažby, popř. na plochých střechách, vodorovný nebo ve spádu, s udusáním a urovnáním povrchu,</t>
  </si>
  <si>
    <t xml:space="preserve">tl. 230 mm, fr. 0-16mm : </t>
  </si>
  <si>
    <t>1.PP skladba C1 : (20,5+23,7+13,6+47,7+17,5+18,4+15,8+30,2+34+21,1+15,3+1,1)*0,23</t>
  </si>
  <si>
    <t>světlík : (4,055*5,245)*0,23</t>
  </si>
  <si>
    <t>632411107RT1</t>
  </si>
  <si>
    <t>Potěr ze suchých směsí samonivelační polymercementová stěrka, pevnost v tlaku 20 MPa, tloušťka 7 mm, bez penetrace</t>
  </si>
  <si>
    <t>s rozprostřením a uhlazením</t>
  </si>
  <si>
    <t xml:space="preserve">Repliky dlažeb na podestách a chodbách : </t>
  </si>
  <si>
    <t xml:space="preserve">skladba D1 : </t>
  </si>
  <si>
    <t xml:space="preserve">1.NP - B2 : </t>
  </si>
  <si>
    <t>1.000.02 : 2,73</t>
  </si>
  <si>
    <t>1.000.03 : 7,3</t>
  </si>
  <si>
    <t>2.000.01 : 46,14</t>
  </si>
  <si>
    <t xml:space="preserve">3.NP - P1 : </t>
  </si>
  <si>
    <t>3.000.02 : 14,7</t>
  </si>
  <si>
    <t xml:space="preserve">4.NP - P1 : </t>
  </si>
  <si>
    <t>4.000.01 : 14,7</t>
  </si>
  <si>
    <t xml:space="preserve">5.NP - P1 : </t>
  </si>
  <si>
    <t>5.000.01 : 14,7</t>
  </si>
  <si>
    <t xml:space="preserve">6.NP - P1 : </t>
  </si>
  <si>
    <t>6.000.01 : 14,7</t>
  </si>
  <si>
    <t xml:space="preserve">Půda - P1 : </t>
  </si>
  <si>
    <t>8.000.02 : 4,8</t>
  </si>
  <si>
    <t>632921911R00</t>
  </si>
  <si>
    <t>Dlažba vnitřní nebo vnější při objektu z dlaždic betonových betonových kladených do písku  se zalitím spár na celou výšku cementovou maltou pro spárování   o tloušťce dlaždic 40 mm</t>
  </si>
  <si>
    <t>vodorovná nebo ve spádu do 15° od vodorovné roviny</t>
  </si>
  <si>
    <t>Položka je určena pro dlažbu vnitřní nebo vnější při objektu vodorovnou nebo ve spádu do 15° od vodorovné roviny z dlaždic betonových kladených do písku se zalitím spár na celou výšku cementovou maltou pro spárování.</t>
  </si>
  <si>
    <t>Úprava podkladu dlažeb se oceňuje zvlášť.</t>
  </si>
  <si>
    <t>V položce je zakalkulována i dodávka dlaždic.</t>
  </si>
  <si>
    <t>1.PP skladba C1 : (20,5+23,7+13,6+47,7+17,5+18,4+15,8+30,2+34+21,1+15,3+1,1)</t>
  </si>
  <si>
    <t>Odkaz na mn. položky pořadí 73 : 258,90000</t>
  </si>
  <si>
    <t>58330002.AR</t>
  </si>
  <si>
    <t>Kamenivo nestanovené těžené; typ: netříděný; štěrkopísek k zásypu</t>
  </si>
  <si>
    <t xml:space="preserve">fr. 0-32, štěrkopísek : </t>
  </si>
  <si>
    <t>Výška prohlubně - 2,4 m, podkladní deska tl. 150 mm : (2,4-0,15)*13,923*1,8</t>
  </si>
  <si>
    <t>583321601R</t>
  </si>
  <si>
    <t>Kamenivo stanovené přírodní; těžené; 0/16; OH = 2,51 Mg/m3; štěrkopísek</t>
  </si>
  <si>
    <t xml:space="preserve">tl. 230 mm, fr. 16-32 : </t>
  </si>
  <si>
    <t>1.PP skladba C1 : (20,5+23,7+13,6+47,7+17,5+18,4+15,8+30,2+34+21,1+15,3+1,1)*0,23*1,8</t>
  </si>
  <si>
    <t>světlík : (4,055*5,245)*0,23*1,8</t>
  </si>
  <si>
    <t>"VZHLEDEM KE ČLENITOSTI FASÁDY JE NUTNÉ, ABY DODAVATELSKÁ FIRMA  FASÁDNÍHO LEŠENÍ NAVRHNULA  A PROVOZOVALA LEŠENÍ  DLE KONKRÉTNÍHO TYPU LEŠENÍ"</t>
  </si>
  <si>
    <t>941941052R00</t>
  </si>
  <si>
    <t>Montáž lešení lehkého pracovního řadového s podlahami šířky od 1,20 do 1,50 m, výšky přes 10 do 24 m</t>
  </si>
  <si>
    <t>800-3</t>
  </si>
  <si>
    <t>včetně kotvení</t>
  </si>
  <si>
    <t>uliční fasáda-Kounicova : 32*24,6</t>
  </si>
  <si>
    <t>uliční fasáda Zahradníkova : 11,5*25,25+22*26,6</t>
  </si>
  <si>
    <t>dvorní fasáda : 26,8*(1+2,5+4,3+6,5+2,3)+27,6*(4,7+4,8)</t>
  </si>
  <si>
    <t>světlík : (2*4,05+2*4,8)*27</t>
  </si>
  <si>
    <t>štít : 60</t>
  </si>
  <si>
    <t>941941392R00</t>
  </si>
  <si>
    <t>Montáž lešení lehkého pracovního řadového s podlahami příplatek za každý další i započatý měsíc použití lešení  šířky od 1,20 do 1,50 m a výšky přes 10 do 24 m</t>
  </si>
  <si>
    <t>uliční fasáda - 3 měsíce : 1582,66*3</t>
  </si>
  <si>
    <t>dvorní fasáda - 5 měsíců : 787,2*5</t>
  </si>
  <si>
    <t>941941852R00</t>
  </si>
  <si>
    <t>Demontáž lešení lehkého řadového s podlahami šířky přes 1,2 do 1,5 m, výšky přes 10 do 24 m</t>
  </si>
  <si>
    <t>Odkaz na mn. položky pořadí 77 : 2907,75500</t>
  </si>
  <si>
    <t>941955004R00</t>
  </si>
  <si>
    <t>Lešení lehké pracovní pomocné pomocné, o výšce lešeňové podlahy přes 2,5 do 3,5 m</t>
  </si>
  <si>
    <t>odpočet položka 80 : -297,75</t>
  </si>
  <si>
    <t>odpočet položka 81 : -16,39</t>
  </si>
  <si>
    <t>941955102R00</t>
  </si>
  <si>
    <t>Lešení lehké pracovní pomocné ve schodišti, o výšce lešeňové podlahy přes 1,5 do 3,5 m</t>
  </si>
  <si>
    <t>SCHODIŠTĚ : 4,15</t>
  </si>
  <si>
    <t>1.000.02+SCHODIŠTĚ : 17,6</t>
  </si>
  <si>
    <t>2.000.05 : 17,6</t>
  </si>
  <si>
    <t>2.00.02 : 17,6</t>
  </si>
  <si>
    <t>2.000.03 : 21,72</t>
  </si>
  <si>
    <t>3.000.01 - schodiště : 17,6</t>
  </si>
  <si>
    <t>4.000.03 - schodiště : 21,72</t>
  </si>
  <si>
    <t>4.000.01 : 17,6</t>
  </si>
  <si>
    <t>5.000.02 - schodiště : 21,72</t>
  </si>
  <si>
    <t>5.000.01 : 17,6</t>
  </si>
  <si>
    <t>6.000.02 - schodiště : 21,72</t>
  </si>
  <si>
    <t>6.000.01 : 17,6</t>
  </si>
  <si>
    <t>7.000.02 - schodiště : 21,72</t>
  </si>
  <si>
    <t>schodiště 2 : 18</t>
  </si>
  <si>
    <t>941955202R00</t>
  </si>
  <si>
    <t>Lešení lehké pracovní pomocné ve světlíku nebo šachtě, půdorysné plochy do 6 m2, o výšce lešeňové podlahy přes 1,5 do 3,5 m</t>
  </si>
  <si>
    <t>2.000.09 : 1,0</t>
  </si>
  <si>
    <t>2.101.08 : 0,61</t>
  </si>
  <si>
    <t>2.101.21 : 0,53</t>
  </si>
  <si>
    <t>2.101.22 : 0,94</t>
  </si>
  <si>
    <t>3.004.06 : 0,627</t>
  </si>
  <si>
    <t>4.003.11 : 0,788</t>
  </si>
  <si>
    <t>4.003.06 : 0,630</t>
  </si>
  <si>
    <t>4.007.07 : 0,627</t>
  </si>
  <si>
    <t>4.008.02 : 1,71</t>
  </si>
  <si>
    <t>5.005.10 : 0,788</t>
  </si>
  <si>
    <t>5.005.05 : 0,630</t>
  </si>
  <si>
    <t>5.010.06 : 0,627</t>
  </si>
  <si>
    <t>5.011.02 : 1,71</t>
  </si>
  <si>
    <t>6.007.11 : 0,788</t>
  </si>
  <si>
    <t>6.007.06 : 0,630</t>
  </si>
  <si>
    <t>6.013.06 : 0,627</t>
  </si>
  <si>
    <t>6.014.02 : 1,71</t>
  </si>
  <si>
    <t>7.009.11 : 0,788</t>
  </si>
  <si>
    <t>7.009.06 : 0,630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</si>
  <si>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</si>
  <si>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</si>
  <si>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</si>
  <si>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</si>
  <si>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78 : 8683,98000</t>
  </si>
  <si>
    <t>944944081R00</t>
  </si>
  <si>
    <t xml:space="preserve">Demontáž ochranné sítě z umělých vláken </t>
  </si>
  <si>
    <t>944945012R00</t>
  </si>
  <si>
    <t>Montáž záchytné stříšky šířky do 2 m</t>
  </si>
  <si>
    <t>30,3+10,4+20,9</t>
  </si>
  <si>
    <t>944945192R00</t>
  </si>
  <si>
    <t>Montáž záchytné stříšky příplatek k ceně za každý další i započatý měsíc použití záchytné stříšky  šířky do 2 m</t>
  </si>
  <si>
    <t>61,6*3</t>
  </si>
  <si>
    <t>944945813R00</t>
  </si>
  <si>
    <t>Demontáž záchytné stříšky šířky přes 2 m</t>
  </si>
  <si>
    <t>zřizované současně s lehkým nebo těžkým lešením,</t>
  </si>
  <si>
    <t>079946111R00</t>
  </si>
  <si>
    <t>Zřízení výtahového zařízení při opravách,v. do 35m</t>
  </si>
  <si>
    <t>RTS 22/ I</t>
  </si>
  <si>
    <t>944 R01</t>
  </si>
  <si>
    <t>Práce výškových specialistů</t>
  </si>
  <si>
    <t>pro provedení oprav fasády a klemp.prvků : 1</t>
  </si>
  <si>
    <t xml:space="preserve">štítové stěny nad sousedem Zahradníkova 12 : </t>
  </si>
  <si>
    <t xml:space="preserve">předpoklad 100 hodin : </t>
  </si>
  <si>
    <t>952901111.X01</t>
  </si>
  <si>
    <t>Vyklizení prostor (vyklizení nábytku, vybavení, hrubý úklid)</t>
  </si>
  <si>
    <t>952902110R00</t>
  </si>
  <si>
    <t>Čištění budov zametáním v místnostech, chodbách, na schodišti a na půdě</t>
  </si>
  <si>
    <t xml:space="preserve">Průběžný úklid během realizace stavby : </t>
  </si>
  <si>
    <t>předpoklad 30 úkonů : 661,13*30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</si>
  <si>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</si>
  <si>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</si>
  <si>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zárubněmi, umytí a vyčištění jiných zasklených a natíraných ploch a zařizovacích předmětů před předáním do užívání světlá výška podlaží do 4 m</t>
  </si>
  <si>
    <t>95-001</t>
  </si>
  <si>
    <t>Dodávka a osazení dvířek k plynoměru s logem "HUP" 600x600 mm</t>
  </si>
  <si>
    <t xml:space="preserve">ks    </t>
  </si>
  <si>
    <t>95-002</t>
  </si>
  <si>
    <t>D+M popelnicové stání na ulici Kounicova</t>
  </si>
  <si>
    <t>kompl</t>
  </si>
  <si>
    <t xml:space="preserve">materiá je vypsán ve výkrese D.1.1-3 : </t>
  </si>
  <si>
    <t xml:space="preserve">povrchová úprava-barva antracit : </t>
  </si>
  <si>
    <t xml:space="preserve">kotvení do země dle projektu : </t>
  </si>
  <si>
    <t xml:space="preserve">umístění - chodník ul.Kounicova : </t>
  </si>
  <si>
    <t xml:space="preserve">včetně zemních prací a provedení povrchové úpravy nášlapné plochy : </t>
  </si>
  <si>
    <t>95-003</t>
  </si>
  <si>
    <t>D+M popelnicové stání na ulici Zahradníkova</t>
  </si>
  <si>
    <t xml:space="preserve">umístění - chodník ul.Zahradníkova : </t>
  </si>
  <si>
    <t>953981103R00.X01</t>
  </si>
  <si>
    <t>Chemické kotvy do betonu, hl. 110 mm, M 12, ampule, vč. navrtání otvoro</t>
  </si>
  <si>
    <t xml:space="preserve">Kotvení Kari sítě do okolních konstrukcí : </t>
  </si>
  <si>
    <t xml:space="preserve">  zarovnání prohlubně - 0.003.03, po 300 mm : 16,02/0,3</t>
  </si>
  <si>
    <t>54</t>
  </si>
  <si>
    <t>311492110R</t>
  </si>
  <si>
    <t>vrut zemní; ocelový; vnější rozměr 60 mm, vnitřní 56 mm; l = 600,0 mm; povrch. úprava žárový zinek</t>
  </si>
  <si>
    <t>pro popelnicové stání Kounicova : 11</t>
  </si>
  <si>
    <t>propopelnicové stání Zahradníkova : 11</t>
  </si>
  <si>
    <t>961055111R00</t>
  </si>
  <si>
    <t>Bourání základů železobetonových</t>
  </si>
  <si>
    <t>801-3</t>
  </si>
  <si>
    <t>nebo vybourání otvorů průřezové plochy přes 4 m2 v základech</t>
  </si>
  <si>
    <t>výtahová šachta na +22,430 : (0,4*0,3+0,82*0,37)*0,5</t>
  </si>
  <si>
    <t>965031131R00</t>
  </si>
  <si>
    <t>Bourání podlah z cihel kladených na plocho, plochy přes 1 m2</t>
  </si>
  <si>
    <t>bez podkladního lože, s jakoukoliv výplní spár,</t>
  </si>
  <si>
    <t xml:space="preserve">Sklepy - 1.PP : </t>
  </si>
  <si>
    <t xml:space="preserve">P4 : </t>
  </si>
  <si>
    <t>965082923R00</t>
  </si>
  <si>
    <t>Odstranění násypu pod podlahami a ochranného na střechách tloušťky do 100 mm, plochy přes 2 m2</t>
  </si>
  <si>
    <t>305,4*1,05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</si>
  <si>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</si>
  <si>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</si>
  <si>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</si>
  <si>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1.PP - montážní otvor : 2,5*2*0,77</t>
  </si>
  <si>
    <t>vybourání dodatečně dozděný parapet-3.NP u O/18 : 0,5*1,5*1*2</t>
  </si>
  <si>
    <t>vybourání dodatečně zazděných otvotů 4.NP u O/17+O/18 : 0,5*(1,1*0,6+1*2,75)</t>
  </si>
  <si>
    <t>vybourání dodatečné dozdívky otvorů u okna O/10-5.NP : 0,2*0,5*3,25*2</t>
  </si>
  <si>
    <t>vybourání zdiva pro otvor O/12 6.NP+3.NP : 1*0,3*0,8+1*0,5*0,95</t>
  </si>
  <si>
    <t>962032241R00</t>
  </si>
  <si>
    <t>Bourání zdiva nadzákladového z cihel pálených nebo vápenopískových, na maltu cementovou</t>
  </si>
  <si>
    <t>3.006.02 : 1,0*1,5*0,5</t>
  </si>
  <si>
    <t>1,0*1,5*0,25</t>
  </si>
  <si>
    <t>4.009.02 : 0,6*1,1*0,5+1,0*2,75*0,5</t>
  </si>
  <si>
    <t>6.013.02 - ZVĚTŠENÍ OKNA : (1,26*3,25-0,86*2,17)</t>
  </si>
  <si>
    <t>962081141R00</t>
  </si>
  <si>
    <t>Bourání zdiva příček ze skleněných tvárnic, tloušťky do 150 mm</t>
  </si>
  <si>
    <t>nebo vybourání otvorů jakýchkoliv rozměrů, včetně pomocného lešení o výšce podlahy do 1900 mm a pro zatížení do 1,5 kPa  (150 kg/m2),</t>
  </si>
  <si>
    <t>3.006.02 : 1,0*2,0</t>
  </si>
  <si>
    <t>3.000.01 : 1,95*1,5</t>
  </si>
  <si>
    <t>965042241RT2</t>
  </si>
  <si>
    <t>Bourání podkladů pod dlažby nebo litých celistvých dlažeb a mazanin  betonových nebo z litého asfaltu, tloušťky přes 100 mm, plochy přes 4 m2</t>
  </si>
  <si>
    <t>965049112RT1</t>
  </si>
  <si>
    <t>Bourání podkladů pod dlažby nebo litých celistvých dlažeb a mazanin  příplatek za bourání mazanin vyztužených svařovanou sítí, tloušťky přes 100 mm</t>
  </si>
  <si>
    <t>Odkaz na mn. položky pořadí 112 : 4,22100</t>
  </si>
  <si>
    <t>965048150R00</t>
  </si>
  <si>
    <t>Bourání podkladů pod dlažby nebo litých celistvých dlažeb a mazanin  Dočištění povrchu po vybourání dlažeb do tmele, plochy do 50%</t>
  </si>
  <si>
    <t>Odkaz na mn. položky pořadí 311 : 34,93500</t>
  </si>
  <si>
    <t>965048250R00</t>
  </si>
  <si>
    <t>Bourání podkladů pod dlažby nebo litých celistvých dlažeb a mazanin  Dočištění povrchu po vybourání dlažeb do cementové malty, plochy do 50%</t>
  </si>
  <si>
    <t>Odkaz na mn. položky pořadí 117 : 119,77000</t>
  </si>
  <si>
    <t>965048515R00</t>
  </si>
  <si>
    <t>Bourání podkladů pod dlažby nebo litých celistvých dlažeb a mazanin  Broušení betonového povrchu do tloušťky 5 mm</t>
  </si>
  <si>
    <t>965081813RT1</t>
  </si>
  <si>
    <t>Bourání podlah z dlaždic teracových, tloušťky do 30 mm, plochy přes 1 m2</t>
  </si>
  <si>
    <t>bez podkladního lože, s jakoukoliv výplní spár</t>
  </si>
  <si>
    <t>965082941R00</t>
  </si>
  <si>
    <t>Odstranění násypu pod podlahami a ochranného na střechách tloušťky přes 200 mm, jakékoliv plochy</t>
  </si>
  <si>
    <t xml:space="preserve">tl. 150 mm : </t>
  </si>
  <si>
    <t xml:space="preserve">P1 : </t>
  </si>
  <si>
    <t>968061112R00</t>
  </si>
  <si>
    <t>Vyvěšení nebo zavěšení dřevěných křídel oken, plochy do 1,5 m2</t>
  </si>
  <si>
    <t>oken, dveří a vrat, s uložením a opětovným zavěšením po provedení stavebních změn,</t>
  </si>
  <si>
    <t>1.PP : 15</t>
  </si>
  <si>
    <t>1.NP : 9</t>
  </si>
  <si>
    <t>2.NP : 11</t>
  </si>
  <si>
    <t>3.NP : 15</t>
  </si>
  <si>
    <t>4.NP : 19</t>
  </si>
  <si>
    <t>5.NP : 20</t>
  </si>
  <si>
    <t>6.NP : 20</t>
  </si>
  <si>
    <t>půda : 3+7+1</t>
  </si>
  <si>
    <t>968061113R00</t>
  </si>
  <si>
    <t>Vyvěšení nebo zavěšení dřevěných křídel oken, plochy přes 1,5 m2</t>
  </si>
  <si>
    <t>1.NP : 5</t>
  </si>
  <si>
    <t>2.NP : 15</t>
  </si>
  <si>
    <t>3.NP : 7</t>
  </si>
  <si>
    <t>4.NP : 6</t>
  </si>
  <si>
    <t>5.NP : 7</t>
  </si>
  <si>
    <t>6.NP : 7</t>
  </si>
  <si>
    <t>půda : 2</t>
  </si>
  <si>
    <t>968061125R00</t>
  </si>
  <si>
    <t>Vyvěšení nebo zavěšení dřevěných křídel dveří, plochy do 2 m2</t>
  </si>
  <si>
    <t>1.PP : 10</t>
  </si>
  <si>
    <t>1.NP : 4+4</t>
  </si>
  <si>
    <t>2.NP : 6</t>
  </si>
  <si>
    <t>3.NP : 2</t>
  </si>
  <si>
    <t>4.NP : 0</t>
  </si>
  <si>
    <t>Půda : 7</t>
  </si>
  <si>
    <t>968061126R00</t>
  </si>
  <si>
    <t>Vyvěšení nebo zavěšení dřevěných křídel dveří, plochy přes 2 m2</t>
  </si>
  <si>
    <t>1.PP : 5</t>
  </si>
  <si>
    <t>2.NP : 4</t>
  </si>
  <si>
    <t>3.NP : 4</t>
  </si>
  <si>
    <t>4.NP : 5</t>
  </si>
  <si>
    <t>5.NP : 5</t>
  </si>
  <si>
    <t>6.NP : 5</t>
  </si>
  <si>
    <t>968062355R00</t>
  </si>
  <si>
    <t>Vybourání dřevěných rámů oken dvojitých nebo zdvojených, plochy do 2 m2</t>
  </si>
  <si>
    <t>včetně pomocného lešení o výšce podlahy do 1900 mm a pro zatížení do 1,5 kPa  (150 kg/m2),</t>
  </si>
  <si>
    <t>1.PP : 0,8*1,1*3+1,55*0,88+0,8*1,1*2</t>
  </si>
  <si>
    <t>1.NP : 0,6*1,64+0,87*1,64+0,64*1,27+0,64*1,57+0,64*1,87+0,6*1,7+0,6*1,08+1,0*1,5+0,6*1,1+0,6*1,1</t>
  </si>
  <si>
    <t>2.NP : 0,6*1,1+0,8*1,95+0,64*1,87*3+0,8*1,95+0,62*1,1+0,6*1,1+0,8*1,1+0,6*1,1*2</t>
  </si>
  <si>
    <t>3.NP : 0,8*2,15+1,22*2,15+0,64*1,87*3+0,8*1,65+0,6*1,08+0,6*1,1+0,6*1,1+0,8*1,1+0,6*1,1</t>
  </si>
  <si>
    <t>0,6*1,1*2+0,88*1,77*3</t>
  </si>
  <si>
    <t>4.NP : 0,8*1,65+0,64*1,87*3+0,8*1,65+0,6*1,08+0,6*1,1+0,6*1,1+0,88*1,77*3+0,6*1,1+0,81*1,05</t>
  </si>
  <si>
    <t>5.NP : 0,8*1,65+0,64*1,87*3+0,8*1,65+0,6*1,08+0,6*1,1+0,6*1,1+0,88*1,77*3+0,6*1,1*2+0,6*1,1</t>
  </si>
  <si>
    <t>0,81*1,1+0,6*1,1</t>
  </si>
  <si>
    <t>6.NP : 0,8*1,65+0,64*1,87*3+0,8*1,65+0,6*1,08+0,6*1,1+0,6*1,1+0,88*1,77*3+0,6*1,1*2+0,6*1,1</t>
  </si>
  <si>
    <t>968062356R00</t>
  </si>
  <si>
    <t>Vybourání dřevěných rámů oken dvojitých nebo zdvojených, plochy do 4 m2</t>
  </si>
  <si>
    <t>1.NP : 0,87*3,25+2,0*2,3+1,22*2,15+1,3*3,25</t>
  </si>
  <si>
    <t>2.NP : 1,0*2,18+1,02*3,25+2,0*2,3+1,2*2,15+1,3*4,15+1,0*2,78+0,9*3,0*7</t>
  </si>
  <si>
    <t>3.NP : 1,0*2,14+0,87*3,25+2,0*2,3+1,3*3,25+1,0*2,2+1,0*2,75</t>
  </si>
  <si>
    <t>4.NP : 1,0*2,14+0,87*3,25+2,0*2,3+1,22*2,15+1,3*3,25+1,0*2,2+1,0*2,75</t>
  </si>
  <si>
    <t>5.NP : 1,0*2,14+0,87*3,25+2,0*2,3+1,22*2,15+1,26*3,25+1,0*2,2+1,0*2,75</t>
  </si>
  <si>
    <t>6.NP : 1,0*2,14+0,87*3,25+2,0*2,3+1,22*2,15+0,86*2,17+1,0*2,2+1,0*2,75</t>
  </si>
  <si>
    <t>968071112R00</t>
  </si>
  <si>
    <t>Vyvěšení nebo zavěšení kovových křídel oken, plochy do 1,5 m2</t>
  </si>
  <si>
    <t>s případným uložením a opětovným zavěšením po provedení stavebních změn,</t>
  </si>
  <si>
    <t>Zs/15 : 8+3</t>
  </si>
  <si>
    <t>968071113R00</t>
  </si>
  <si>
    <t>Vyvěšení nebo zavěšení kovových křídel oken, plochy přes 1,5 m2</t>
  </si>
  <si>
    <t>968072455R00</t>
  </si>
  <si>
    <t>Vybourání a vyjmutí kovových rámů a rolet rámů, včetně pomocného lešení o výšce podlahy do 1900 mm a pro zatížení do 1,5 kPa  (150 kg/m2) dveřních zárubní, plochy do 2 m2</t>
  </si>
  <si>
    <t>1.PP : 1,0*1,99+0,9*2,01+0,8*1,97+0,93*2,0+0,8*2,0+0,9*1,9</t>
  </si>
  <si>
    <t>968072456R00</t>
  </si>
  <si>
    <t>Vybourání a vyjmutí kovových rámů a rolet rámů, včetně pomocného lešení o výšce podlahy do 1900 mm a pro zatížení do 1,5 kPa  (150 kg/m2) dveřních zárubní, plochy přes 2 m2</t>
  </si>
  <si>
    <t>1.PP : 1,03*1,98+1,0*2,0+1,36*2,15</t>
  </si>
  <si>
    <t>968072641R00</t>
  </si>
  <si>
    <t>Vybourání a vyjmutí kovových rámů a rolet rámů, včetně pomocného lešení o výšce podlahy do 1900 mm a pro zatížení do 1,5 kPa  (150 kg/m2) stěn jakýchkoliv kromě výkladních, jakýchkoliv ploch</t>
  </si>
  <si>
    <t>1.PP : 1,86*2,5+1,36*2,15+1,775*2,48+1,5*2,05</t>
  </si>
  <si>
    <t>1.NP : 2,0*1,8+2+1,9*2,5</t>
  </si>
  <si>
    <t>2.NP : 3,11*2,32</t>
  </si>
  <si>
    <t>3.NP : 1,95*1,97</t>
  </si>
  <si>
    <t>968095002R00</t>
  </si>
  <si>
    <t xml:space="preserve">Vybourání vnitřních parapetů dřevěných, šířky do 50 cm,  </t>
  </si>
  <si>
    <t>1.PP : 0,8*3+1,555+0,8*2+2,0*9</t>
  </si>
  <si>
    <t>1.NP : 0,6+0,87+0,64+0,64+0,64+0,6+0,6+1,0+0,6+0,6</t>
  </si>
  <si>
    <t>1.NP : 0,87+2,0+1,22+1,3</t>
  </si>
  <si>
    <t>2.NP : 0,6+0,8+0,64*3+0,85+0,62+0,6+0,8+0,6*2</t>
  </si>
  <si>
    <t>1,0+1,02+2,0+1,2+1,3+1,0+0,9*7</t>
  </si>
  <si>
    <t>3.NP : 0,5+1,22+0,64*3+0,8+0,6+0,6+0,6+0,8+0,6+0,6*2+0,88*3</t>
  </si>
  <si>
    <t>1,04+0,87*+2,0+1,3+1,0+1,0</t>
  </si>
  <si>
    <t>4.NP : 0,8+0,64*3+0,8+0,6+0,6+0,6+0,88*3+0,6+0,81+0,6+0,6</t>
  </si>
  <si>
    <t>1,0+0,87+2,0+1,22+1,3+1,0+1,0</t>
  </si>
  <si>
    <t>5.NP : 0,8+0,64*3+0,8+0,6+0,6+0,6+0,88*3+0,6*2+0,6+0,81+0,6</t>
  </si>
  <si>
    <t>1,0+0,87+2,0+1,22+1,26+1,0+1,0</t>
  </si>
  <si>
    <t>1,0+0,87+2,0+1,22+1,0+1,0</t>
  </si>
  <si>
    <t>970031160R00</t>
  </si>
  <si>
    <t>Jádrové vrtání, kruhové prostupy v cihelném zdivu jádrové vrtání, do D 160 mm</t>
  </si>
  <si>
    <t xml:space="preserve">pro rozvod plynovodu : </t>
  </si>
  <si>
    <t>ks : 20*0,5</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</si>
  <si>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</si>
  <si>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</si>
  <si>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</si>
  <si>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</si>
  <si>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1.PP : 0,8*0,6+1,2*0,15</t>
  </si>
  <si>
    <t>1.NP : 0,8*0,6+1,2*0,15</t>
  </si>
  <si>
    <t>2.NP : 0,8*0,6+1,2*0,15</t>
  </si>
  <si>
    <t>3.NP : 0,8*0,6+1,2*0,15</t>
  </si>
  <si>
    <t>4.NP : 0,8*0,6+1,2*0,15</t>
  </si>
  <si>
    <t>5.NP : 0,8*0,6+1,2*0,15</t>
  </si>
  <si>
    <t>971033681R00</t>
  </si>
  <si>
    <t>Vybourání otvorů ve zdivu cihelném z jakýchkoliv cihel pálených  na jakoukoliv maltu vápenou nebo vápenocementovou, plochy do 4 m2, tloušťky do 900 mm</t>
  </si>
  <si>
    <t>2000x2430mm : (2,0+2,43-2,*0,5)*0,75</t>
  </si>
  <si>
    <t>+překlad 3xI180, dl. 2,3 - vybetonovat : 2,3*0,2*0,75</t>
  </si>
  <si>
    <t>vybourání parapetu - 2.101.02 : 1,3*4,15*0,15</t>
  </si>
  <si>
    <t>973031151R00</t>
  </si>
  <si>
    <t>Vysekání v cihelném zdivu výklenků a kapes výklenků  na jakoukoliv maltu vápennou nebo vápenocementovou, plochy větší než 0,25 m2</t>
  </si>
  <si>
    <t>0,6*0,6*0,3*29</t>
  </si>
  <si>
    <t>973031334R00</t>
  </si>
  <si>
    <t>Vysekání v cihelném zdivu výklenků a kapes kapes na jakoukoliv maltu vápennou nebo vápenocementovou, plochy do 0,16 m2, hloubky do 150 mm</t>
  </si>
  <si>
    <t>pro osazení ocelových překladů nad rozšířený otvor O/10 : 4</t>
  </si>
  <si>
    <t>974031153R00</t>
  </si>
  <si>
    <t>Vysekání rýh v jakémkoliv zdivu cihelném v ploše  do hloubky 100 mm, šířky do 100 mm</t>
  </si>
  <si>
    <t xml:space="preserve">pro plynové potrubí : </t>
  </si>
  <si>
    <t>m : 315</t>
  </si>
  <si>
    <t>974031285R00</t>
  </si>
  <si>
    <t>Vysekání rýh v jakémkoliv zdivu cihelném v prostoru přilehlém ke stropní konstrukci  do hloubky 300 mm, šířky do 200 mm</t>
  </si>
  <si>
    <t>celková šířka rýhy 770 mm - cena x3 : 2,3*3</t>
  </si>
  <si>
    <t>974042557R00</t>
  </si>
  <si>
    <t>Vysekání rýh v podlaze betonové do hloubky 100 mm, šířky do 300 mm</t>
  </si>
  <si>
    <t>s betonovým podkladem,</t>
  </si>
  <si>
    <t>výtahová šachta : 1,21</t>
  </si>
  <si>
    <t>974042577R00</t>
  </si>
  <si>
    <t>Vysekání rýh v podlaze betonové do hloubky 200 mm, šířky do 300 mm</t>
  </si>
  <si>
    <t>974042559R00</t>
  </si>
  <si>
    <t>Vysekání rýh v podlaze betonové příplatek k ceně  za každých dalších 100 mm šířky rýhy hloubky do 100 mm</t>
  </si>
  <si>
    <t>974042579R00</t>
  </si>
  <si>
    <t>Vysekání rýh v podlaze betonové příplatek k ceně  za každých dalších 100 mm šířky rýhy hloubky do 200 mm</t>
  </si>
  <si>
    <t>976071111R00</t>
  </si>
  <si>
    <t>Vybourání kovových doplňkových konstrukcí madel a zábradlí  v jakémkoliv zdivu</t>
  </si>
  <si>
    <t>0.003.03 : 1,33+2,0</t>
  </si>
  <si>
    <t>výtah : 10,0</t>
  </si>
  <si>
    <t>1.000.01 : 2,1</t>
  </si>
  <si>
    <t>1.000.02 : 2,3*2+2,54</t>
  </si>
  <si>
    <t>1.000.03 : 1,6+3,15*2</t>
  </si>
  <si>
    <t>1.000.04 : 1,6+3,0</t>
  </si>
  <si>
    <t>2.000.05 : 3,5+0,3+3,5</t>
  </si>
  <si>
    <t>2.000.02 : 2,3*2+2,54</t>
  </si>
  <si>
    <t>2.101.13 : 1,6+3,15*2</t>
  </si>
  <si>
    <t>2.000.03 : 3,5+0,3+3,5</t>
  </si>
  <si>
    <t>3.000.01 : 2,3*2+2,54</t>
  </si>
  <si>
    <t>4.000.03 : 3,5+0,3+3,5</t>
  </si>
  <si>
    <t>4.000.01 : 2,3*2+2,54</t>
  </si>
  <si>
    <t>5.000.02 : 3,5+0,3+3,5</t>
  </si>
  <si>
    <t>5.000.01 : 2,3*2+2,54</t>
  </si>
  <si>
    <t>6.000.02 : 3,5+0,3+3,5</t>
  </si>
  <si>
    <t>6.000.01 : 2,3*2+2,54</t>
  </si>
  <si>
    <t>7.000.02 : 3,5+0,3+3,5</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</si>
  <si>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</si>
  <si>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</si>
  <si>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</si>
  <si>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</si>
  <si>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978015291R00</t>
  </si>
  <si>
    <t>Otlučení omítek vápenných nebo vápenocementových vnějších s vyškrabáním spár, s očištěním zdiva  1. až 4. stupni složitosti, v rozsahu do 100 %</t>
  </si>
  <si>
    <t>světlík : 29,73*(4,055*2+5,245*2)</t>
  </si>
  <si>
    <t>odpočet otvorů - 1.PP : -1*(0,8*1,1*3+0,8*2+1,1*2+1*2)</t>
  </si>
  <si>
    <t>1.NP : -1*(1*1,5+0,6*1,5*2)</t>
  </si>
  <si>
    <t>2.NP : -1*0,9*3*7</t>
  </si>
  <si>
    <t>3.NP+4.NP+5.NP+6.NP : -1*(1*2,75*2+0,6*1,1*2+0,88*1,77*3)*4</t>
  </si>
  <si>
    <t>půda : -1*0,8*1,57*7</t>
  </si>
  <si>
    <t>malé světlíky : 0,35*(1,7+1,5)*24+1,1*0,8*24+1*1,6*15</t>
  </si>
  <si>
    <t>zídka na dvoře jen ze strany dvora : 8,75*2,2</t>
  </si>
  <si>
    <t>978015391R00</t>
  </si>
  <si>
    <t>Otlučení omítek vápenných nebo vápenocementových vnějších s vyškrabáním spár, s očištěním zdiva  5. až 7. stupni složitosti, v rozsahu do 100 %</t>
  </si>
  <si>
    <t xml:space="preserve">F 4 - fasáda ulice - vzorek "E" : </t>
  </si>
  <si>
    <t>16,2+21+19,6+31,25+2,27*12+16,3*6+0,915*30,3</t>
  </si>
  <si>
    <t>12,43+12,6+22,3+2,57+7,6+1,39*2+11,2+0,915*11,36</t>
  </si>
  <si>
    <t>1,2*2,44+1,41*2,44+1,4*2,44+0,915*2,44</t>
  </si>
  <si>
    <t>10,74+14,01+13,08+20,68+2,3*8+15,09*4+0,915*20,36</t>
  </si>
  <si>
    <t xml:space="preserve">F 3 - fasáda ulice - vzorek "D" : </t>
  </si>
  <si>
    <t>1,38*12+1,08+0,91+32,6*2+23,33*5+25,8+16,22+12,76+1,37+1,63</t>
  </si>
  <si>
    <t>8+7,93+1,95+34,41+34,31+1,63*2+29,82</t>
  </si>
  <si>
    <t>2,11*2,44+9,18*2,44+3,2*2,44+3*2,44</t>
  </si>
  <si>
    <t>1+0,92+1,26*8+29,2+29,53+20,64*3+1,51+1,39+26,2*2</t>
  </si>
  <si>
    <t>odpočet otvorů : -1,9*1,8*6-2,1*1,8*41-1,5*1,8*4</t>
  </si>
  <si>
    <t xml:space="preserve">fasáda dvůr ozn F 3-probarvená fasáda vzorek "D" : </t>
  </si>
  <si>
    <t>m2 : 8,3*7,9+24,77*7,9+27,3*4,8*2+25,65*8,75+26,45*1,92</t>
  </si>
  <si>
    <t>odpočet otvorů : -1*(4,0205*5+4,0019+5,2857+1,31175*10+1,70925*2+2,2*10+2,8+0,66*7)</t>
  </si>
  <si>
    <t>-1*(4,225*5+5,395+3,25*5+4,15+4,6*6+2,64*7+2,7*7+0,88*6+2+3)</t>
  </si>
  <si>
    <t>přípočet ostění a nadpraží : 0,1*((0,795+2,15*2)*2+(0,795+1,65*2)*10+1,3+4,15*2+(2+2,3*2)*6)</t>
  </si>
  <si>
    <t>0,1*((1,2+2,2*2)*7+(1,3+3,25*2)*5)</t>
  </si>
  <si>
    <t>0,15*(1+2,2*2)*10</t>
  </si>
  <si>
    <t>0,15*(1+2,8*2)*2</t>
  </si>
  <si>
    <t>0,2*((0,6+1,1*2)*7+2+1*2)</t>
  </si>
  <si>
    <t>0,25*((0,8+1,1*2)*5+0,8+1,1*2)</t>
  </si>
  <si>
    <t>0,35*(1+4,15*2)</t>
  </si>
  <si>
    <t>0,5*(1+3,25*2)*5</t>
  </si>
  <si>
    <t>978022161R00</t>
  </si>
  <si>
    <t>Otlučení omítek stěn a stropů kanálů při světlé výšce přes 1,4 m</t>
  </si>
  <si>
    <t>978023411R00</t>
  </si>
  <si>
    <t>Vysekání, vyškrábání a vyčištění spár zdiva cihelného  mimo komínového</t>
  </si>
  <si>
    <t>978036361R00</t>
  </si>
  <si>
    <t>Otlučení vnějších omítek šlechtěných z umělého kamene, v rozsahu do 50 %</t>
  </si>
  <si>
    <t xml:space="preserve">F 5 - fasáda ulice-sokl - vzorek "G" : </t>
  </si>
  <si>
    <t>6,48+3,2+7,22+12,11+1,54*2,44+15,81+21,3</t>
  </si>
  <si>
    <t>odpočet otvorů : -2*0,5*9-1,8*1,8*2</t>
  </si>
  <si>
    <t>978059531R00</t>
  </si>
  <si>
    <t>Odsekání a odebrání obkladů stěn z obkládaček vnitřních z jakýchkoliv materiálů, plochy přes 2 m2</t>
  </si>
  <si>
    <t>včetně otlučení podkladní omítky až na zdivo,</t>
  </si>
  <si>
    <t>3.006.02 : (1,0+2,75*2)*0,5</t>
  </si>
  <si>
    <t>4.009.02 : 2,65*2,2</t>
  </si>
  <si>
    <t>916561111RT7</t>
  </si>
  <si>
    <t>Osazení záhonového obrubníku betonového včetně dodávky obrubníků  1000/50/200 mm, do lože z betonu prostého C 12/15, s boční opěrou z betonu prostého</t>
  </si>
  <si>
    <t>se zřízením lože z betonu prostého C 12/15 tl. 80-100 mm</t>
  </si>
  <si>
    <t>dvůr : 40</t>
  </si>
  <si>
    <t>Popelnice : 9</t>
  </si>
  <si>
    <t>Položky obsahují veškeré i související práce a úkony.</t>
  </si>
  <si>
    <t>Položky obsahují přesun vybouraného materiálu na skládku s poplatkem.</t>
  </si>
  <si>
    <t>98-001</t>
  </si>
  <si>
    <t>ODSTRANĚNÍ PŘEDZAHRÁDKY - 1.PP (sklep) - viz. výkres D.1.1-10</t>
  </si>
  <si>
    <t>ODSTRANIT PŘEDZAHRÁDKY, VCETNE ZELENĚ, HLINY A OKRAJOVÉHO OBRUBNIKU, VYšKU UPRAVIT S VYBOURÁNIM</t>
  </si>
  <si>
    <t>BETONOVÉ PLOCHY</t>
  </si>
  <si>
    <t>1.PP (SKLEP) : 1,8+36+1,5</t>
  </si>
  <si>
    <t>98-002</t>
  </si>
  <si>
    <t>ODTSRANĚNÍ OCELOVY SUŠÁK, VCETNĚ ZÁKLADU</t>
  </si>
  <si>
    <t>1.PP (SKLEP) : 1+1</t>
  </si>
  <si>
    <t>98-003</t>
  </si>
  <si>
    <t>ODTSRANĚNÍ DVORNÍHO VTOKU</t>
  </si>
  <si>
    <t>98-004</t>
  </si>
  <si>
    <t>ODSTRANĚNÍ TEHCHNOLOGIE VÝTAHU vč. výtahu - kabiny</t>
  </si>
  <si>
    <t xml:space="preserve">1.PP až 6.NP : </t>
  </si>
  <si>
    <t>hlavní výtah : 1</t>
  </si>
  <si>
    <t>vedlejší výtah : 1</t>
  </si>
  <si>
    <t>98-005</t>
  </si>
  <si>
    <t>ODSTRANĚNÍ STÁVAJÍCÍHO OCELOVÉHO ZASKLENÍ, VČ. POMOCNÉHO LEŠENÍ A LIKVIDACE, SVĚTLÍK</t>
  </si>
  <si>
    <t>98-006</t>
  </si>
  <si>
    <t>ODSTRANĚNÍ STÁVAJÍCÍHO ZÁVAŽÍ, SVĚTLÍK</t>
  </si>
  <si>
    <t>SVĚTLÍK - PŮDA : 1</t>
  </si>
  <si>
    <t>999281112R00</t>
  </si>
  <si>
    <t xml:space="preserve">Přesun hmot pro opravy a údržbu objektů pro opravy a údržbu dosavadních objektů včetně vnějších plášťů  výšky přes 25 do 36 m,  </t>
  </si>
  <si>
    <t>Přesun hmot</t>
  </si>
  <si>
    <t>POL7_</t>
  </si>
  <si>
    <t>oborů 801, 803, 811 a 812</t>
  </si>
  <si>
    <t>711002</t>
  </si>
  <si>
    <t>Svislý hydroizolační systém  - viz. návrh sanačních prací - dokladová část PD</t>
  </si>
  <si>
    <t>SVISLÝ HYDROIZOLAČNÍ SYSTÉM S VYSOKOU ODOLNOSTÍ VŮČI SÍRANŮM:</t>
  </si>
  <si>
    <t>V oblasti provedené injektáže ošetříme vnitřní líc zdiva od podlahy až O, lm nad úroveň injektáže svislým paroprodyšným hydroizolačním systémem s vysokou odolností vůči síranům. Tento systém ochrání nové omítky před účinky vlhkosti a solí v ploše zdiva pod úrovní terénu (pod úrovní injektáže)</t>
  </si>
  <si>
    <t>mineralizace a hydrofobizace podkladu s hloubkovým ochranným účinkem 0,15kg/m2</t>
  </si>
  <si>
    <t>- 	kombinovaný výrobek z vodoodpudivých sloučenin kyseliny křemičité a s nízkým obsahem alkálií</t>
  </si>
  <si>
    <t>adhezní můstek z paroprodyšné hydroizolační stěrky s vysokou odolností vůči síranům 1,6kg/m2</t>
  </si>
  <si>
    <t>-	vetře se i do spár ve zdivu jako adhézní můstek pod následné vrstvy</t>
  </si>
  <si>
    <t>-	µ: &lt; 200, chemická odolnost (DIN 4030-1 ): XA2, kapilární absorpce vody w 24 : &lt; O, 1 kg/m2 * h o,5</t>
  </si>
  <si>
    <t>vyspravení podkladu maltou s vysokou odolností vůči síranům 4kg/m2 nebo vytvoření izolačního fabionu 2kg/mb, vytvoření napojení na původní asfaltovou izolaci</t>
  </si>
  <si>
    <t>- 	µ :S200, chemická odolnost dle XA2, pevnost v tlaku 20 N/mm2, kapilární absorpce vody w-24: &lt; O, 1 kg/m2 * h0•5</t>
  </si>
  <si>
    <t>2x nátěr z paroprodyšné hydroizolační stěrky s vysokou odolností vůči síranům 3,2kg/m2</t>
  </si>
  <si>
    <t>do stěrky musí být v místě provádění omítek začerstva nastříkán špryc!!!!</t>
  </si>
  <si>
    <t>Výškové úrovně svislého hydroizolačního systému:</t>
  </si>
  <si>
    <t>-	obvodové zdivo do ul. Zahradníkova -z vnitřní strany od podlahy cca O, lm nad injektáž</t>
  </si>
  <si>
    <t>-	střední zdivo bytu -v úrovni injektáže pruh cca 0,3m (0,2m svisle a O,lm vodorovně - vytvoříme v patě izolační fabion pro napojení vodorovné izolace na injektáž)</t>
  </si>
  <si>
    <t>-	zdivo komerčního sklepu v ploše degradovaných omítek</t>
  </si>
  <si>
    <t>-	dvorek BD Zahradníkova -na výšku 0,Sm od terénu jako ochrana proti odstřikující vodě</t>
  </si>
  <si>
    <t xml:space="preserve">Svislý hydroizolační systém s vysokou odolnosti vůči sýranům : </t>
  </si>
  <si>
    <t xml:space="preserve">sklepy : </t>
  </si>
  <si>
    <t xml:space="preserve">dvůr proti odstřiku : </t>
  </si>
  <si>
    <t>m2 : 9+13,77</t>
  </si>
  <si>
    <t xml:space="preserve">sklepy a šachta : </t>
  </si>
  <si>
    <t>711510010RAB</t>
  </si>
  <si>
    <t>Izolace nádrží a jímek fóliemi tloušťky 1 mm, lepená vodorovná,  , Fólie hladká hydroizolační tl. = 1,00 mm; funkce: protiradonová; materiál: PVC-P</t>
  </si>
  <si>
    <t>AP-PSV</t>
  </si>
  <si>
    <t xml:space="preserve">výtahová šachta : </t>
  </si>
  <si>
    <t>m2 : 6,25</t>
  </si>
  <si>
    <t>712300831RT2</t>
  </si>
  <si>
    <t>Odstranění povlakové krytiny a mechu na střechách plochých do 10° povlakové krytiny  jednovrstvé, z ploch jednotlivě přes 10 do 20 m</t>
  </si>
  <si>
    <t>800-711</t>
  </si>
  <si>
    <t>Půda - plochá střecha : 19,42</t>
  </si>
  <si>
    <t>Střecha : 21,45+44,93+8,02</t>
  </si>
  <si>
    <t>712300834RT2</t>
  </si>
  <si>
    <t>Odstranění povlakové krytiny a mechu na střechách plochých do 10° povlakové krytiny  každé další vrstvy, z ploch jednotlivě přes 10 do 20 m</t>
  </si>
  <si>
    <t>Odkaz na mn. položky pořadí 170 : 93,82000</t>
  </si>
  <si>
    <t>712373121RS1</t>
  </si>
  <si>
    <t xml:space="preserve">Povlakové krytiny střech do 10° termoplasty kotvené do profilovaného plechu nebo do bednění, 6 kotev/m2, pro tl. izolace do 160 mm, bez dodávky fólie,  </t>
  </si>
  <si>
    <t>včetně ukotvení k podkladu hmoždinkami, svaření všech spojů a překrytí kotev fólií.</t>
  </si>
  <si>
    <t>712378004R00</t>
  </si>
  <si>
    <t>Povlakové krytiny střech do 10° termoplasty Doplňkové konstrukce k povlakovým krytinám z fólií závětrná lišta, RŠ 250 mm, z pozinkovaného plechu s povrchovou úpravou PVC</t>
  </si>
  <si>
    <t xml:space="preserve">  včetně dodávek výrobků</t>
  </si>
  <si>
    <t>půda : 1,4+3,825</t>
  </si>
  <si>
    <t>Střecha : 65</t>
  </si>
  <si>
    <t>712378005R00</t>
  </si>
  <si>
    <t>Povlakové krytiny střech do 10° termoplasty Doplňkové konstrukce k povlakovým krytinám z fólií stěnová lišta vyhnutá, RŠ 70 mm, z pozinkovaného plechu s povrchovou úpravou PVC</t>
  </si>
  <si>
    <t>Půda : 13,825</t>
  </si>
  <si>
    <t>Střecha : 7,7+29,25+12,6</t>
  </si>
  <si>
    <t>712378007R00</t>
  </si>
  <si>
    <t>Povlakové krytiny střech do 10° termoplasty Doplňkové konstrukce k povlakovým krytinám z fólií rohová lišta vnitřní, RŠ 100 mm, z pozinkovaného plechu s povrchovou úpravou PVC</t>
  </si>
  <si>
    <t>Odkaz na mn. položky pořadí 174 : 63,37500</t>
  </si>
  <si>
    <t>712391172RZ7</t>
  </si>
  <si>
    <t>Textílie na střechách do 10° ochranná, včetně dodávky netkané sklovláknité textílie plošné hmotnosti 120 g/m2</t>
  </si>
  <si>
    <t>Odkaz na mn. položky pořadí 172 : 93,82000</t>
  </si>
  <si>
    <t>71237810.X01</t>
  </si>
  <si>
    <t>Povlaková krytina střech do 10°, fólie - opracování detailů, prostupů</t>
  </si>
  <si>
    <t>včetně dodávky komínku odvětrání kanalizace a ukotvení k podkladu</t>
  </si>
  <si>
    <t xml:space="preserve">Není znám přesný počet prostupů - jedná se odhad ceny : </t>
  </si>
  <si>
    <t xml:space="preserve">počítáno 10% z plochy střechy : </t>
  </si>
  <si>
    <t>Půda - plochá střecha : 19,42*0,1</t>
  </si>
  <si>
    <t>Střecha : (21,45+44,93+8,02)*0,1</t>
  </si>
  <si>
    <t>28322103.AR</t>
  </si>
  <si>
    <t>fólie izolační střešní hydroizolační; tloušťka 1,50 mm; plošná hmotnost 1 900 g/m2; PVC-P, výztužná mřížka</t>
  </si>
  <si>
    <t xml:space="preserve">BROOF(t3) : </t>
  </si>
  <si>
    <t>Odkaz na mn. položky pořadí 176 : 93,82000*1,15</t>
  </si>
  <si>
    <t>998712104R00</t>
  </si>
  <si>
    <t>Přesun hmot pro povlakové krytiny v objektech výšky přes 24 do 36 m</t>
  </si>
  <si>
    <t>50 m vodorovně</t>
  </si>
  <si>
    <t>762111811R00</t>
  </si>
  <si>
    <t>Demontáž stěn a příček z hranolků, fošen nebo latí</t>
  </si>
  <si>
    <t>800-762</t>
  </si>
  <si>
    <t>Sklepní kóje - vč. dveří, výška 2,6 m</t>
  </si>
  <si>
    <t xml:space="preserve">sklepní kóje : </t>
  </si>
  <si>
    <t>1.PP : 2,6*(3,64+3,35+11,1)</t>
  </si>
  <si>
    <t>2,6*(4,12+1,0)</t>
  </si>
  <si>
    <t>2,6*(5,29+4,04*2+1,75+3,9+2,35+1,95)</t>
  </si>
  <si>
    <t>2,6*(4,09+3,025+0,59)</t>
  </si>
  <si>
    <t>2,6*(5,22+3,93*2)</t>
  </si>
  <si>
    <t>2,6*(11,45+1,39)</t>
  </si>
  <si>
    <t>762213811R00</t>
  </si>
  <si>
    <t>Demontáž schodiště včetně zábradlí s podstupnicemi, šířky do 1 m</t>
  </si>
  <si>
    <t>0.003.03 : 1,6</t>
  </si>
  <si>
    <t>762215811R00</t>
  </si>
  <si>
    <t>Demontáž schodiště včetně zábradlí žebříkových z prken, šířky do 1 m</t>
  </si>
  <si>
    <t>Půda : 4,1</t>
  </si>
  <si>
    <t>762132135R00</t>
  </si>
  <si>
    <t>Bednění stěn montáž  z prken hoblovaných 32 mm na sraz, s olištováním spár</t>
  </si>
  <si>
    <t>NOSNÁ DŘEVĚNÁ KONSTRUKCE Z PRKEN tl.22mm pod K/6 : 128</t>
  </si>
  <si>
    <t>762132811R00</t>
  </si>
  <si>
    <t>Demontáž bednění svislých a nadstřešních stěn z jednostranně hoblovaných prken</t>
  </si>
  <si>
    <t>odstranění svislého bednění pod kl.výr.K 6+7 : 1,4*70+1,5*2*10</t>
  </si>
  <si>
    <t>998762104R00</t>
  </si>
  <si>
    <t>Přesun hmot pro konstrukce tesařské v objektech výšky do 36 m</t>
  </si>
  <si>
    <t>barevnost RAL 7040 - odsouhlasit s NPÚ+OPP+HIP :</t>
  </si>
  <si>
    <t>764811201R00</t>
  </si>
  <si>
    <t xml:space="preserve">Krytina hladká z tabulí, z pozinkovaného lakovaného plechu, sklon střechy do 30°, plocha střechy do 10 m2, dodávka a montáž </t>
  </si>
  <si>
    <t>800-764</t>
  </si>
  <si>
    <t>s úpravou krytiny u okapů, prostupů a výčnělků</t>
  </si>
  <si>
    <t>barevnost RAL 7040 - bude odsouhlaseno NPÚ + OPP + HIP</t>
  </si>
  <si>
    <t>světlík ozn.A8 : 1,95*4,7</t>
  </si>
  <si>
    <t>K/7 oplech.půdního světlíku : 13,0*10</t>
  </si>
  <si>
    <t>764816412R00</t>
  </si>
  <si>
    <t xml:space="preserve">Oplechování  okapnice, z lakovaného pozinkovaného plechu, rš 125 mm, dodávka a montáž </t>
  </si>
  <si>
    <t>včetně zhotovení rohů, spojů a dilatací</t>
  </si>
  <si>
    <t>K/6 oplechování střechy - viz. výpis, šířka svislého oplechování : 70</t>
  </si>
  <si>
    <t>764817143R00</t>
  </si>
  <si>
    <t xml:space="preserve">Oplechování  zdí (atik), z lakovaného pozinkovaného plechu, rš 430 mm, dodávka a montáž </t>
  </si>
  <si>
    <t>764813125R00</t>
  </si>
  <si>
    <t>Lemování zdí, z lakovaného pozinkovaného plechu, rš 250 mm, dodávka a montáž</t>
  </si>
  <si>
    <t>včetně krycí lišty</t>
  </si>
  <si>
    <t>764813390R00</t>
  </si>
  <si>
    <t>Lemování na plochých střechách včetně rohů, spojů, lišt a dilatací, z lakovaného pozinkovaného plechu, rš 1000 mm, dodávka a montáž</t>
  </si>
  <si>
    <t>764819214R00</t>
  </si>
  <si>
    <t>Odpadní trouby kruhové, průměr 150 mm, z lakovaného pozinkovaného plechu,  , dodávka a montáž</t>
  </si>
  <si>
    <t>POL1_7</t>
  </si>
  <si>
    <t>skutečný průměr odpadních trub bude zaměřen dle stávajících trub přímo na stavbě</t>
  </si>
  <si>
    <t xml:space="preserve">dle TZ bude skutečný průměr zaměřen dle stávajících trub přímo na stavbě : </t>
  </si>
  <si>
    <t>K/2 : 234,0</t>
  </si>
  <si>
    <t>764815215R00</t>
  </si>
  <si>
    <t>Žlaby podokapní půlkruhové, z lakovaného pozinkovaného plechu, rš 400 mm, dodávka a montáž</t>
  </si>
  <si>
    <t>včetně háků, čel, rohů, rovných hrdel a dilatací</t>
  </si>
  <si>
    <t>K/1 : 65,0</t>
  </si>
  <si>
    <t>764815603R00</t>
  </si>
  <si>
    <t>Žlaby převodové s podložkami s rozšířeným vyústěním, z lakovaného pozinkovaného plechu, rš 750 mm, dodávka a montáž</t>
  </si>
  <si>
    <t>764816131R00</t>
  </si>
  <si>
    <t>Oplechování parapetů včetně rohů, lepené lepidlem, z lakovaného pozinkovaného plechu, rš 305 mm, dodávka a montáž</t>
  </si>
  <si>
    <t>včetně rohů</t>
  </si>
  <si>
    <t>včetně krytek a spojovacích prostředků.</t>
  </si>
  <si>
    <t>K/3 - délka 1kusu = 2100mm, celkem 40kusů : 2,1*40</t>
  </si>
  <si>
    <t>K/4 - celková délka 434,0m : 434,0</t>
  </si>
  <si>
    <t>K/7 - venkovní parapet pro samostatné okno délka 1kus=2100mm, celkem 33kusů : 2,1*33</t>
  </si>
  <si>
    <t>K/8 - venkovní parapet pro samostatné okno délka 1kus=2500mm, celkem 4kusy : 2,5*4</t>
  </si>
  <si>
    <t>K/9 -  venkovní parapet pro samostatné okno délka 1kus=1500mm, celkem 4kusů : 1,5*4</t>
  </si>
  <si>
    <t>K/10 -  venkovní parapet pro samostatné okno délka 1kus=1000mm, celkem 26kusů : 1,0*26</t>
  </si>
  <si>
    <t>K/11 -  venkovní parapet pro samostatné okno délka 1kus=1300mm, celkem 6kusů : 1,3*6</t>
  </si>
  <si>
    <t>K/12 -  venkovní parapet pro samostatné okno délka 1kus=800mm, celkem 44kussů : 0,8*44</t>
  </si>
  <si>
    <t>K/13 -  venkovní parapet pro samostatné okno délka 1kus=2000mm, celkem 6kusů : 2,0*6</t>
  </si>
  <si>
    <t>K/14 -  venkovní parapet pro samostatné okno délka 1kus=1200mm, celkem 7kusů : 1,2*7</t>
  </si>
  <si>
    <t>K/15 -  venkovní parapet pro samostatné okno délka 1kus=640mm, celkem 31kusů : 0,64*31</t>
  </si>
  <si>
    <t>764.1</t>
  </si>
  <si>
    <t>K/5 - D+M Oplechování napojení stř. krytiyn z Pz plechu, r.š. 600 mm, provedení dle PD</t>
  </si>
  <si>
    <t>včetně rozkrytí střešní krytiny cca š. 0,5 m pro napojení oplcehování a opětovní položení tašek</t>
  </si>
  <si>
    <t>764.3</t>
  </si>
  <si>
    <t>K/7 - D+M Oplechování světlíku z Pz natřeného plechu, provedení dle PD</t>
  </si>
  <si>
    <t>764312821R00</t>
  </si>
  <si>
    <t xml:space="preserve">Demontáž krytiny hladké střešní z tabulí 2 x 0,67 m, plochy do 25 m, sklonu do 30° </t>
  </si>
  <si>
    <t>světlík ozn.A8 : : 1,95*4,7</t>
  </si>
  <si>
    <t>K/7 oplech.půdního světlíku : : 13,0*10</t>
  </si>
  <si>
    <t>764321820R00</t>
  </si>
  <si>
    <t>Demontáž oplechování říms pod nadřímsovým žlabem, rš 500 mm, sklonu do 30°</t>
  </si>
  <si>
    <t>světlík : 4,29</t>
  </si>
  <si>
    <t>764331830R00</t>
  </si>
  <si>
    <t>Demontáž lemování zdí  na střechách s tvrdou krytinou, rš 250 a 330 mm, sklonu do 30°</t>
  </si>
  <si>
    <t>světlík : 11,8</t>
  </si>
  <si>
    <t>764332890R00</t>
  </si>
  <si>
    <t>Demontáž lemování zdí  na střechách s tvrdou krytinou s krycím plechem nadezdívek z dílů, rš 1000 mm, sklonu do 30°</t>
  </si>
  <si>
    <t>764352810R00</t>
  </si>
  <si>
    <t>Demontáž žlabů podokapních půlkruhových rovných, rš 330 mm, sklonu do 30°</t>
  </si>
  <si>
    <t>2.NP : 5</t>
  </si>
  <si>
    <t>764356803R00</t>
  </si>
  <si>
    <t xml:space="preserve">Demontáž žlabů převodových a půdních, rš 750 mm,  </t>
  </si>
  <si>
    <t>764410850R00</t>
  </si>
  <si>
    <t>Demontáž oplechování parapetů rš od 100 do 330 mm</t>
  </si>
  <si>
    <t>Odkaz na mn. položky pořadí 191 : 712,54000</t>
  </si>
  <si>
    <t>764421850R00</t>
  </si>
  <si>
    <t>Demontáž oplechování říms rš od 250 do 330 mm</t>
  </si>
  <si>
    <t>764430840R00</t>
  </si>
  <si>
    <t>Demontáž oplechování zdí a nadezdívek rš od 330 do 500 mm</t>
  </si>
  <si>
    <t>764454803R00</t>
  </si>
  <si>
    <t>Demontáž odpadních trub nebo součástí trub kruhových , o průměru 150 mm</t>
  </si>
  <si>
    <t xml:space="preserve">vč. příslušenství : </t>
  </si>
  <si>
    <t>Střecha : 234</t>
  </si>
  <si>
    <t>998764104R00</t>
  </si>
  <si>
    <t>Přesun hmot pro konstrukce klempířské v objektech výšky do 36 m</t>
  </si>
  <si>
    <t>Všeobecný popis postupu prací při výměně otvorových výplní</t>
  </si>
  <si>
    <t>1.den-demontáž původních oken a montáž nových oken včetně zednického zapravení a vyrovnání parapetu betonovou mazaninou</t>
  </si>
  <si>
    <t>2.den - začištění ostění a nadpraží</t>
  </si>
  <si>
    <t>další den výmalba v interiéru spolu s osazením parapetu na jeden cyklus se předpokládají 4 pracovní dny</t>
  </si>
  <si>
    <t>Položky dle výpisu prvků jsou oceněny jako dodávka i montáž, případně repase stávajíího prvku a zpětná montáž</t>
  </si>
  <si>
    <t>způsob provedení repliky sestavy je přesně popsán v tabulkách truhlářských výrobků</t>
  </si>
  <si>
    <t>Vše bude odsouhlaseno NPÚ+HPP+HIP</t>
  </si>
  <si>
    <t>veškeré úpravy a barevnost odsouhlasit s NPÚ+OPP+HIP</t>
  </si>
  <si>
    <t>rozměr dle náčrtu v tabulkách</t>
  </si>
  <si>
    <t>Prvky jsou oceněny vč. nového vnitřního parapetu - viz. výpis prvků</t>
  </si>
  <si>
    <t>Venkovní parapet je oceněn samostatně v klempířských konstrukcí</t>
  </si>
  <si>
    <t>766601213RT1</t>
  </si>
  <si>
    <t>Těsnění připojovací spáry spára ostění, interiér - fólie parotěsná šířky 70 mm samolepicí, výplň PU pěnou, exteriér - fólie paropropustná šířky 50 mm samolepicí, expanzní pá..., Parozábrana polymerní</t>
  </si>
  <si>
    <t>800-766</t>
  </si>
  <si>
    <t>vnější parapet</t>
  </si>
  <si>
    <t xml:space="preserve">    0,81*1,1+0,6*1,1</t>
  </si>
  <si>
    <t xml:space="preserve">    (0,74*2+1,87*2)*5+(0,73*2+2,18*2)*5+(0,68*2+2,49*2)*5</t>
  </si>
  <si>
    <t xml:space="preserve">    (0,89*2+1,78*2)*12</t>
  </si>
  <si>
    <t xml:space="preserve">    (0,74*2+1,56*2)*5+(0,73*2+1,87*2)*5+(0,68*2+2,18*2)*5</t>
  </si>
  <si>
    <t xml:space="preserve">    (0,74*2+2,49*2)*2+(0,73*2+2,19*2)*5+(0,68*2+2,135*2)*5</t>
  </si>
  <si>
    <t xml:space="preserve">    (0,8*2+1,1*2)*5</t>
  </si>
  <si>
    <t xml:space="preserve">    0,64*2+1,27*2+0,64*2+1,57*2+0,64*2+1,87*2</t>
  </si>
  <si>
    <t xml:space="preserve">    (0,6*2+1,64*2)*4</t>
  </si>
  <si>
    <t xml:space="preserve">    (0,6*2+1,08*2)*2</t>
  </si>
  <si>
    <t xml:space="preserve">    (0,79*2+1,57*2)*7</t>
  </si>
  <si>
    <t xml:space="preserve">    (0,6*2+1,1*2)*29</t>
  </si>
  <si>
    <t xml:space="preserve">    0,87*2+3,25*2</t>
  </si>
  <si>
    <t xml:space="preserve">    1*4+2,14*2+2,2*2</t>
  </si>
  <si>
    <t xml:space="preserve">    1,22*2+2,15*2</t>
  </si>
  <si>
    <t xml:space="preserve">    (1*2+2,75*2)*8</t>
  </si>
  <si>
    <t xml:space="preserve">    (2*2+2,3*2)*6</t>
  </si>
  <si>
    <t xml:space="preserve">    (1,3*2+3,25*2)*5</t>
  </si>
  <si>
    <t xml:space="preserve">    1,3*2+4,15*2</t>
  </si>
  <si>
    <t xml:space="preserve">    (1*2+3,25*2)*5</t>
  </si>
  <si>
    <t xml:space="preserve">    1*2+4,15*2</t>
  </si>
  <si>
    <t xml:space="preserve">  Mezisoučet</t>
  </si>
  <si>
    <t>766-01</t>
  </si>
  <si>
    <t>D/5 -D+M Nové venkovní dřevěné dveře replika, dvoukřídlové, plné 1500x2050m vč.obložkové zárubně, provedení dle PD</t>
  </si>
  <si>
    <t>Replika dveří venkovních dvoukřídlových. Dveře dřevěné, plné, otočné s polodrážkou. Dveře budou profilovány dle stávajících.</t>
  </si>
  <si>
    <t>Včetně D+M obložkové dřevěné zárubněve stejném dekoru jako dveřní křídlo. Zárubeň včetně celoobvodového těsnění.</t>
  </si>
  <si>
    <t>KOvání: oboustranně klika se štítky z broušené oceli včetně vložky a klíčů.</t>
  </si>
  <si>
    <t>Povrchová úprava: dle stávající barvy - bude odsouhlasena NPÚ+OPP+HP</t>
  </si>
  <si>
    <t>766-02</t>
  </si>
  <si>
    <t>T/1 - D+M vnitřní dřevěné dělící sklepní kóje, provedení dle PD č.výkresu D.1.1-20</t>
  </si>
  <si>
    <t>Vnitřní dělící sklepní kóje z dřevěných latí 50/70mm. Svislý dřevěný rám kotvený ke stropu a k podlaze. Vodorovný rám montovaný na svislý rám. Na každé dveře příčky jsou použity tři panty.</t>
  </si>
  <si>
    <t>Sklepní příčky (latě) budou tvarované podle klenby ve sklepním prostoru. příčky nesmějí do stropní kontśtrukce přesáhnout vzdálenost 200mm.</t>
  </si>
  <si>
    <t>Ve stěně je uvažováno se 16ti dveřmi.</t>
  </si>
  <si>
    <t>V položce je též započítán veškerý spojovací a montážní materiál.</t>
  </si>
  <si>
    <t>Kování na každých dveří jsou visací zámek včetně petlixce a klíčů. Petlice je kovovác černé barvěvčetně protikusu.</t>
  </si>
  <si>
    <t>Poloha a velikost sklepních k´jí je vykreslena v půdorysu sklepa nový stav.</t>
  </si>
  <si>
    <t>Povrchová úprava:</t>
  </si>
  <si>
    <t>- ochrana proti plísni a vlhkosti</t>
  </si>
  <si>
    <t>- odstín přírodní dřevo</t>
  </si>
  <si>
    <t>- bude odsouhlaseno NPŮ+OPP+HIP</t>
  </si>
  <si>
    <t>Včetně staveništního přesunu hmot a dopravy materiálu na stavbu.</t>
  </si>
  <si>
    <t xml:space="preserve">Kompletní provedení - dodávka+ montáž : </t>
  </si>
  <si>
    <t>m.č.0.004.04 : (1,85+1,9+1,45+4,92*3+0,61+1,1+2,28+1,98+2,59*2)*2,5</t>
  </si>
  <si>
    <t>m.č.0.001.02 : (4,64+3,44)*2,5</t>
  </si>
  <si>
    <t>m.č.0.001.08 : (3,93*2+5,215)*2,5</t>
  </si>
  <si>
    <t>m.č.0.001.07 : (4,085+3,025*2)*2,5</t>
  </si>
  <si>
    <t>m.č.0.001.10 : (2,51+1,605+3,675+1,19)*2,5</t>
  </si>
  <si>
    <t>m.č.0.001.03 : (4,12+0,97)*2,5</t>
  </si>
  <si>
    <t>766-03</t>
  </si>
  <si>
    <t>O1 - D+M Nové schodišťové dřevěné okno replika, provedení dle PD</t>
  </si>
  <si>
    <t>REPLIKA schodišťového  okna - provedení dle výrobního výkresu, který byl zpracován v 12/2017 na základě připomínek NPÚ - viz E3-Dokladová část</t>
  </si>
  <si>
    <t>Zachování a repase vnitřní  parapetní desky - zelený umělý kámen</t>
  </si>
  <si>
    <t>Zasklení: Izolační dvojsklo, ornamentní viz. obrázek na výkrese ve výpisu truhlářských výrobků.</t>
  </si>
  <si>
    <t>Kování: repliky všech dobových kování, kliček a pantů v provedení mosaz</t>
  </si>
  <si>
    <t>Dle vzorového okna, které je osazeno v přízemí a v bytě č.15 při ulici Kounicova, slouží jako odsouhlasený vzor pro výrobu dalších replik. : 5</t>
  </si>
  <si>
    <t>766-04</t>
  </si>
  <si>
    <t>O2 - D+M Nové kastlové dřevěné okno replika, rozměr vnitřní okno 890x1780mm, vnější okno 730x1800mm, provedení dle PD</t>
  </si>
  <si>
    <t>REPLIKA kastlového okna - provedení dle výrobního výkresu, který byl zpracován v 12/2017 na základě připomínek NPÚ - viz E3-Dokladová část</t>
  </si>
  <si>
    <t>Zachování a repase vnitřní  parapetní desky dřevěné.Zasklení: nové itźolační dvojsklo čiré, ornamentní viz.obrázek ve výpisu truhlářských výrobků.</t>
  </si>
  <si>
    <t>Dle vzorového okna, které je osazeno v přízemí a v bytě č.15 při ulici Kounicova, slouží jako odsouhlasený vzor pro výrobu dalších replik. : 12</t>
  </si>
  <si>
    <t>766-05</t>
  </si>
  <si>
    <t>O3 - D+M Nové schodišťové dřevěné okno replika, rozměr viz výpis truhlářských výrobků, provedení dle PD</t>
  </si>
  <si>
    <t>REPLIKA  okna - provedení dle výrobního výkresu, který byl zpracován v 12/2017 na základě připomínek NPÚ - viz E3-Dokladová část</t>
  </si>
  <si>
    <t>Zachování a repase vnitřní  parapetní desky zelený umělý kámen.</t>
  </si>
  <si>
    <t>Zasklení: nové itzolační dvojsklo , ornamentní viz.obrázek ve výpisu truhlářských výrobků.</t>
  </si>
  <si>
    <t>Dle vzorového okna, které je osazeno v přízemí a v bytě č.15 při ulici Kounicova, slouží jako odsouhlasený vzor pro výrobu dalších replik. : 1</t>
  </si>
  <si>
    <t>766-06</t>
  </si>
  <si>
    <t>O4 - D+M Nové schodištové dřevěné okno replika, rozměr dle výpis truhlářských výrobků, provedení dle PD</t>
  </si>
  <si>
    <t>766-07</t>
  </si>
  <si>
    <t>O5 - D+M Nové kastlové dřev.okno replika,rozměr vnitřní okno 795x1650mm, vnější okno 625x1670mm, provedení dle PD</t>
  </si>
  <si>
    <t>Zasklení: nové subtilní dithermální zasklení s průhledným sklem,izolační dvojsklo čiré tl.4mm, viz.obrázek ve výpisu truhlářských výrobků.</t>
  </si>
  <si>
    <t>D+M repliky vnitřní dřevěná parapetní deska</t>
  </si>
  <si>
    <t>Dle vzorového okna, které je osazeno v přízemí a v bytě č.15 při ulici Kounicova, slouží jako odsouhlasený vzor pro výrobu dalších replik. : 10</t>
  </si>
  <si>
    <t>766-08</t>
  </si>
  <si>
    <t>O6 - D+M Nové kastlové dřev. okno replika, rozměr vnitřní okno 795x2150mm, vnější ookno 624x2170mm, provedení dle PD</t>
  </si>
  <si>
    <t>Zasklení: nové subtilní dithermální zasklení s průhledným sklem,,izolační dvojsklo čiré tl.4mm, viz.obrázek ve výpisu truhlářských výrobků.</t>
  </si>
  <si>
    <t>Dle vzorového okna, které je osazeno v přízemí a v bytě č.15 při ulici Kounicova, slouží jako odsouhlasený vzor pro výrobu dalších replik. : 2</t>
  </si>
  <si>
    <t>766-09</t>
  </si>
  <si>
    <t>O7 - D+M Nové kastlové dřev. okno replika, rozměr vnitřní okno 1000x2200mm, vnější okno 840x2200mm, provedení dle PD</t>
  </si>
  <si>
    <t>Zasklení: nové subtilní dithermální zasklení s průhledným sklem,,izolační dvojsklo čiré tl.4mm viz.obrázek ve výpisu truhlářských výrobků.</t>
  </si>
  <si>
    <t>766-10</t>
  </si>
  <si>
    <t>O8 - D+M Nové kastlové dřev.okno replika, rozměr vnitřní okno 1000x2800mm, vnitřní okno 840x2820mm, provedení dle PD</t>
  </si>
  <si>
    <t>766-11</t>
  </si>
  <si>
    <t>O9 - D+M Nové kastlové dřev.okno replika, rozměr vnitřní okno 600x1100mm, vnější okno 430x1120mm, provedení dle PD</t>
  </si>
  <si>
    <t>Dle vzorového okna, které je osazeno v přízemí a v bytě č.15 při ulici Kounicova, slouží jako odsouhlasený vzor pro výrobu dalších replik. : 7</t>
  </si>
  <si>
    <t>766-12</t>
  </si>
  <si>
    <t>O10 -D+M Nové dřevěné okno replika, rozměr 1300x3250mm provedení dle PD</t>
  </si>
  <si>
    <t>766-13</t>
  </si>
  <si>
    <t>O11 - D+M nové dřevěné okno replika, rozměr 1300x4150mm, provedení dle PD</t>
  </si>
  <si>
    <t>766-14</t>
  </si>
  <si>
    <t>O12 - D+M Nové dřevěné okno replika, rozměr 1000x3250mm,  provedení dle PD</t>
  </si>
  <si>
    <t>REPLIKA okna - provedení dle výrobního výkresu, který byl zpracován v 12/2017 na základě připomínek NPÚ - viz E3-Dokladová část</t>
  </si>
  <si>
    <t>Zasklení: nové izolační dvojsklo čiré tl.4mm viz.obrázek ve výpisu truhlářských výrobků.</t>
  </si>
  <si>
    <t>766-15</t>
  </si>
  <si>
    <t>O13 - D+M Nové dřevěné okno replika, rozměr 1300x4150mm,  provedení dle PD</t>
  </si>
  <si>
    <t>766-16</t>
  </si>
  <si>
    <t>O14 - D+M Nové dřevěné okno replika, rozměr (712+632+657)x2300mm, provedení dle PD</t>
  </si>
  <si>
    <t>Repase vnitřní parapetní desky z umělého kamene barvy.</t>
  </si>
  <si>
    <t>Dle vzorového okna, které je osazeno v přízemí a v bytě č.15 při ulici Kounicova, slouží jako odsouhlasený vzor pro výrobu dalších replik. : 6</t>
  </si>
  <si>
    <t>766-17</t>
  </si>
  <si>
    <t>O15 -D+M Nové kastlové dřev.okno replika, rozměr vnitřní okno 1240x2200mm, vnější okno 1040x2200mm, provedení dle PD</t>
  </si>
  <si>
    <t>766-18</t>
  </si>
  <si>
    <t>O16 - D+M Nové dřevěné okno replika, rozměr 790x1570mm, provedení dle PD</t>
  </si>
  <si>
    <t>D+M vnitřní dřevěná parapetní deska.</t>
  </si>
  <si>
    <t>766-19</t>
  </si>
  <si>
    <t>O17 - D+M Nové dřevěné okno replika, rozměr 600x1100mm, provedení dle PD</t>
  </si>
  <si>
    <t>Dle vzorového okna, které je osazeno v přízemí a v bytě č.15 při ulici Kounicova, slouží jako odsouhlasený vzor pro výrobu dalších replik. : 29</t>
  </si>
  <si>
    <t>766-20</t>
  </si>
  <si>
    <t>O18 - D+M Nové dřevěné okno replika, rozměr 1000x2750mm, provedení dle PD</t>
  </si>
  <si>
    <t>Dle vzorového okna, které je osazeno v přízemí a v bytě č.15 při ulici Kounicova, slouží jako odsouhlasený vzor pro výrobu dalších replik. : 8</t>
  </si>
  <si>
    <t>766-21</t>
  </si>
  <si>
    <t>O19 - D+M Nové dřevěné kastlové okno replika,vnitřní okno 900x3000mm,vnější okno 730x3020mm, provedení dle PD</t>
  </si>
  <si>
    <t>766-22</t>
  </si>
  <si>
    <t>O20 - D+M Nové dřevěné okno, rozměr 800x1100mm,  provedení dle PD</t>
  </si>
  <si>
    <t>766-23</t>
  </si>
  <si>
    <t>Ds1 - repase dřevěných jednokřídlových vnitřních dveří,1200x2270mm, vč.repase dřev.obložkové zárubně, provedení,  dle PD</t>
  </si>
  <si>
    <t>REPASE:</t>
  </si>
  <si>
    <t>Každé křídlo demontovat, přebrousit a vytmelit a znovu natřít.</t>
  </si>
  <si>
    <t>Dolnění případných odlomených plastických tvarosloví dveří.</t>
  </si>
  <si>
    <t>Nový nátěr ve dvou vrstvách včetně podkladového nátěru.</t>
  </si>
  <si>
    <t>Panty kování dveří seřídit tak, aby všechny dveře přesně dosedly při zavření do zárubně.</t>
  </si>
  <si>
    <t>Sjednocení kování na všech dveřích. Oboustranné kování (klika, koule) se sšítky z broušené nerez oceli. Včetně vložky a klíčů.</t>
  </si>
  <si>
    <t>Doplnění tvarosloví, kukátek, kování apod....před várobou nutno odsouhlasit NPŮ+OPP+HP</t>
  </si>
  <si>
    <t>Povrchová úprava: dle stávající barvy, dle průzlumu slonová kost</t>
  </si>
  <si>
    <t>Informační systém na dveře je součástí výpisu zámečnických výrobků.</t>
  </si>
  <si>
    <t>1.NP - 6.NP : 6</t>
  </si>
  <si>
    <t>766-24</t>
  </si>
  <si>
    <t>Ds2 - repase dřevěných jednokřídlových vnitřních dveří, 1100x2270mm,vč.repase dřev.obložkové zárubně, provedení,  dle PD</t>
  </si>
  <si>
    <t>1.NP, 3.NP-6.NP : 5</t>
  </si>
  <si>
    <t>766-25</t>
  </si>
  <si>
    <t>Ds3 - repase dřevěných jednokřídlových vnitřních dveří, 1000x2270mm,vč.repase dřev.obložkové zárubně, provedení dle PD</t>
  </si>
  <si>
    <t>3.NP-6.NP : 2+2+2+2</t>
  </si>
  <si>
    <t>766-26</t>
  </si>
  <si>
    <t>Ds4 - repase dřevěných jednokřídlových vnitřních dveří, 800x2270mm,vč.repase dřev.obložkové zárubně, provedení dle PD</t>
  </si>
  <si>
    <t>3NP-6.NP : 1+1+1+1</t>
  </si>
  <si>
    <t>766-27</t>
  </si>
  <si>
    <t>Ds5 -  repase dřevěných jednokřídlových vnitřních dveří,1100x2200mm,vč.repase dřev.obložkové zárubně, provedení dle PD</t>
  </si>
  <si>
    <t>1.NP : 2</t>
  </si>
  <si>
    <t>766-28</t>
  </si>
  <si>
    <t>Ds6 - repase dřevěných dvoukřídlových vnitřních dveří,1300x2690mm,vč.repase dřev.obložkové zárubně, provedení dle PD</t>
  </si>
  <si>
    <t>1NP : 1</t>
  </si>
  <si>
    <t>766-29</t>
  </si>
  <si>
    <t>Ds6a - repase dřevěných dvoukřídlových vnitřních dveří,1750x2780mm,vč.repase dřev.obložkové zárubně, provedení dle PD</t>
  </si>
  <si>
    <t>766-30</t>
  </si>
  <si>
    <t>Ds7 -  repase dřevěných jednokřídlových vnitřních dveří, 800x2270mm,vč.repase dřev.obložkové zárubně, provedení dle PD</t>
  </si>
  <si>
    <t>766-31</t>
  </si>
  <si>
    <t>Ds8 - repase dřevěných jednokřídlových vnitřních dveří, 800x2200mm,vč.repase dřev.obložkové zárubně</t>
  </si>
  <si>
    <t>1NP : 2</t>
  </si>
  <si>
    <t>766-32</t>
  </si>
  <si>
    <t>Ds9 -  repase dřevěných jednokřídlových vnitřních dveří,1000x2000mm,vč.repase dřev.obložkové zárubně</t>
  </si>
  <si>
    <t>1.PP : 2</t>
  </si>
  <si>
    <t>766-33</t>
  </si>
  <si>
    <t>Ds10 - repase dřevěných jednokřídlových vnitřních dveří,650x2000mm,vč.repase dřev.obložkové zárubně, provedení dle PD</t>
  </si>
  <si>
    <t>766-34</t>
  </si>
  <si>
    <t>Ds11 - repase dřevěných jednokřídlových vnitřních dveří,700x1200mm,vč.repase dřev.obložkové zárubně</t>
  </si>
  <si>
    <t>766-35</t>
  </si>
  <si>
    <t>Ds12 - REPASE VCHODOVÝCH dřevěných jednokřídlových dveří s dvěma bočními světlíky vč.dř.zárubně, rozměr 2000x2500mm, provedení dle PD</t>
  </si>
  <si>
    <t>Zámek elektromechanický.</t>
  </si>
  <si>
    <t>Nový okopový plech na spodní straně včetně upevňovacího materiálu. Výška cca 200mm - dle stávajícího.</t>
  </si>
  <si>
    <t>Repase včetně samozavírače dveří.</t>
  </si>
  <si>
    <t>766-36</t>
  </si>
  <si>
    <t>Ds13 - REPASE VCHODOVÝCH dřevěných jednokřídlových dveří s dvěma bočními světlíky vč.dř.zárubně, rozměr stěny: 2000x5000mm, rozměr dveří: 2000x2500mm, provedení dle PD</t>
  </si>
  <si>
    <t>766-37</t>
  </si>
  <si>
    <t>Os14 - repase kastlových oken vč.lemovacích lišt,rozměr 2000x750, provedení dle PD</t>
  </si>
  <si>
    <t>Okno demontovat, přebrousit, vytmelit a znovu natřít.</t>
  </si>
  <si>
    <t>Doplnění rozbitých tabulek skla.</t>
  </si>
  <si>
    <t>Panty a kování oken seřídit.</t>
  </si>
  <si>
    <t>Sjednocení kování a kličekna všech oknech.</t>
  </si>
  <si>
    <t>Doplnění tvarosloví a dělení oken, kování atd. je nutno před výrobou odsouhlasit NPÚ+OPP+HP.</t>
  </si>
  <si>
    <t>Povrchová úprava: dle stávající barvy - extriérové okno dle průzkumu přírodní svtělá, interiérové okno dle průzkumu slonová kost.</t>
  </si>
  <si>
    <t>766-38</t>
  </si>
  <si>
    <t>Os15 - repase jednoduchých vnitřních oken vč.lemovacích lišt, 900x3000mm,vnitřní tři křídla otvíravá, provedení dle PD</t>
  </si>
  <si>
    <t>Povrchová úprava: dle stávající barvy - interiérové okno dle průzkumu slonová kost.</t>
  </si>
  <si>
    <t>2.NP, 4.NP-6.NP : 2+3+3+3</t>
  </si>
  <si>
    <t>766-39</t>
  </si>
  <si>
    <t>Ds16 - repase vnitřních jednokřídlových dveří s horním nadsvětlíkem,900x3000mm, vč.obložkové zárubně, provedení dle PD</t>
  </si>
  <si>
    <t>766-40</t>
  </si>
  <si>
    <t>Ds17 - repase vnitřních dvoukřídlových dveří s dvěma bočními a jedním horním nadsvětlíkem, vč.obl, vč.obložkové zárubně,rozměr 3000x3000mm, provedení dle PD</t>
  </si>
  <si>
    <t>766-41</t>
  </si>
  <si>
    <t>Ds18 - repase dřevěných jednokřídlových vnitřních dveří,700x2000mm,vč.repase dřev.obložkové zárubně, provedení dle PD</t>
  </si>
  <si>
    <t>766-42</t>
  </si>
  <si>
    <t>Ds20 - repase dřevěných jednokřídlových vnitřních dveří,1300x2000mm,vč.repase dřev.obložkové zárubně</t>
  </si>
  <si>
    <t>766-43</t>
  </si>
  <si>
    <t>Ds21 - repase dřevěných jednokřídlových vnitřních dveří,1100x2450mm,vč.repase dřev.obložkové zárubně, provedení dle PD</t>
  </si>
  <si>
    <t>766-44</t>
  </si>
  <si>
    <t>Ds22 - repase dřevěných jednokřídlových vnitřních dveří,850x1970mm,vč.repase dřev.obložkové zárubně, provedení dle PD</t>
  </si>
  <si>
    <t>766-45</t>
  </si>
  <si>
    <t>Ds23 - repase dřevěných jednokřídlových vnitřních dveří,800x1880mm,vč.repase dřev.obložkové zárubně, provedení dle PD</t>
  </si>
  <si>
    <t>766-46</t>
  </si>
  <si>
    <t>Ds24 -repase dřevěných jednokřídlových vnitřních dveří,800x1880mm,vč.repase dřev.obložkové zárubně, provedení dle PD</t>
  </si>
  <si>
    <t>půda : 3</t>
  </si>
  <si>
    <t>766-47</t>
  </si>
  <si>
    <t>Ds25 - repasejednoduché dřevěné vnitřní stěny vč.lemovacích lišt, 3160x3000mm, provedení, dle PD</t>
  </si>
  <si>
    <t>998766104R00</t>
  </si>
  <si>
    <t>Přesun hmot pro konstrukce truhlářské v objektech výšky do 36 m</t>
  </si>
  <si>
    <t>Položky obsahují přesun hmot.</t>
  </si>
  <si>
    <t>767-01</t>
  </si>
  <si>
    <t>Z/1 - D+M poklop šachtový 600x600, provedení dle PD</t>
  </si>
  <si>
    <t>Poklop pro osazení do podlahy z betonových dlaždic, uzamykatelný, výplň betonové dlaždice.</t>
  </si>
  <si>
    <t>767122812R00</t>
  </si>
  <si>
    <t>Demontáž stěn a příček s výplní z drátěné sítě svařovaných</t>
  </si>
  <si>
    <t>800-767</t>
  </si>
  <si>
    <t>1.NP - 2.101.13 : 3,16*3,95</t>
  </si>
  <si>
    <t>767914810R00</t>
  </si>
  <si>
    <t>Demontáž oplocení demontáž rámového oplocení, výšky do 1,0 m</t>
  </si>
  <si>
    <t xml:space="preserve">Střecha - stávající rámové zábradlí - repase : </t>
  </si>
  <si>
    <t>Zs/12 : 21,6+7,8</t>
  </si>
  <si>
    <t>767-02</t>
  </si>
  <si>
    <t>Z/2 - D+M ochranná síť proti létajícímu ptactvu,, 4300x5000, provedení dle PD</t>
  </si>
  <si>
    <t>Síť je navržena a ušita přesně na míru a bude celistvá v celé ploše světlíku, kotvena po obvodu, okraje sítě zpevněny obšitím. Síť bude připevněna k obvodovému zdivu háčky, karabinkami a ocelovým lankem.</t>
  </si>
  <si>
    <t>Kotvící materiál (karabina, ocelové lanko, napínací šroub, pásty atd..) jsou součástí dodávky.</t>
  </si>
  <si>
    <t>Síť bezuzlová, velikost oka40/2 mm, transparentní.</t>
  </si>
  <si>
    <t>767-03</t>
  </si>
  <si>
    <t>Z/3 - D+M ochranná síť proti létajícímu ptactvu,, 700x2000, provedení dle PD</t>
  </si>
  <si>
    <t>Síť PE, velikost oka 5,5/1,4 mm, transparentní.</t>
  </si>
  <si>
    <t>767999802R00</t>
  </si>
  <si>
    <t>Demontáž ostatních doplňků staveb doplňků staveb  o hmotnosti přes 50 do 100 kg</t>
  </si>
  <si>
    <t xml:space="preserve">ocelové mříže (odhad 45 kg/m2) : </t>
  </si>
  <si>
    <t>1.PP : 45*(0,8*1,1+2,0*0,5*9+1,0*2,0+1,4*2,0+0,8*2,0+0,8*2,0)</t>
  </si>
  <si>
    <t>1.NP - 2.101.13 : 45*(3,16*3,95)</t>
  </si>
  <si>
    <t>767-04</t>
  </si>
  <si>
    <t>Z/4 -  D+M ochranná síť proti létajícímu ptactvu,, 1700x500, provedení dle PD</t>
  </si>
  <si>
    <t>767-05</t>
  </si>
  <si>
    <t>Z/5 - D+M  ochranná síť proti létajícímu ptactvu,, 1000x1000, provedení dle PD</t>
  </si>
  <si>
    <t>767-06</t>
  </si>
  <si>
    <t>Z/6 - D+M Nové zábradlí vnitřního tříramenného schodiště z ocelových čtyřhranných profilů., dle PD</t>
  </si>
  <si>
    <t>Kotvení do betonových stupňů pomocí pásové oceli a hmoždinek. KOtvení do schodiště cca po 400mm.</t>
  </si>
  <si>
    <t>Madlo tvořeno dřevěným profilems hladkým povrchem průměru 40mm. Bude ergonomicky tvarované pro silnější úchop.</t>
  </si>
  <si>
    <t>Celé zábradlí bude materiálově, tvarově a barevně odpovídat schodišťovému zábradlí ve vchodě Zahradníkova. Toto schodiště bude sloužit jako odsouhlasený vzor.</t>
  </si>
  <si>
    <t>Hmotnost celkem: cca 2198,0 kg + kotevní materiál</t>
  </si>
  <si>
    <t>Délka dřevěného madla 90m.</t>
  </si>
  <si>
    <t>Povrchová úprava: nátěr dle původního barevného řešení a stratigrafického průzkumu(světle hnědá)</t>
  </si>
  <si>
    <t>Bude odsouhlaseno NPÚ+OPP+HIP.</t>
  </si>
  <si>
    <t>Před výrobou nutno rozměry zaměřit na stavbě.</t>
  </si>
  <si>
    <t>kompletní provedení : 1</t>
  </si>
  <si>
    <t>767-07</t>
  </si>
  <si>
    <t>Z7 - D+M Nové zábradlí před francouzské okno, 1250x1150mm z trubek 20x20mm, provedení dle PD</t>
  </si>
  <si>
    <t>Uchycení zábradlí přes nerezové šrouby a rozety kotvené do zdiva.</t>
  </si>
  <si>
    <t>Výše zábradlí od podlahy jednotlivého patra musí být 1100mm a tvarosloví musí odpovídat ČSN 743305.</t>
  </si>
  <si>
    <t>Přesné tvarosloví bude odsouhlaseno NPÚ+OPP+HP.</t>
  </si>
  <si>
    <t>Ceklková hmotnost 57,0 kg + kotevní materiál</t>
  </si>
  <si>
    <t>Povrchová úprava: Lakovaný pozink RAL 7040</t>
  </si>
  <si>
    <t>1.NP-6.NP : 6</t>
  </si>
  <si>
    <t>767-08</t>
  </si>
  <si>
    <t>Z8 -  D+M Nové zábradlí před francouzské okno, 1150x1150mm z trubek 20x20mm</t>
  </si>
  <si>
    <t>Ceklková hmotnost 48,0 kg + kotevní materiál</t>
  </si>
  <si>
    <t>767-09</t>
  </si>
  <si>
    <t>Z9 - D+M ochranná síť proti létajícímu ptactvu,, 1600x900mm, provedení dle PD</t>
  </si>
  <si>
    <t>767-10</t>
  </si>
  <si>
    <t>Z10 - D+M nástěnka z nehořlavého materiálu, 1400x1000,, provedení dle PD</t>
  </si>
  <si>
    <t>1.NP : 3</t>
  </si>
  <si>
    <t>767-11</t>
  </si>
  <si>
    <t>Z11 - D+M sestava poštovních schránek z nerezu RAL 7040, schránka stojatá s klapkou, včetně kotvení, provedení dle, PD</t>
  </si>
  <si>
    <t>Vhoz i výběr zepředu, s jmenovkou a zámkem včetně klíče.</t>
  </si>
  <si>
    <t>Rozměr jedné schránky 370x330x100mm</t>
  </si>
  <si>
    <t>celkem kusů : 35</t>
  </si>
  <si>
    <t>767-12</t>
  </si>
  <si>
    <t>Z12 - D+ M zakrytí nerez. plechem tl.0,6mm proti padání nečistot do sklepů, vč. kotvícího materiálu, provedení dle PD</t>
  </si>
  <si>
    <t>767-12.1</t>
  </si>
  <si>
    <t>D+M Komínová dvířka bílá lakovaná 355x195, provedení dle PD</t>
  </si>
  <si>
    <t>1.NP-6.NP : 55</t>
  </si>
  <si>
    <t>767-12.2</t>
  </si>
  <si>
    <t>D+M Informační systém na fasádě budovy - čísla popisné a čísla orientační, provedení dle, PD</t>
  </si>
  <si>
    <t>767-12.3</t>
  </si>
  <si>
    <t>D+M Informační systém na dveřích, provedení dle PD</t>
  </si>
  <si>
    <t>767-13</t>
  </si>
  <si>
    <t>Z13 - D+M NOVÉ OCELOVÉ SCHODIŠTĚ, podrobný rozpis viz PD - výpis zámečnických výrobků</t>
  </si>
  <si>
    <t>Schodiště je tvořeno pásovinou a pororoštovými stupni.</t>
  </si>
  <si>
    <t>Hmotnost: 287,0+102,0 = 389,0kg</t>
  </si>
  <si>
    <t>Umístění schodiště: z půdního prostoru do strojovny výtahu : 1</t>
  </si>
  <si>
    <t>767-13.1</t>
  </si>
  <si>
    <t>Z13 - D+M Nová stěna vnitřní s dveřmi v bezrámovém provedení, celkový rozměr 3160x3300mm, rozměr dveří 1100x2100mm, viz PD-výpis zámečnických výrobků</t>
  </si>
  <si>
    <t>Stěna je složena ze dveří jedokřídlých manuálně otvíravých a jednoho bočního a jednoho horného světlíku.</t>
  </si>
  <si>
    <t>Sestava bude zasklena čirým sklem, bezpečnostní tvrzené</t>
  </si>
  <si>
    <t>Kování: oboustranně klika z broušené nerez oceli.Zámek elektromechanický včetně vložky a klíčů, možnost otevírání na čip (dodávka SLP)</t>
  </si>
  <si>
    <t>Bude odsouhlaseno NPÚ+OPP+HIP</t>
  </si>
  <si>
    <t>767-14</t>
  </si>
  <si>
    <t>Z14 -D+M Nové zábradlí před francouzské okno, 1100x1150mm z trubek 20x20mm</t>
  </si>
  <si>
    <t>767-14.1</t>
  </si>
  <si>
    <t>Z14a - D+M vnější mřížka žaluziová protidešťová se síťkou proti hmyzu, 600x600mm,vč.kotevní materiál, viz PD</t>
  </si>
  <si>
    <t>767-15</t>
  </si>
  <si>
    <t>Z15 - D+M Nové dveřní křídlo ocelové, plné,hladké, otočné, včetně zárubně a kování, 900x1970mm, provedení dle PD</t>
  </si>
  <si>
    <t>Křídlo vnitřní oboustranně opláštěné pozinkovaným plechem tl.0,6mm, výplň z minerálních desek.</t>
  </si>
  <si>
    <t>Tvarově shodné s dřevěnými dveřmi.</t>
  </si>
  <si>
    <t>Kování: oboustranně klika se štítkyz broušené ocelui, včetně vložky a klíčů.</t>
  </si>
  <si>
    <t>Povrchová úprava: výběr dle investora</t>
  </si>
  <si>
    <t>1.PP - levé : 2</t>
  </si>
  <si>
    <t>1.PP - pravé : 2</t>
  </si>
  <si>
    <t>767-16</t>
  </si>
  <si>
    <t>Z16 - D+M Nové dveřní křídlo ocelové, plné,hladké, otočné, včetně zárubně a kování, 1000x1970mm</t>
  </si>
  <si>
    <t>1.PP - levé : 3</t>
  </si>
  <si>
    <t>767-17</t>
  </si>
  <si>
    <t>Z17 -  D+M Nové dveřní křídlo ocelové, plné,hladké, otočné, včetně zárubně a kování, 900x1970mm</t>
  </si>
  <si>
    <t>Křídlo venkovní oboustranně opláštěné pozinkovaným plechem tl.0,6mm, výplň z minerálních desek.</t>
  </si>
  <si>
    <t>1.PP - pravé : 1</t>
  </si>
  <si>
    <t>767-18</t>
  </si>
  <si>
    <t>Z18 -  D+M Nové dveřní křídlo ocelové, plné,hladké, otočné, včetně zárubně a kování, 900x1970mm</t>
  </si>
  <si>
    <t>půda - levé : 1</t>
  </si>
  <si>
    <t>půda - pravé : 1</t>
  </si>
  <si>
    <t>767-19</t>
  </si>
  <si>
    <t>Z19 - D+M Nové zastřešení světlíku, 1800x350mm, provedení dle PD</t>
  </si>
  <si>
    <t>Rám tvoří hliníkové profily 30x30x2mm a zastřešení tvoří komůrkový polykarbonát. Okraj desek je ukončen systémovou lištou.</t>
  </si>
  <si>
    <t>Bude odsouhlaseno NPÚ+OPP+HP</t>
  </si>
  <si>
    <t>střecha : 1</t>
  </si>
  <si>
    <t>767-20</t>
  </si>
  <si>
    <t>Z20 - D+M Nové zastřešení světlíku, 1500x400mm, provedení dle PD</t>
  </si>
  <si>
    <t>767-21</t>
  </si>
  <si>
    <t>Z21 - D+M Nová nájezdová schodišťová kolejnice z ocelových profilů, délky 3000mm, dle PD</t>
  </si>
  <si>
    <t>Nájezd je vyroben z tahokovu.</t>
  </si>
  <si>
    <t>V době nepoužívání musí být sklopná na stěnu přes panty.</t>
  </si>
  <si>
    <t>Nájezd je opatřen ochrannou gumou proti proražení kol kočárků.</t>
  </si>
  <si>
    <t>Včetně montážního materiálu.</t>
  </si>
  <si>
    <t>Povrchová úprava: žárově pozinkováno</t>
  </si>
  <si>
    <t>1.np : 3</t>
  </si>
  <si>
    <t>767-22</t>
  </si>
  <si>
    <t>Zs1 - OBNOVA původního vzhledu schodišťového zábradlí - délky celkem 125,0 m</t>
  </si>
  <si>
    <t>OBNOVA: Jedná se o oškrábábání starého nepůvodního nátěru, přebroušení, odmaštění, vytmelení a znovu natření (2xzáklad, 2xfinální barva)</t>
  </si>
  <si>
    <t>Doplnění kotevních prvků zábradlí do schodiště a kotvení dřevěného madla ( z 50%)</t>
  </si>
  <si>
    <t>Povrchová úprava: nátěr dle původného barevného řešení (dle průzkumu světle hnědá)</t>
  </si>
  <si>
    <t>Dřevěné madlo: obroušeno, odmaštěno, zbaveno nečistot a nátěr 2x tmavě hnědy lak (dle průzkumu tamvě hnědá barva)</t>
  </si>
  <si>
    <t>DÉLKA CELKEM : 125,0</t>
  </si>
  <si>
    <t>767-23</t>
  </si>
  <si>
    <t>Zs2 - REPASE původního vzhledu schodišťového madla včetně kotvících rozeta a kotevního materiálu, provedení dle PD</t>
  </si>
  <si>
    <t>Jedná se o oškrábání starého nepůvodního nátěru, přebroušení, odmaštění, vytmelení a znovu natření(2xzáklad, 2xfinální barva) a opětovnou montáž na místo.</t>
  </si>
  <si>
    <t>Nátěr dle původného barevného řešení  (dle průzkumu tmavě hnědá)</t>
  </si>
  <si>
    <t>767-24</t>
  </si>
  <si>
    <t>Zs3 - REPASE původního vzhledu schodišťového madla včetně kotvících rozeta a kotevního materiálu, provedení dle PD</t>
  </si>
  <si>
    <t>1.NP : 7</t>
  </si>
  <si>
    <t>ko</t>
  </si>
  <si>
    <t>Zs4 - OBNOVA ocelové konstrukce, provedení dle PD</t>
  </si>
  <si>
    <t>Nátěr dle původného barevného řešení  (dle průzkumu světle hnědá)</t>
  </si>
  <si>
    <t>1.PP - klepadlo na koberce : 1</t>
  </si>
  <si>
    <t>767-26</t>
  </si>
  <si>
    <t>Zs5 - REPASE ocelových mříží včetně kotvících rozet a kotevního materiálu, 2000x500mm, provedení, dle PD</t>
  </si>
  <si>
    <t>Barevnost: RAL 7040</t>
  </si>
  <si>
    <t>1.PP : 9</t>
  </si>
  <si>
    <t>767-27</t>
  </si>
  <si>
    <t>Zs6 - REPASE ocelových mříží včetně kotvících rozet a kotevního materiálu, 2000x1000mm, provední dle PD</t>
  </si>
  <si>
    <t>767-28</t>
  </si>
  <si>
    <t>Zs7 - REPASE ocelového zábradlí včetně kotvících rozet a kotevního materiálu, 2000x2000mm, provedení dle PD</t>
  </si>
  <si>
    <t>767-29</t>
  </si>
  <si>
    <t>Zs8 - servis imobilní plošiny, provedení dle PD</t>
  </si>
  <si>
    <t>767-30</t>
  </si>
  <si>
    <t>Zs9 - REPASE ocelových škrábátek na nohy včetně opěrky na ruce, provedení dle PD</t>
  </si>
  <si>
    <t>Srovnání poničených a zkřivených tvarů do původního standartu.</t>
  </si>
  <si>
    <t>767-31</t>
  </si>
  <si>
    <t>Zs10 - REPASE zastřešení světlíku vč.obnovení oplechování a napojení na stávající kce, 1000x1000mm, provedení dle PD</t>
  </si>
  <si>
    <t>STŘECHA : 4</t>
  </si>
  <si>
    <t>767-32</t>
  </si>
  <si>
    <t>Zs11 - Sjednocení revizních dvířek na fasádě do stejné barvy a provedení, 500x600mm, dle PD</t>
  </si>
  <si>
    <t>1.NP : 8</t>
  </si>
  <si>
    <t>767-33</t>
  </si>
  <si>
    <t>Zs12 -REPASE ocelových zábradlí vč.revizního žebříku a kotvících rozet a kotevního materiálu, a včetně kdrátěné výplně, výška zábradlí 1100mm - viz PD</t>
  </si>
  <si>
    <t>střecha : 30</t>
  </si>
  <si>
    <t>767-34</t>
  </si>
  <si>
    <t>Zs13 - REPASE ocelových oken do sklepních prostor, 2000x500mm, provedení dle PD</t>
  </si>
  <si>
    <t>Okna jsou dělena na pevné zasklení v kovových rámečcích na větrací otvíravé mřížky.</t>
  </si>
  <si>
    <t>Tabulky skel vyměnit ve 100%</t>
  </si>
  <si>
    <t>Panty, táhly a kličky repasovat.</t>
  </si>
  <si>
    <t>Budou zachovány větrací mřížky, které budou také očištěny.</t>
  </si>
  <si>
    <t>767-35</t>
  </si>
  <si>
    <t>Zs14 - REPASE ocelových mříží v oknech z ocelových tyčí 20x20mm, 900x3000mm, včetně repase kotvících rozet a kotevního materiálu, viz PD</t>
  </si>
  <si>
    <t>Barevnost dle průzkumu slonová kost.</t>
  </si>
  <si>
    <t>2.np : 10</t>
  </si>
  <si>
    <t>767-36</t>
  </si>
  <si>
    <t>Zs15 - REPASE ocelového okna ve světlíku v půdním prostoru,1400x440-610mm, dle PD</t>
  </si>
  <si>
    <t>Okno je osazeno v interiéru do dřevěného světlíku a v exteriéru navazuje na oplechování K/7.</t>
  </si>
  <si>
    <t>Je tvořeno ocelovým rámem, kde boční části jsou pevně zasklené a vnitřní část je otvíravá s kovovým členěním.</t>
  </si>
  <si>
    <t>REPASE ocelových částí se týká oškrábání staréh nátěru, přebrozušení, odmaštění, vytmelení a znovu natření (2xzáklad, 2xfinální barva) a opětovnou monáž na místo.</t>
  </si>
  <si>
    <t>Poničené nebo vysklené tabulky budou nahrazeny novým sklem ve stejném provedení jako ty stávající.</t>
  </si>
  <si>
    <t>Barevnost ocelového rámu: RAL 7040</t>
  </si>
  <si>
    <t>PŮDA : 8</t>
  </si>
  <si>
    <t>767-37</t>
  </si>
  <si>
    <t>Zs16 - REPASE ocelových otvíravých mříží z čtvercových profilů, 2000x2200mm, včetně kotvících rozet a kotevního materiálu, dle PD</t>
  </si>
  <si>
    <t>Barevnost RAL 7040</t>
  </si>
  <si>
    <t>767-38</t>
  </si>
  <si>
    <t>Zs17 - REPASE jednoduchých vnitřních ocelových oken, dle PD</t>
  </si>
  <si>
    <t>Okno demontovat, přebrousit, vytmelit a znovu natřít. Nový nátěr ve dvou vrstvách včetně podkladového nátěru.</t>
  </si>
  <si>
    <t>Tabulky skel vyměnit ze 100%</t>
  </si>
  <si>
    <t>Doplnění tvarosloví a dělení oken, kování atd..je nutno před výrobou odsouhlasit s NPÚ+OPP+HIP.</t>
  </si>
  <si>
    <t>Povrchová úprava dle stávající barvy, dle průzkumu slonová kost.</t>
  </si>
  <si>
    <t>odsouhlasit s NPÚ+OPP+HIP.</t>
  </si>
  <si>
    <t xml:space="preserve">1 okno se skládá z okna 800x1000mm = 1kus + 320x1000mm=2kusy : </t>
  </si>
  <si>
    <t>767-39</t>
  </si>
  <si>
    <t>Zs18 - REPASE ocelových oken do sklepních prostor, 800x1100mm, provedení dle PD</t>
  </si>
  <si>
    <t>Okna jsou dělena na pevné zasklení v kovových rámečcích na větrací otvíravé okno uprostřed.</t>
  </si>
  <si>
    <t>1.PP : 7</t>
  </si>
  <si>
    <t>767-40</t>
  </si>
  <si>
    <t>Zs19 - REPASE ocelových oken, 1000x1500mm, provedení  dle PD</t>
  </si>
  <si>
    <t>767-41</t>
  </si>
  <si>
    <t>Zs20 - REPASE ocelových oken, 800x800mm, provedení  dle PD</t>
  </si>
  <si>
    <t>767-42</t>
  </si>
  <si>
    <t>Zs21 -REPASE ocelových oken, 300x600mm, provedení dle PD</t>
  </si>
  <si>
    <t>půda : 1</t>
  </si>
  <si>
    <t>767-43</t>
  </si>
  <si>
    <t>Zs22 -REPASE ocelových interiérových oken,, 600x600, provedení dle PD</t>
  </si>
  <si>
    <t>767-44</t>
  </si>
  <si>
    <t>Zs23 - REPASE vnitřních jednoduchých ocelových oken,, 800x1000mm</t>
  </si>
  <si>
    <t>2.NP-6.NP : 1+1+1+1+1</t>
  </si>
  <si>
    <t>767-45</t>
  </si>
  <si>
    <t>Zs24 - REPASE ocelových interiérových oken výklopných,, 600x1000mm, provedení dle PD</t>
  </si>
  <si>
    <t>REPASE: oškrábat starý nátěr, přebrousit, vytmelit a znovu natřít. 2x základ, 2xfinální</t>
  </si>
  <si>
    <t>Poničení nebo vysklené tabulky nahradit novým sklem ve stejném provedení jako stávající.</t>
  </si>
  <si>
    <t>Panty, táhla a kličky repasovat.</t>
  </si>
  <si>
    <t>771101101R00</t>
  </si>
  <si>
    <t xml:space="preserve">Příprava podkladu pod dlažby vysávání podkladů pod keramickou dlažbu průmyslovým vysavačem </t>
  </si>
  <si>
    <t>800-771</t>
  </si>
  <si>
    <t>Odkaz na mn. položky pořadí 299 : 119,77000</t>
  </si>
  <si>
    <t>Odkaz na mn. položky pořadí 301 : 34,93500</t>
  </si>
  <si>
    <t xml:space="preserve">Viz. pozn. konzultace s NPÚ : </t>
  </si>
  <si>
    <t xml:space="preserve">3.NP - oprava podlahy po bourání : </t>
  </si>
  <si>
    <t>3.006.02 : 1,5*0,5*2</t>
  </si>
  <si>
    <t>4.009.02 : 2,65*1,0</t>
  </si>
  <si>
    <t>0.001.09 : 1,77*0,3*3</t>
  </si>
  <si>
    <t>0.002.01 : 1,39*0,3*3</t>
  </si>
  <si>
    <t>771101116R00</t>
  </si>
  <si>
    <t>Příprava podkladu před kladením dlažeb vyrovnání podkladů samonivelační hmotou tl. přes 10 do 30 mm</t>
  </si>
  <si>
    <t>Položka je určena pro vyrovnání podlahy před kladením dlaždic na maltu nebo na tmel.</t>
  </si>
  <si>
    <t>- zametení podkladu,</t>
  </si>
  <si>
    <t>- rozmíchání suché směsi s vodou,</t>
  </si>
  <si>
    <t>- lití na podklad, popřípadě rozetření hladkou stěrkou.</t>
  </si>
  <si>
    <t>Položka neobsahuje materiál.</t>
  </si>
  <si>
    <t>771101210R00</t>
  </si>
  <si>
    <t>Příprava podkladu pod dlažby penetrace podkladu pod dlažby, Penetrace epoxidová (EP); funkce: zpevnění povrchu, úprava savosti, adhezní můstek; ředidlo: voda (disperzní)</t>
  </si>
  <si>
    <t>0.001.09 : 1,77*(0,3+0,15)*3</t>
  </si>
  <si>
    <t>0.002.01 : 1,39*(0,3+0,15)*3</t>
  </si>
  <si>
    <t>771120111R00</t>
  </si>
  <si>
    <t>Obklad stupňů do tmele na stupnice , jedna řada</t>
  </si>
  <si>
    <t>0.001.09 : 1,77*3</t>
  </si>
  <si>
    <t>0.002.01 : 1,39*3</t>
  </si>
  <si>
    <t>771120211R00</t>
  </si>
  <si>
    <t>Obklad stupňů do tmele na podstupnice , jedna řada</t>
  </si>
  <si>
    <t>771575107R00</t>
  </si>
  <si>
    <t>Montáž podlah z dlaždic keramických 200 x 200 mm, režných nebo glazovaných, hladkých, kladených do flexibilního tmele</t>
  </si>
  <si>
    <t xml:space="preserve">Replika keramické dlažby, barevnost schválena NPÚ + lepidlo určené výrobcem : </t>
  </si>
  <si>
    <t xml:space="preserve">tl. cca 13 mm : </t>
  </si>
  <si>
    <t xml:space="preserve">viz. ozn. A3 - schodiště : </t>
  </si>
  <si>
    <t xml:space="preserve">viz. ozn. A5 : </t>
  </si>
  <si>
    <t>771541921R00.X01</t>
  </si>
  <si>
    <t>Oprava podlah hutných glazovaných, 20x20 cm, vč. dodávky repliky dlažby</t>
  </si>
  <si>
    <t>3.006.02 : 1,5*0,5*2*25</t>
  </si>
  <si>
    <t>4.009.02 : 2,65*1,0*25</t>
  </si>
  <si>
    <t>771570012.X01</t>
  </si>
  <si>
    <t>Dlažba z dlaždic keramických 20 x 20 cm - Oprava podlah materiálem dle původních dlaždic, do tmele</t>
  </si>
  <si>
    <t>předpoklad je 50% nových dlaždic</t>
  </si>
  <si>
    <t>četně doplnění a nahrazení poškozených soklových obkladaček</t>
  </si>
  <si>
    <t>vč. dodávky dlaždic</t>
  </si>
  <si>
    <t xml:space="preserve">A3 : </t>
  </si>
  <si>
    <t xml:space="preserve">  1.000.01 : 12,2</t>
  </si>
  <si>
    <t xml:space="preserve">  1.000.02+SCHODIŠTĚ : 34,3-17,6</t>
  </si>
  <si>
    <t xml:space="preserve">  1.000.03 : 19,2</t>
  </si>
  <si>
    <t xml:space="preserve">  1.000.04 : 16,3</t>
  </si>
  <si>
    <t xml:space="preserve">  1.000.06 : 4,9</t>
  </si>
  <si>
    <t xml:space="preserve">  2.000.05 : 10,6</t>
  </si>
  <si>
    <t xml:space="preserve">  odpočet výměny dlažby : </t>
  </si>
  <si>
    <t xml:space="preserve">  1.000.02 : -2,73</t>
  </si>
  <si>
    <t xml:space="preserve">  1.000.03 : -7,3</t>
  </si>
  <si>
    <t>1.NP - celkem 50% plochy : 69,87*0,5</t>
  </si>
  <si>
    <t>5976231.X001</t>
  </si>
  <si>
    <t>Dlaždice keramická - Replika keramické dlažby, barevnost schválena NPÚ</t>
  </si>
  <si>
    <t xml:space="preserve">ztratné 10% : </t>
  </si>
  <si>
    <t>dlažba podlahy : 119,77000*1,1</t>
  </si>
  <si>
    <t xml:space="preserve">ztratné 20% : </t>
  </si>
  <si>
    <t>0.001.09 - obklad stupňů schodů : (1,77*0,3*3+1,77*0,15*3)*1,2</t>
  </si>
  <si>
    <t>0.002.01 - obklad stupňů schodů : (1,39*0,3*3+1,39*0,15*3)*1,2</t>
  </si>
  <si>
    <t>24551557R</t>
  </si>
  <si>
    <t>vyrovnávací stěrka rychletvrdnoucí; cementová; plnivo polymery; armovaná vlákny; pro podlahy; samonivelační; pro interiér; tl. vrstvy 3,0 až 15,0 mm; pod dlažby, pod koberce, pod PVC, pod parkety; barva šedá</t>
  </si>
  <si>
    <t>Spotřeba: cca. 1,2kg/m2 na 1mm tloušťky</t>
  </si>
  <si>
    <t>Spotřeba:1,2kg/m2 na 1mm tloušťky : 119,77*1,2*3</t>
  </si>
  <si>
    <t>998771104R00</t>
  </si>
  <si>
    <t>Přesun hmot pro podlahy z dlaždic v objektech výšky do 36 m</t>
  </si>
  <si>
    <t>77240312.X01</t>
  </si>
  <si>
    <t>Renovace šikmých soklů na schodišti kamenem tl. 40 - 50 mm, mramor, leštění popř. vyspravení odrazených částí</t>
  </si>
  <si>
    <t>0.001.01 - schodiště : 25</t>
  </si>
  <si>
    <t>vedlejší schodiště : 18</t>
  </si>
  <si>
    <t>998772103R00</t>
  </si>
  <si>
    <t>Přesun hmot pro kamenné dlažby, obklady schodišťových stupňů a soklů v objektech výšky do 60 m</t>
  </si>
  <si>
    <t>800-782</t>
  </si>
  <si>
    <t>773500910R00</t>
  </si>
  <si>
    <t>Opravy teracových podlah vysekaných pásů šířky do 150 mm</t>
  </si>
  <si>
    <t>800-773</t>
  </si>
  <si>
    <t>nutno dodržet barevnost původního povrchu schodů : 15,3*6</t>
  </si>
  <si>
    <t xml:space="preserve">odsouhlasit s NPÚ+OPP+HIP : </t>
  </si>
  <si>
    <t>773991001R00</t>
  </si>
  <si>
    <t>Ostatní práce broušení teracových podlah dvojnásobné</t>
  </si>
  <si>
    <t>podlahy : 194</t>
  </si>
  <si>
    <t>schody : 1,3*((0,163+0,3)*18+(0,14+0,3)*24+(0,14+0,32)*(16+28+24+24+24+24))</t>
  </si>
  <si>
    <t>1,3*(0,159+0,3)*(28+24+24+24+24)</t>
  </si>
  <si>
    <t>775599200R00</t>
  </si>
  <si>
    <t>Ostatní opravy na nášlapné ploše vyleštění dřevěných podlah</t>
  </si>
  <si>
    <t>800-775</t>
  </si>
  <si>
    <t>998773104R00</t>
  </si>
  <si>
    <t>Přesun hmot pro podlahy teracové v objektech výšky do 36 m</t>
  </si>
  <si>
    <t>781101210RT1</t>
  </si>
  <si>
    <t>Příprava podkladu pod obklady penetrace podkladu pod obklady, Penetrace epoxidová (EP); funkce: zpevnění povrchu, úprava savosti, adhezní můstek; ředidlo: voda (disperzní)</t>
  </si>
  <si>
    <t>781475114R00</t>
  </si>
  <si>
    <t>Montáž obkladů vnitřních z dlaždic keramických kladených do tmele 200 x 200 mm,  , kladených do flexibilního tmele</t>
  </si>
  <si>
    <t>3.006.02 : (1,0+2,75*2)*0,5*16,66</t>
  </si>
  <si>
    <t>4.009.02 : 2,65*2,2*16,66</t>
  </si>
  <si>
    <t>597813600R</t>
  </si>
  <si>
    <t>Obklad keramický typ: běžný; s glazurou (GL); tl. = 6,5 mm; a = 198 mm; b = 198 mm; povrch: hladký, matný; barva: bílá</t>
  </si>
  <si>
    <t>3.006.02 : (1,0+2,75*2)*0,5*1,1</t>
  </si>
  <si>
    <t>4.009.02 : 2,65*2,2*1,1</t>
  </si>
  <si>
    <t>998781104R00</t>
  </si>
  <si>
    <t>Přesun hmot pro obklady keramické v objektech výšky do 36 m</t>
  </si>
  <si>
    <t>783222110RT1</t>
  </si>
  <si>
    <t xml:space="preserve">Nátěry kov.stavebních doplňk.konstrukcí syntetické 2x email,  </t>
  </si>
  <si>
    <t>800-783</t>
  </si>
  <si>
    <t>Z/13 - ocelové schodiště do strojovny výtahu : 24,1</t>
  </si>
  <si>
    <t>Z/13a - hliníková prosklená stěna-RAL 7040 : 20,86</t>
  </si>
  <si>
    <t>Z/14-zábradlí před franc.okno RAL 7040 : 2,3</t>
  </si>
  <si>
    <t>Z/14a - žaluziová mřížka RAL 7040 : 0,72</t>
  </si>
  <si>
    <t>Z/15+Z/16+Z/17+Z/18 ocel.dveře vč.zárubně : (1*1,97*4+1,1*1,97*3+0,9*1,97+0,9*1,97)*2</t>
  </si>
  <si>
    <t>783421310R00</t>
  </si>
  <si>
    <t>Nátěry potrubí a armatur syntetické armatur, do DN 100 mm, dvojnásobné s 1 x emailováním</t>
  </si>
  <si>
    <t>na vzduchu schnoucí</t>
  </si>
  <si>
    <t>m : 306</t>
  </si>
  <si>
    <t>783950010RAB</t>
  </si>
  <si>
    <t>Opravy nátěrů kovových stavebních doplňkových konstrukcí opálení, odmaštění, 1 x krycí nátěr, 1 x email</t>
  </si>
  <si>
    <t>v celém sklepním prostoru budou obnaženy klenbové nosníky a budou nově přebroušeny, odmaštěny, vytmeleny a znovu natřeny : 110,0*0,1</t>
  </si>
  <si>
    <t>783521100RT1</t>
  </si>
  <si>
    <t>Nátěry klempířských konstrukcí syntetické základní</t>
  </si>
  <si>
    <t>klempířské prvky dle projektu : 45,9+118,7+67,5+130,2+330+26</t>
  </si>
  <si>
    <t>783522120RT1</t>
  </si>
  <si>
    <t>Nátěry klempířských konstrukcí syntetické dvojnásobné</t>
  </si>
  <si>
    <t>783903812R00</t>
  </si>
  <si>
    <t>Ostatní práce odmaštění saponáty</t>
  </si>
  <si>
    <t>783942202R00</t>
  </si>
  <si>
    <t>Nátěry proti graffiti nátěr antigraffiti, podklad hrubý, dvojnásobný</t>
  </si>
  <si>
    <t>RTS 23/ I</t>
  </si>
  <si>
    <t>včetně montáže, dodávky a demontáže pomocného lešení.</t>
  </si>
  <si>
    <t>cca.do výšky 2000 mm : 130</t>
  </si>
  <si>
    <t>784011111R00</t>
  </si>
  <si>
    <t xml:space="preserve">Ostatní práce oprášení/ometení podkladu,  ,   </t>
  </si>
  <si>
    <t>800-784</t>
  </si>
  <si>
    <t>Odkaz na mn. položky pořadí 326 : 566,88210</t>
  </si>
  <si>
    <t>Odkaz na mn. položky pořadí 325 : 3378,23620</t>
  </si>
  <si>
    <t>784011221RT2</t>
  </si>
  <si>
    <t>Ostatní práce zakrytí předmětů,  , včetně dodávky fólie tl. 0,04 mm, Fólie hladká separační</t>
  </si>
  <si>
    <t xml:space="preserve">střecha na štítové straně Zahradníkova-ochranné : </t>
  </si>
  <si>
    <t>pokrytí střechy před znečištěním : 30</t>
  </si>
  <si>
    <t xml:space="preserve">Podlahy : </t>
  </si>
  <si>
    <t>Odkaz na mn. položky pořadí 143 : 626,74000</t>
  </si>
  <si>
    <t>784161401R00</t>
  </si>
  <si>
    <t>Příprava povrchu Penetrace (napouštění) podkladu disperzní, jednonásobná</t>
  </si>
  <si>
    <t>784164112R00</t>
  </si>
  <si>
    <t>Malby latexové  , bílé, dvojnásobné</t>
  </si>
  <si>
    <t>0.003.03 : 2,43*20,0-(0,9*1,97*2+2,0*0,5)</t>
  </si>
  <si>
    <t xml:space="preserve">STROPY : </t>
  </si>
  <si>
    <t xml:space="preserve">VÝTAHOVÁ ŠACHTA : </t>
  </si>
  <si>
    <t>1.PP : 2,98*6,0</t>
  </si>
  <si>
    <t>1.NP : 3,5*6,0</t>
  </si>
  <si>
    <t>2.NP : 4,5*6,0</t>
  </si>
  <si>
    <t>3.NP : 3,45*6,0</t>
  </si>
  <si>
    <t>4.NP : 3,45*6,0</t>
  </si>
  <si>
    <t>5.NP : 3,45*6,0</t>
  </si>
  <si>
    <t>6.NP : 3,45*6,0</t>
  </si>
  <si>
    <t>784164122R00</t>
  </si>
  <si>
    <t>Malby latexové  , barevné (bez ohledu na počet a odstín barev), dvojnásobné</t>
  </si>
  <si>
    <t xml:space="preserve">bude provedena rekonstrukce výmaleb dle původní barevnosti : </t>
  </si>
  <si>
    <t>1.000.01 : (3,3*16,5-(1,75*2,8+2,0*1,8))</t>
  </si>
  <si>
    <t>1.000.02+SCHODIŠTĚ : ((3,3*28,4+18,4*0,2)-(1,75*2,8+0,8*2,0+1,1*2,3+0,8*2,3+0,64*1,27+0,64*1,57+0,64*1,87))</t>
  </si>
  <si>
    <t>1.000.03 : (3,5*22,3-(0,8*2,2+1,1*2,2+1,1*2,2+0,85*1,97+2,0*1,8))</t>
  </si>
  <si>
    <t>1.000.04 : (3,3*22,2-(1,9*2,5+1,3*2,7))</t>
  </si>
  <si>
    <t>1.000.06 : (3,3*9,2-(0,8*1,97))</t>
  </si>
  <si>
    <t>2.000.05 - schodiště : (3,5*20,6-(1,3*2,69+1,0*2,27+2,0*2,3+1,2*2,27+0,68*1,97))</t>
  </si>
  <si>
    <t>schodišťový prostor u dveří Ds/13 1.000.04 vč.stropu : (39,5*2+1,6*3,02+1,9*5,57+0,33*1,9-1,9*2,5-1,3*2,69+16,3)</t>
  </si>
  <si>
    <t>schodišťový prostor 1.000.01 vč.stropu : (20,85*2+2*4,27+2*3,02+11,8+0,4*2*4,27-2*1,8-1,75*2,78)</t>
  </si>
  <si>
    <t>schodišťový prostor 1.003.03 vč.stropu : (20,85*2+3,04*(3,02+4,27)-2*1,8-1,1*2,2*2-0,8*2,2)</t>
  </si>
  <si>
    <t>784390020R00</t>
  </si>
  <si>
    <t>Ostatní práce příplatek, za práci ve schodišťovém prostoru</t>
  </si>
  <si>
    <t>784390010R00</t>
  </si>
  <si>
    <t>Ostatní práce příplatek, za výšku místnosti nad 3,8 m</t>
  </si>
  <si>
    <t>784402803R00</t>
  </si>
  <si>
    <t>Odstranění maleb oškrabáním, v místnostech přes 5 m do 8 m</t>
  </si>
  <si>
    <t>787600801R00</t>
  </si>
  <si>
    <t>Vysklení oken a dveří sklo ploché do 1 m2</t>
  </si>
  <si>
    <t>800-787</t>
  </si>
  <si>
    <t>Vysklení stěn,příček,balk.zábradlí a výtah.šachet sklo ploché do 1 m2</t>
  </si>
  <si>
    <t xml:space="preserve">75% plochy : </t>
  </si>
  <si>
    <t>Odkaz na mn. položky pořadí 61 : 636,84171*0,75</t>
  </si>
  <si>
    <t>799001</t>
  </si>
  <si>
    <t>D+M Ruční hasící přístroj práškový,hasící schopnost 21A, pro domovní rozvaděč</t>
  </si>
  <si>
    <t>799002</t>
  </si>
  <si>
    <t>D+M Ruční hasící přístroj PHP CO2 s hasící schopností 55B, strojovna výtahu</t>
  </si>
  <si>
    <t>799003</t>
  </si>
  <si>
    <t>D+M Ruční hasící přístroj vodní nebo pěnový s hasící schopností 13A</t>
  </si>
  <si>
    <t>330001</t>
  </si>
  <si>
    <t>Dodávka a montáž osobního výtahu -  Kounicova 42, do stávající šachty</t>
  </si>
  <si>
    <t xml:space="preserve">typ TSOV 450/1/7/7 : </t>
  </si>
  <si>
    <t xml:space="preserve">parametry výtahu : </t>
  </si>
  <si>
    <t xml:space="preserve">nosnost 450 kg : </t>
  </si>
  <si>
    <t xml:space="preserve">hmotnost klece 270 kg : </t>
  </si>
  <si>
    <t xml:space="preserve">hmotnost rámu 180 kg : </t>
  </si>
  <si>
    <t xml:space="preserve">hmotnost operátoru 100 kg : </t>
  </si>
  <si>
    <t xml:space="preserve">jmenovitý výkon 4,0 kW : </t>
  </si>
  <si>
    <t xml:space="preserve">pracovní výkon 3,5 kW : </t>
  </si>
  <si>
    <t xml:space="preserve">umístění do nové výtahové šachty-dodávka  výtahu : </t>
  </si>
  <si>
    <t xml:space="preserve">podrobný popis interiéru kabiny,typ dveří,otevírání : </t>
  </si>
  <si>
    <t xml:space="preserve">je v technické zprávě odd."h" - dopravní řešení-výtahy : </t>
  </si>
  <si>
    <t xml:space="preserve">po ukotvení ocelové konstrukce k betonovým konstrukcím se musí předem : </t>
  </si>
  <si>
    <t xml:space="preserve">opravit výmalba před zasklením šachty : </t>
  </si>
  <si>
    <t>330002</t>
  </si>
  <si>
    <t>D+M elektroinstalace-výtah Kounicova 42</t>
  </si>
  <si>
    <t xml:space="preserve">řídící elektronika : </t>
  </si>
  <si>
    <t xml:space="preserve">nový přívod elektro+revize : </t>
  </si>
  <si>
    <t xml:space="preserve">osvětlení nástupišť : </t>
  </si>
  <si>
    <t>kpl : 1</t>
  </si>
  <si>
    <t>330003</t>
  </si>
  <si>
    <t>D+M výtahová prosklená šachta Kounicova 42</t>
  </si>
  <si>
    <t xml:space="preserve">montáž a dodávka výtahové šachty : </t>
  </si>
  <si>
    <t xml:space="preserve">nosný konstrukční systém : </t>
  </si>
  <si>
    <t xml:space="preserve">zasklení connex : </t>
  </si>
  <si>
    <t xml:space="preserve">nátěr OK : </t>
  </si>
  <si>
    <t>330008</t>
  </si>
  <si>
    <t>Dodávka a montáž osobního výtahu - Zahradníkova 10</t>
  </si>
  <si>
    <t xml:space="preserve">typ TSOV 475/1/7/7 : </t>
  </si>
  <si>
    <t xml:space="preserve">nosnost 480 kg : </t>
  </si>
  <si>
    <t xml:space="preserve">jmenovitý výkon 3,3 kW : </t>
  </si>
  <si>
    <t xml:space="preserve">pracovní výkon 2,9 kW : </t>
  </si>
  <si>
    <t>330009</t>
  </si>
  <si>
    <t>D+M - Elektroinstalace Zahradníkova 10</t>
  </si>
  <si>
    <t>979 R01</t>
  </si>
  <si>
    <t>Svislá doprava suti a vybour. hmot nošením, shozem dle dodavatele stavby</t>
  </si>
  <si>
    <t>V položce jsou započteny veškeré náklady na svislý přesun veškeré suti a vybouraných hmot ze všech bouracími pracemi dotčených místnostnmi a částí domu - to je 1.PP, 1.NP - půda, střecha.</t>
  </si>
  <si>
    <t>Na chodbách budovy se nesmí shromažďovat vybouraná suť. Veškerá suť a vybourané materiály musí být ihned odstraněny z budovy.</t>
  </si>
  <si>
    <t>Odkaz na mn. položky pořadí 342 : 1205,19450</t>
  </si>
  <si>
    <t>979082111R00</t>
  </si>
  <si>
    <t>Vnitrostaveništní doprava suti a vybouraných hmot do 10 m</t>
  </si>
  <si>
    <t>zemina z vykopávek z 1.PP - přemísťuje se kolečkem - viz díl 16 Přemístění výkopku : -65,334*1,7</t>
  </si>
  <si>
    <t>zemina z ručního výkopu - přemísťuje se kolečkem - viz díl 16 Přemístění výkopku : -0,256*1,7</t>
  </si>
  <si>
    <t>979082121R00</t>
  </si>
  <si>
    <t>Vnitrostaveništní doprava suti a vybouraných hmot příplatek k ceně za každých dalších 5 m</t>
  </si>
  <si>
    <t>1093,6915*4</t>
  </si>
  <si>
    <t>979081111R00</t>
  </si>
  <si>
    <t>Odvoz suti a vybouraných hmot na skládku do 1 km</t>
  </si>
  <si>
    <t>Včetně naložení na dopravní prostředek a složení na skládku, bez poplatku za skládku.</t>
  </si>
  <si>
    <t>zemina z vykopávek z 1.PP : 65,334*1,7</t>
  </si>
  <si>
    <t>zemina z ručního výkopu : 0,256*1,7</t>
  </si>
  <si>
    <t>vybouraný materiál z venkovní betonové plochy-beton,kamenivo : 133,6152</t>
  </si>
  <si>
    <t xml:space="preserve">suť z bouracích prací : </t>
  </si>
  <si>
    <t>železobeton z výtahové šachty : 2,98128</t>
  </si>
  <si>
    <t>podlaha z cihel : 37,2588</t>
  </si>
  <si>
    <t>násyp : 448,938+29,778</t>
  </si>
  <si>
    <t>zdivo z CP : 15,156+9,86466+0,0214+7,128+6,70815+5,6376+0,124+5,67+0,4899</t>
  </si>
  <si>
    <t>skleněné tvárnice, sklo z oken : 0,40385+4,77631</t>
  </si>
  <si>
    <t>betonová mazanina : 9,2862+0,06114+3,05533+1,5091+0,07986+0,05808+0,02662+0,01936</t>
  </si>
  <si>
    <t>teracová dlažba : 8,3839</t>
  </si>
  <si>
    <t>dřevěné rámy oken, parapety,hranolky, latě, bednění : 5,81869+7,25629+1,97786+4,58487+1,792</t>
  </si>
  <si>
    <t>omítky : 31,337+108,32592+32,97066+150,234+4,741+9,62767+1,84952+0,32+0,082</t>
  </si>
  <si>
    <t>keramický obklad : 0,61744</t>
  </si>
  <si>
    <t>povlaková krytina ze střechy, půdy : 0,56292+0,56292</t>
  </si>
  <si>
    <t>979081121R00</t>
  </si>
  <si>
    <t>Odvoz suti a vybouraných hmot na skládku příplatek za každý další 1 km</t>
  </si>
  <si>
    <t>1205,1945*14</t>
  </si>
  <si>
    <t>979990101R00</t>
  </si>
  <si>
    <t>Poplatek za skládku za uložení, směsi betonu a cihel,  , skupina 17 01 01 a 17 01 02 z Katalogu odpadů</t>
  </si>
  <si>
    <t>979990121R00</t>
  </si>
  <si>
    <t>Poplatek za skládku za uložení, asfaltové pásy,  , skupina 17 03 02 z Katalogu odpadů</t>
  </si>
  <si>
    <t>979990162R00</t>
  </si>
  <si>
    <t>Poplatek za skládku za uložení, dřevo+sklo,  , skupina 17 09 04 z Katalogu odpadů</t>
  </si>
  <si>
    <t>979999999R00</t>
  </si>
  <si>
    <t>Poplatek za skládku za recyklaci, suti s 10 % příměsi dřeva, plastu apod.,  , skupina 17 01 07 z Katalogu odpadů</t>
  </si>
  <si>
    <t>979990111R00</t>
  </si>
  <si>
    <t>Poplatek za skládku za uložení, tašky, stavební keramika,  , skupina 17 01 03 z Katalogu odpadů</t>
  </si>
  <si>
    <t>199000005R00</t>
  </si>
  <si>
    <t>Poplatky za skládku zeminy 1- 4, skupina 17 05 04 z Katalogu odpadů</t>
  </si>
  <si>
    <t>Z 1.NP do 2.NP musí být schodiště točité.</t>
  </si>
  <si>
    <t>Povrchová úprava: RAL 7040</t>
  </si>
  <si>
    <t>Položka obsahuje :</t>
  </si>
  <si>
    <t>Pro dopravu sutě a vybouraných materiálů se nesmí používat stávající výtah.</t>
  </si>
  <si>
    <t>139601103R00</t>
  </si>
  <si>
    <t>Ruční výkop jam, rýh a šachet v hornině 4</t>
  </si>
  <si>
    <t>s přehozením na vzdálenost do 5 m nebo s naložením na ruční dopravní prostředek</t>
  </si>
  <si>
    <t>kanalizace - ležatá : (11+11+79+12)*0,6*1,1</t>
  </si>
  <si>
    <t>174101102R00</t>
  </si>
  <si>
    <t>Zásyp sypaninou se zhutněním v uzavřených prostorách s urovnáním povrchu zásypu s ručním zhutněním</t>
  </si>
  <si>
    <t>z jakékoliv horniny s uložením výkopku po vrstvách,</t>
  </si>
  <si>
    <t>Zásyp kanalizace, v= 1,2 : ((1,2-0,1-0,5)*0,6*113)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</si>
  <si>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</si>
  <si>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</si>
  <si>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</si>
  <si>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ležatá : (11+11+79+12)*0,6*0,5-((3,14*0,125^2)*113)</t>
  </si>
  <si>
    <t>451572111R00</t>
  </si>
  <si>
    <t>Lože pod potrubí, stoky a drobné objekty z kameniva drobného těženého 0÷4 mm</t>
  </si>
  <si>
    <t>827-1</t>
  </si>
  <si>
    <t>v otevřeném výkopu,</t>
  </si>
  <si>
    <t>kanalizace - ležatá : (11+11+79+12)*0,6*0,1</t>
  </si>
  <si>
    <t>58337370R</t>
  </si>
  <si>
    <t>štěrkopísek frakce 0,0 až 63,0 mm; třída C</t>
  </si>
  <si>
    <t>RTS 21/ II</t>
  </si>
  <si>
    <t>Zásyp kanalizace, v= 1,2 : ((1,2-0,1-0,5)*0,6*113)*1,8</t>
  </si>
  <si>
    <t>721152220R00</t>
  </si>
  <si>
    <t>Čistící kus pro potrubí PE odpadní svislé vnější průměr D 160 mm, DN 150</t>
  </si>
  <si>
    <t>800-721</t>
  </si>
  <si>
    <t>včetně tvarovek. Bez zednických výpomocí.</t>
  </si>
  <si>
    <t>721176222R00</t>
  </si>
  <si>
    <t>Potrubí KG svodné (ležaté) v zemi vnější průměr D 110 mm, tloušťka stěny 3,2 mm, DN 100</t>
  </si>
  <si>
    <t>včetně tvarovek, objímek. Bez zednických výpomocí.</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</si>
  <si>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</si>
  <si>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</si>
  <si>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</si>
  <si>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</si>
  <si>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</si>
  <si>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</si>
  <si>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721177128R00</t>
  </si>
  <si>
    <t>Čistící kus pro třívrstvé silně odhlučněné potrubí - odpadní svislé vnější vrstva z PP, střední vrstva z PP zesílená minerálními látkami, vnitřní vrstva z PP, hlasitost 17 dB, vnější průměr D 200 mm, DN 200, včetně dodávky materiálu</t>
  </si>
  <si>
    <t>mm, DN 200, včetně dodávky materiálu</t>
  </si>
  <si>
    <t>721211550R00</t>
  </si>
  <si>
    <t>Vpusti dvorní průměr 110 mm, se svislým odtokem s plastovým rámem 240x240 mm a litinovou mříží, s pevnou izolační přírubou, odkalovacím košem, suchá klapka proti pronikání zápachu, včetně dodávky materiálu</t>
  </si>
  <si>
    <t>včetně betonového lože</t>
  </si>
  <si>
    <t>materiálu</t>
  </si>
  <si>
    <t>721242110RT1</t>
  </si>
  <si>
    <t>Lapač střešních splavenin D 110 mm, s otáč.kul.kloubem na odtoku, s košem , se suchou a nezámr.klapkou,čistícím víčkem a vylam.těs. kroužky pro připoj.potrub.svodů D 75, 90, 100 a 110 mm, včetně dodávky materiálu</t>
  </si>
  <si>
    <t>včetně dodávky materiálu</t>
  </si>
  <si>
    <t>721263001RT3</t>
  </si>
  <si>
    <t>Koncové klapky D 160 mm, automatické zpětné armatury proti vzduté vodě s vyjímatelnou klapkou z nerezové oceli a krytem k čištění, mat.ABS, včetně dodávky materiálu</t>
  </si>
  <si>
    <t>721263001RT4</t>
  </si>
  <si>
    <t>Koncové klapky D 200 mm, automatické zpětné armatury proti vzduté vodě s vyjímatelnou klapkou z nerezové oceli a krytem k čištění, mat.ABS, včetně dodávky materiálu</t>
  </si>
  <si>
    <t>721290111R00</t>
  </si>
  <si>
    <t>Zkouška těsnosti kanalizace v objektech vodou, DN 125</t>
  </si>
  <si>
    <t>721014.1</t>
  </si>
  <si>
    <t>Plastová šachta 1200x900x1500 mm, s poklopem</t>
  </si>
  <si>
    <t xml:space="preserve">poklop dle konstrukce podlahy : </t>
  </si>
  <si>
    <t xml:space="preserve">podkladní deska 0,15x1,1x1,5 : </t>
  </si>
  <si>
    <t xml:space="preserve">obetonování šachty : </t>
  </si>
  <si>
    <t>kpl. : 2</t>
  </si>
  <si>
    <t>721014.2</t>
  </si>
  <si>
    <t>Vystrojení plastové šachty</t>
  </si>
  <si>
    <t>do nových revizních šachet budou umístěny zpětné klapky dle ČSN EN 120056-4 typ 2,</t>
  </si>
  <si>
    <t>určené do ležatého potrubí se dvěma automatickými uzávěry a jedním nouzovým uzávěrem</t>
  </si>
  <si>
    <t>721015</t>
  </si>
  <si>
    <t>Demontáž a ekologická likvidace lapačů stř.splav</t>
  </si>
  <si>
    <t>721016</t>
  </si>
  <si>
    <t>Demontáž svodného potrubí a ekologická likvidace</t>
  </si>
  <si>
    <t xml:space="preserve">m     </t>
  </si>
  <si>
    <t>998721104R00</t>
  </si>
  <si>
    <t>Přesun hmot pro vnitřní kanalizaci v objektech výšky do 36 m</t>
  </si>
  <si>
    <t>50 m vodorovně, měřeno od těžiště půdorysné plochy skládky do těžiště půdorysné plochy objektu</t>
  </si>
  <si>
    <t>726211311R00</t>
  </si>
  <si>
    <t>Umyvadlo pro stojánkovou armaturu, pro instalaci suchým procesem do lehkých sádrokartonových příček nebo k instalaci před masivní stěnu, včetně 2 nástěnek DN 15, stavební výška 82/98 cm, včetně dodávky materiálu</t>
  </si>
  <si>
    <t>dodávky materiálu</t>
  </si>
  <si>
    <t>stavební výška 82/98 cm</t>
  </si>
  <si>
    <t>998725104R00</t>
  </si>
  <si>
    <t>Přesun hmot pro zařizovací předměty v objektech výšky do 36 m</t>
  </si>
  <si>
    <t>vodorovně do 50 m</t>
  </si>
  <si>
    <t>722212440R00</t>
  </si>
  <si>
    <t>Štítky orientační na zeď</t>
  </si>
  <si>
    <t>723150304R00</t>
  </si>
  <si>
    <t>Potrubí ocelové hladké černé svařované D 32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</si>
  <si>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</si>
  <si>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</si>
  <si>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</si>
  <si>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</si>
  <si>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</si>
  <si>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</si>
  <si>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723190907R00</t>
  </si>
  <si>
    <t>Opravy plynovodního potrubí doplňkové práce  odvzdušnění a napuštění plynového potrubí</t>
  </si>
  <si>
    <t>723235113R00</t>
  </si>
  <si>
    <t>Kohout kulový  , mosazný, závit vnitřní-vnitřní, DN 25, PN 8, včetně dodávky materiálu</t>
  </si>
  <si>
    <t>723235118R00</t>
  </si>
  <si>
    <t>Kohout kulový  , mosazný, závit vnitřní-vnitřní, DN 80, PN 5, včetně dodávky materiálu</t>
  </si>
  <si>
    <t>723239103R00</t>
  </si>
  <si>
    <t>Montáž plynovodních armatur se dvěma závity  , G 1"</t>
  </si>
  <si>
    <t>723239108R00</t>
  </si>
  <si>
    <t>Montáž plynovodních armatur se dvěma závity  , G 3"</t>
  </si>
  <si>
    <t>723003</t>
  </si>
  <si>
    <t>Demontáž plynovodu vč.vysekání ze zdiva,odvoz,ekologická likvidace</t>
  </si>
  <si>
    <t>723004</t>
  </si>
  <si>
    <t>Rozpěrky k plynoměrům</t>
  </si>
  <si>
    <t>723005</t>
  </si>
  <si>
    <t>Systémové uložení potrubí a zařízení</t>
  </si>
  <si>
    <t>23153030R</t>
  </si>
  <si>
    <t>tmel silikonový; těsnicí, požární; š. spáry od 5 mm; pro interiér i exteriér; barva šedá; přilnavost k materiálům beton, omítky, sádrokarton, sklo, zdivo; tepelná odolnost -40 až 80 °C</t>
  </si>
  <si>
    <t>733190109R00</t>
  </si>
  <si>
    <t>Tlakové zkoušky potrubí ocelových závitových, plastových, měděných přes DN 50 do DN 65</t>
  </si>
  <si>
    <t>800-731</t>
  </si>
  <si>
    <t>998723104R00</t>
  </si>
  <si>
    <t>Přesun hmot pro vnitřní plynovod v objektech výšky do 36 m</t>
  </si>
  <si>
    <t>V ceně položek je dodávka a montáž materiálu</t>
  </si>
  <si>
    <t>210001</t>
  </si>
  <si>
    <t>Elektroměrový rozvaděč RE 1-Kounicova 42-byty pravý vchod v.č.D.1.4.3-14</t>
  </si>
  <si>
    <t>210002</t>
  </si>
  <si>
    <t>Elektroměrový rozvaděč RE 2-Kounicova 42-mobilní operátoři pravý vchod v.č.D.1.4.3-15</t>
  </si>
  <si>
    <t>210003</t>
  </si>
  <si>
    <t>Elektroměrový rozvaděč RE 3-Kounicova 42-firmy levývchod v.č.D.1.4.3-16</t>
  </si>
  <si>
    <t>210004</t>
  </si>
  <si>
    <t>Elektroměrový rozvaděč RE 4-Zahradníkova 10 v.č.D.1.4.3-17</t>
  </si>
  <si>
    <t>210005</t>
  </si>
  <si>
    <t>Rozvodnice RS-DPM pro firmu Domov pro mně,Kounicova42-levý vchod v.č.D.1.4.3-18</t>
  </si>
  <si>
    <t>210006</t>
  </si>
  <si>
    <t>Krabice přístrojová pod omítku 70x45</t>
  </si>
  <si>
    <t>210007</t>
  </si>
  <si>
    <t>Krabice odbočná pod omítku bez svorkovnice 73x42</t>
  </si>
  <si>
    <t>210008</t>
  </si>
  <si>
    <t>Krabice odbočná s funkční integritou,klasifikace P90-RE90,dvojitá svorkovnice 125x125 krytí IP66</t>
  </si>
  <si>
    <t>210009</t>
  </si>
  <si>
    <t>Krabicová rozvodka IP 54 vč.svorkovnice 100x100 mm do 10 mm2</t>
  </si>
  <si>
    <t>210010</t>
  </si>
  <si>
    <t xml:space="preserve"> trubka ocelová závitová průměr 21 mm</t>
  </si>
  <si>
    <t>210011</t>
  </si>
  <si>
    <t>Ohebná dvouplášťová trubka průměru 50/41 mm</t>
  </si>
  <si>
    <t>210012</t>
  </si>
  <si>
    <t>Ohebná dvouplášťová trubka průměru 75/61 mm</t>
  </si>
  <si>
    <t>210013</t>
  </si>
  <si>
    <t>Svorkovnice krabicová pro vodiče 4x1-2,5 mm2</t>
  </si>
  <si>
    <t>210014</t>
  </si>
  <si>
    <t>Svorkovnice krabicová pro vodiče 3x1-2,5 mm2</t>
  </si>
  <si>
    <t>210015</t>
  </si>
  <si>
    <t>Svorkovnice krabicová pro vodiče 2x1-2,5 mm2</t>
  </si>
  <si>
    <t>210016</t>
  </si>
  <si>
    <t>Osazení hmoždinky do cihlového zdiva hmož.průměr 8 mm</t>
  </si>
  <si>
    <t>210017</t>
  </si>
  <si>
    <t>Osazení hmoždinky do cihlového zdiva hmož.průměr 10 mm</t>
  </si>
  <si>
    <t>210018</t>
  </si>
  <si>
    <t>Kabel silový,izolace PVC bez vodiče PE - CYKY-O 2x1,5 mm2</t>
  </si>
  <si>
    <t>210019</t>
  </si>
  <si>
    <t>Kabel silový,izolace PVC bez vodiče PE - CYKY-O 3x1,5 mm2</t>
  </si>
  <si>
    <t>210020</t>
  </si>
  <si>
    <t>Kabel silový,izolace PVC s vodičem PE - CYKY-J 3x1,5 mm2</t>
  </si>
  <si>
    <t>210021</t>
  </si>
  <si>
    <t>Kabel silový,izolace PVC s vodičem PE - CYKY-J 3x2,5 mm2</t>
  </si>
  <si>
    <t>210022</t>
  </si>
  <si>
    <t>Kabel silový,izolace PVC s vodičem PE - CYKY-J 3x6 mm2</t>
  </si>
  <si>
    <t>210023</t>
  </si>
  <si>
    <t>Kabel silový,izolace PVC s vodičem PE - CYKY-J 4x6 mm2</t>
  </si>
  <si>
    <t>210024</t>
  </si>
  <si>
    <t>Kabel silový,izolace PVC s vodičem PE - CYKY-J 4x10 mm2</t>
  </si>
  <si>
    <t>210025</t>
  </si>
  <si>
    <t>Kabel silový,izolace PVC s vodičem PE - CYKY-J 4x16 mm2</t>
  </si>
  <si>
    <t>210026</t>
  </si>
  <si>
    <t>Kabel silový,izolace PVC s vodičem PE - CYKY-J 5x1,5 mm2</t>
  </si>
  <si>
    <t>210027</t>
  </si>
  <si>
    <t>Kabel silový,izolace PVC s vodičem PE - CYKY-J 5x6 mm2</t>
  </si>
  <si>
    <t>210028</t>
  </si>
  <si>
    <t>Kabel silový,izolace PVC s vodičem PE - CYKY-J 4x25 mm2</t>
  </si>
  <si>
    <t>210029</t>
  </si>
  <si>
    <t>Kabel silový,izolace PVC s vodičem PE - CYKY-J 4x50 mm2</t>
  </si>
  <si>
    <t>210030</t>
  </si>
  <si>
    <t>Kabel silový,izolace PVC s vodičem PE - CYKY-J 4x95 mm2</t>
  </si>
  <si>
    <t>210031</t>
  </si>
  <si>
    <t>Ukončení Cu kabelů do 4x10 mm2</t>
  </si>
  <si>
    <t>210032</t>
  </si>
  <si>
    <t>Ukončení Cu kabelů do 4x25 mm2</t>
  </si>
  <si>
    <t>210033</t>
  </si>
  <si>
    <t>Ukončení Cu kabelů do 4x50 mm2</t>
  </si>
  <si>
    <t>210034</t>
  </si>
  <si>
    <t>Ukončení Cu kabelů do 4x95 mm2</t>
  </si>
  <si>
    <t>210035</t>
  </si>
  <si>
    <t>Ukončení Cu kabelů do 5x10 mm2</t>
  </si>
  <si>
    <t>210036</t>
  </si>
  <si>
    <t>Spínač do vlhka pod omítku IP 44 - seriový přepínač</t>
  </si>
  <si>
    <t>210037</t>
  </si>
  <si>
    <t>Spínač do vlhka pod omítku IP 44 - střídavý přepínač</t>
  </si>
  <si>
    <t>210038</t>
  </si>
  <si>
    <t>Spínač do vlhka v izol.IP44 barva šedá - 1-pólový vypínač</t>
  </si>
  <si>
    <t>210039</t>
  </si>
  <si>
    <t>Spínač do vlhka v izol.IP44 barva šedá - střídavý přepínač</t>
  </si>
  <si>
    <t>210040</t>
  </si>
  <si>
    <t>Nouzová skříň ústředny,červená RAL 3000,zasklená skříňka</t>
  </si>
  <si>
    <t>210041</t>
  </si>
  <si>
    <t>Snímač pohybu se spínačem pohybu a rámečkem</t>
  </si>
  <si>
    <t>210042</t>
  </si>
  <si>
    <t>Pojistka nožová 1/100A/400VAC</t>
  </si>
  <si>
    <t>210043</t>
  </si>
  <si>
    <t>Pojistka nožová 1/125A/400VAC</t>
  </si>
  <si>
    <t>210044</t>
  </si>
  <si>
    <t>Pojistka nožová 1/160A/400VAC</t>
  </si>
  <si>
    <t>210045</t>
  </si>
  <si>
    <t>Montáž rozvodnice RS-DPM</t>
  </si>
  <si>
    <t>210046</t>
  </si>
  <si>
    <t>Montáž rozvaděčů elektroměrových RE 2</t>
  </si>
  <si>
    <t>210047</t>
  </si>
  <si>
    <t>Montáž rozvaděčů elektroměrových RE 3</t>
  </si>
  <si>
    <t>210048</t>
  </si>
  <si>
    <t>210049</t>
  </si>
  <si>
    <t>Montáž rozvaděčů elektroměrových RE 1</t>
  </si>
  <si>
    <t>210050</t>
  </si>
  <si>
    <t>Svítidla LED včetně zdrojů dle Knihy svítidel - A</t>
  </si>
  <si>
    <t xml:space="preserve">LED stropní,37W EVG 830K,těleso mosaz,stínidlo ručně foukané : </t>
  </si>
  <si>
    <t xml:space="preserve">triplexové sklo,OPAL,IP 40 : </t>
  </si>
  <si>
    <t>ks : 52</t>
  </si>
  <si>
    <t>210051</t>
  </si>
  <si>
    <t>Svítidla LED včetně zdrojů dle Knihy svítidel - B</t>
  </si>
  <si>
    <t xml:space="preserve">LED přisazené,12W EVG,830K,OPAL,IP 44 : </t>
  </si>
  <si>
    <t>ks : 63</t>
  </si>
  <si>
    <t>210052</t>
  </si>
  <si>
    <t>Svítidla LED včetně zdrojů dle Knihy svítidel - B1</t>
  </si>
  <si>
    <t xml:space="preserve">LED přisazené,18W EVG 830K,senzor pohybu,OPAL,IP 44 : </t>
  </si>
  <si>
    <t>ks : 18</t>
  </si>
  <si>
    <t>210053</t>
  </si>
  <si>
    <t>Svítidla LED včetně zdrojů dle Knihy svítidel - D</t>
  </si>
  <si>
    <t xml:space="preserve">LED závěsné,18W 830K E27,těleso svítidla broušená mosaz antik : </t>
  </si>
  <si>
    <t>ks : 3</t>
  </si>
  <si>
    <t>210054</t>
  </si>
  <si>
    <t>Svítidla LED včetně zdrojů dle Knihy svítidel - D1</t>
  </si>
  <si>
    <t xml:space="preserve">LED přisazené 4x8W 830K E27,těleso svítidla broušená mosaz antik : </t>
  </si>
  <si>
    <t>ks : 82</t>
  </si>
  <si>
    <t>210055</t>
  </si>
  <si>
    <t>Svítidla LED včetně zdrojů dle Knihy svítidel - N 1</t>
  </si>
  <si>
    <t xml:space="preserve">LED nouzové přisazené na strop,2W EVG optika coridor : </t>
  </si>
  <si>
    <t xml:space="preserve">svítící při výpadku 1 hod. : </t>
  </si>
  <si>
    <t>ks : 24</t>
  </si>
  <si>
    <t>210056</t>
  </si>
  <si>
    <t>Svítidla LED včetně zdrojů dle Knihy svítidel - N 2</t>
  </si>
  <si>
    <t xml:space="preserve">LED nouzové přisazené na stěnu,2W EVG s piktogramem : </t>
  </si>
  <si>
    <t xml:space="preserve">značícím směr úniku,svítící při výpadku 1 hod.IP 20 : </t>
  </si>
  <si>
    <t>ks : 47</t>
  </si>
  <si>
    <t>210057</t>
  </si>
  <si>
    <t>Ocelový drát pozinkovaný FeZn-D 8 (0,4 kg/m)</t>
  </si>
  <si>
    <t>210058</t>
  </si>
  <si>
    <t>Ocelový pásek pozinkovaný FeZn 30x4 (1 kg/m)</t>
  </si>
  <si>
    <t>210059</t>
  </si>
  <si>
    <t>Vodič pro pospojování CY 16 žlutozelený</t>
  </si>
  <si>
    <t>210060</t>
  </si>
  <si>
    <t>Demontáž stávajícího zařízení-rozvaděče,kabely,svítidla</t>
  </si>
  <si>
    <t>210061</t>
  </si>
  <si>
    <t>Repase demontovaného zařízení (mobilní operátoři)</t>
  </si>
  <si>
    <t>210062</t>
  </si>
  <si>
    <t>Úprava stávajícího rozvaděče (mobilní operátoři a bytové rozvodnice)</t>
  </si>
  <si>
    <t xml:space="preserve">soubor   </t>
  </si>
  <si>
    <t>210063</t>
  </si>
  <si>
    <t>Vyhledání připojovacího místa(ve spolupráci s firmou E.ON</t>
  </si>
  <si>
    <t>210064</t>
  </si>
  <si>
    <t>Napojení na stávající zařízení</t>
  </si>
  <si>
    <t>210067</t>
  </si>
  <si>
    <t>Montáž (nespecifikované činnosti při rekonstrukci)</t>
  </si>
  <si>
    <t xml:space="preserve">soubor </t>
  </si>
  <si>
    <t>210068</t>
  </si>
  <si>
    <t>Spolupráce s dodavatelem při zapojování a zkouškách</t>
  </si>
  <si>
    <t>210069</t>
  </si>
  <si>
    <t>Provedení revizních zkoušek dle ČSN 331500-revizní technik</t>
  </si>
  <si>
    <t>210070</t>
  </si>
  <si>
    <t>Podružný materiál</t>
  </si>
  <si>
    <t>210080</t>
  </si>
  <si>
    <t>Zemní práce-vybourání otvoru ve zdivu cih.do průměru 60 mm-stěna do 300 mm</t>
  </si>
  <si>
    <t>Včetně likvidace suti s poplatkem.</t>
  </si>
  <si>
    <t>210081</t>
  </si>
  <si>
    <t>Zemní práce-vybourání otvoru ve zdivu cih.do plochy 2,25 dm2-stěna do 450 mm</t>
  </si>
  <si>
    <t>210082</t>
  </si>
  <si>
    <t>Vybourání kapes ve zdivu cihelném pro krabice 100x100x50 mm</t>
  </si>
  <si>
    <t>210083</t>
  </si>
  <si>
    <t>Vybourání kapes ve zdivu cihelném pro krabice 150x150x100 mm</t>
  </si>
  <si>
    <t>210084</t>
  </si>
  <si>
    <t>Vysekání rýh ve zdivu cihelném-hloubka 30 mm,šíře 30</t>
  </si>
  <si>
    <t>210085</t>
  </si>
  <si>
    <t>Vysekání rýh ve zdivu cihelném-hloubka 30 mm,šíře 70</t>
  </si>
  <si>
    <t>210086</t>
  </si>
  <si>
    <t>Vysekání rýh ve zdivu cihelném-hloubka 50 mm,šíře 70</t>
  </si>
  <si>
    <t>210087</t>
  </si>
  <si>
    <t>Vysekání rýh ve zdivu cihelném-hloubka 70 mm,šíře 70</t>
  </si>
  <si>
    <t>210088</t>
  </si>
  <si>
    <t>210089</t>
  </si>
  <si>
    <t>Vysekání rýh ve zdivu cihelném-hloubka 70 mm,šíře 100</t>
  </si>
  <si>
    <t>210090</t>
  </si>
  <si>
    <t>Vysekání rýh v podhledu stropu z tvárnic-hloubka 50 mm,šíře 70 mm</t>
  </si>
  <si>
    <t>210092</t>
  </si>
  <si>
    <t>Průraz cihlovým zdivem o tl.60 cm</t>
  </si>
  <si>
    <t>210094</t>
  </si>
  <si>
    <t>Doprava, přesuny materiálu</t>
  </si>
  <si>
    <t>210093</t>
  </si>
  <si>
    <t>Hrubé zapravení rýh ve zdivu - zednická výpomoc</t>
  </si>
  <si>
    <t>210095</t>
  </si>
  <si>
    <t>Bezbečnostní tabulky</t>
  </si>
  <si>
    <t>210097</t>
  </si>
  <si>
    <t>Zkušební provoz, provozní zkoušky</t>
  </si>
  <si>
    <t>210098</t>
  </si>
  <si>
    <t>Komplexní vyzkoušení</t>
  </si>
  <si>
    <t>210099</t>
  </si>
  <si>
    <t>Likvidace suti s poplatkem</t>
  </si>
  <si>
    <t>220001</t>
  </si>
  <si>
    <t>Krabice univerzální D=74 pod omítku</t>
  </si>
  <si>
    <t>220002</t>
  </si>
  <si>
    <t>Krabice odbočná D=97 pod omítku</t>
  </si>
  <si>
    <t>220003</t>
  </si>
  <si>
    <t>Krabice odbočná 150x150 pod omítku</t>
  </si>
  <si>
    <t>220004R.</t>
  </si>
  <si>
    <t>Krabice rozvodná 250 x 250 na hmoždinky</t>
  </si>
  <si>
    <t>220005</t>
  </si>
  <si>
    <t>Odvíčkování a zavíčkování krybice na 4 šrouby</t>
  </si>
  <si>
    <t>220006R.</t>
  </si>
  <si>
    <t>Odvíčkování a zavíčkování krabice na 2 šrouby</t>
  </si>
  <si>
    <t>Profese, tarify</t>
  </si>
  <si>
    <t>POL5_</t>
  </si>
  <si>
    <t>220009</t>
  </si>
  <si>
    <t>Trubka PVC pod omítkou,v podlaze 40 mm</t>
  </si>
  <si>
    <t>220007R.</t>
  </si>
  <si>
    <t>Trubka PVC pod omítkouv podlaze 25 mm</t>
  </si>
  <si>
    <t>220008R.</t>
  </si>
  <si>
    <t>Trubka PVC pod omítkou, v podlaze 32 mm</t>
  </si>
  <si>
    <t>220010</t>
  </si>
  <si>
    <t>Plastová lišta 40x40</t>
  </si>
  <si>
    <t>220011</t>
  </si>
  <si>
    <t>Protipožární ucpávka</t>
  </si>
  <si>
    <t>220012</t>
  </si>
  <si>
    <t>AY 2,5 B</t>
  </si>
  <si>
    <t>220013</t>
  </si>
  <si>
    <t>Vodič v trubkovodu AY 2,5</t>
  </si>
  <si>
    <t>220014</t>
  </si>
  <si>
    <t>Průraz stropem</t>
  </si>
  <si>
    <t>220015</t>
  </si>
  <si>
    <t>Průraz zdivem,cihlová zeď tl.30 - 40 cm</t>
  </si>
  <si>
    <t>220016</t>
  </si>
  <si>
    <t>Průraz zdivem,cihlová zeďtl. 15 - 30 cm</t>
  </si>
  <si>
    <t>220017</t>
  </si>
  <si>
    <t>Rozvaděč 600x400,EI 30 SmDP1</t>
  </si>
  <si>
    <t>220018</t>
  </si>
  <si>
    <t>Uzemnění kabelových skříní</t>
  </si>
  <si>
    <t>220019</t>
  </si>
  <si>
    <t>Kotvení do krovu D+M</t>
  </si>
  <si>
    <t>220020</t>
  </si>
  <si>
    <t>Stožár AT do koteví konstrukce</t>
  </si>
  <si>
    <t>220021</t>
  </si>
  <si>
    <t>Zatažení kabelu UTP do trubek na rošt,žlab</t>
  </si>
  <si>
    <t>220022</t>
  </si>
  <si>
    <t>Zatažení mikrotrubičky do trubek,montáž na rošt,žlab</t>
  </si>
  <si>
    <t>220023</t>
  </si>
  <si>
    <t>Ukončení kabelu UTP</t>
  </si>
  <si>
    <t>220024</t>
  </si>
  <si>
    <t>Montáž datové skříně</t>
  </si>
  <si>
    <t>220025</t>
  </si>
  <si>
    <t>Montáž patch panelu</t>
  </si>
  <si>
    <t>220026</t>
  </si>
  <si>
    <t>Montáž panelu pro 12SC</t>
  </si>
  <si>
    <t>220027</t>
  </si>
  <si>
    <t>Svaření 1 vl.mikrokabelu</t>
  </si>
  <si>
    <t>220028</t>
  </si>
  <si>
    <t>Měření na 1 vl.OK</t>
  </si>
  <si>
    <t>220029</t>
  </si>
  <si>
    <t>Montáž a nastavení UPS</t>
  </si>
  <si>
    <t>220030</t>
  </si>
  <si>
    <t>Zatažení kabelu SYKFY</t>
  </si>
  <si>
    <t>220031</t>
  </si>
  <si>
    <t>Měření 1 kabelu K5E,vytov.protokolu</t>
  </si>
  <si>
    <t>220032</t>
  </si>
  <si>
    <t>Montáž panelu pro přívod 230 V</t>
  </si>
  <si>
    <t>220033</t>
  </si>
  <si>
    <t>Pomocné práce</t>
  </si>
  <si>
    <t>220034</t>
  </si>
  <si>
    <t>Datová skříň 19" MNS 15U</t>
  </si>
  <si>
    <t>220035</t>
  </si>
  <si>
    <t>Patch panel 1 U,24x RJ 45</t>
  </si>
  <si>
    <t>220036</t>
  </si>
  <si>
    <t>Rozvodný panel AXON 5x220V-3m</t>
  </si>
  <si>
    <t>220037</t>
  </si>
  <si>
    <t>Kabel UTP cat.5E - LSZH</t>
  </si>
  <si>
    <t>220038</t>
  </si>
  <si>
    <t>Optická vana výsuvná pro 12SC</t>
  </si>
  <si>
    <t>220039</t>
  </si>
  <si>
    <t>Čelo panelu FMP 3 pro osazení 12xDST nebo 12xDSC-neosazený</t>
  </si>
  <si>
    <t>220040</t>
  </si>
  <si>
    <t>HDPE D=10/6</t>
  </si>
  <si>
    <t>220041</t>
  </si>
  <si>
    <t>Kabel optický 4vl., MM, 2,8mm</t>
  </si>
  <si>
    <t>220042</t>
  </si>
  <si>
    <t>Standardní optická kaeta s držákem na 12 svárů, s víčkem</t>
  </si>
  <si>
    <t>220043</t>
  </si>
  <si>
    <t>Teplem smrštitelná ochrana sváru 60 mm, ModNET</t>
  </si>
  <si>
    <t>220044</t>
  </si>
  <si>
    <t>Pigtail SC singlemode 9/120um, 1m, ModNET</t>
  </si>
  <si>
    <t>220045</t>
  </si>
  <si>
    <t>Vent.j.spodní(horní) 220V/60W 4 ventil., termostat</t>
  </si>
  <si>
    <t>220046</t>
  </si>
  <si>
    <t>UPS 1000VA, 2U</t>
  </si>
  <si>
    <t>220047</t>
  </si>
  <si>
    <t>Kabel SYKFY 10x2x0,5</t>
  </si>
  <si>
    <t>220048</t>
  </si>
  <si>
    <t>Kabel SYKFY 20x2x0,5</t>
  </si>
  <si>
    <t>220049</t>
  </si>
  <si>
    <t>Montáž koaxiálního kabelu do trubky, lišty</t>
  </si>
  <si>
    <t>220050</t>
  </si>
  <si>
    <t>Montáž rozbočovače do krabice</t>
  </si>
  <si>
    <t>220051</t>
  </si>
  <si>
    <t>Montáž TV zesilovače</t>
  </si>
  <si>
    <t>220052</t>
  </si>
  <si>
    <t>Závěrečné měření hlavní stanice</t>
  </si>
  <si>
    <t>220053</t>
  </si>
  <si>
    <t>Plombování rozvodu TV signálů</t>
  </si>
  <si>
    <t>220054</t>
  </si>
  <si>
    <t>Montáž koax.kab. do konektoru</t>
  </si>
  <si>
    <t>220055</t>
  </si>
  <si>
    <t>Ukončení kabelů koax.do průměru 10 mm</t>
  </si>
  <si>
    <t>220056</t>
  </si>
  <si>
    <t>Montáž přepěťové ochrany</t>
  </si>
  <si>
    <t>220057</t>
  </si>
  <si>
    <t>Montáž zakončovacího členu 75 Ohm</t>
  </si>
  <si>
    <t>220058</t>
  </si>
  <si>
    <t>75 Ohm koax.kabel-6,8mm H125, LSZH</t>
  </si>
  <si>
    <t>220059</t>
  </si>
  <si>
    <t>"F" konektor</t>
  </si>
  <si>
    <t>220060</t>
  </si>
  <si>
    <t>Zakončovací odpor</t>
  </si>
  <si>
    <t>220061</t>
  </si>
  <si>
    <t>Napájecí zdroj pro moduly hlavní stanice</t>
  </si>
  <si>
    <t>220062</t>
  </si>
  <si>
    <t>Pevně naladěný kanálový zesilovač pro UHF pásmo</t>
  </si>
  <si>
    <t xml:space="preserve">F-konektory (k 25,28,29,40,46,47,59) : </t>
  </si>
  <si>
    <t>ks : 7</t>
  </si>
  <si>
    <t>220063</t>
  </si>
  <si>
    <t>FM zesilovač, F-konektory</t>
  </si>
  <si>
    <t>220064</t>
  </si>
  <si>
    <t>Napájecí sběrnice</t>
  </si>
  <si>
    <t>220065</t>
  </si>
  <si>
    <t>Signálová propojka</t>
  </si>
  <si>
    <t>220066</t>
  </si>
  <si>
    <t>Rám pro 12 modulů</t>
  </si>
  <si>
    <t>220067</t>
  </si>
  <si>
    <t>Skříň pro 12 modulů</t>
  </si>
  <si>
    <t>220068</t>
  </si>
  <si>
    <t>Odbočovač - 4 odb.výstupy</t>
  </si>
  <si>
    <t>220069</t>
  </si>
  <si>
    <t>Odbočovač - 2 odb.výstupy</t>
  </si>
  <si>
    <t>220070</t>
  </si>
  <si>
    <t>Rozbočovač - 2 odb.výstupy</t>
  </si>
  <si>
    <t>220071</t>
  </si>
  <si>
    <t>Přepěťová ochrana</t>
  </si>
  <si>
    <t>220072</t>
  </si>
  <si>
    <t>Anténa UHF</t>
  </si>
  <si>
    <t>220073</t>
  </si>
  <si>
    <t>FM, 87,5-108 MHz, kruhová</t>
  </si>
  <si>
    <t>220074</t>
  </si>
  <si>
    <t>Montáž koax.kabelu do trubky,lišty</t>
  </si>
  <si>
    <t>220075</t>
  </si>
  <si>
    <t>Montáž koax.kab.do konektoru</t>
  </si>
  <si>
    <t>220076</t>
  </si>
  <si>
    <t>Ukončení kab.koax.do průměru 10 mm</t>
  </si>
  <si>
    <t>220077</t>
  </si>
  <si>
    <t>75 Ohm koax.kabel - 6,8mm H125, H121, LSZH</t>
  </si>
  <si>
    <t>220078</t>
  </si>
  <si>
    <t>220079</t>
  </si>
  <si>
    <t>Spojka F-F</t>
  </si>
  <si>
    <t>220080</t>
  </si>
  <si>
    <t>Zatažení kabelu UTP do trubek,mont.na rošt,žlab</t>
  </si>
  <si>
    <t>220081</t>
  </si>
  <si>
    <t>220082</t>
  </si>
  <si>
    <t>Měření 1 kabelu K5E,vyhot.protokolu</t>
  </si>
  <si>
    <t>220083</t>
  </si>
  <si>
    <t>220084</t>
  </si>
  <si>
    <t>Demontáže stávající kabeláže</t>
  </si>
  <si>
    <t>220085</t>
  </si>
  <si>
    <t>Kabel UTP cat.5e - LSZH</t>
  </si>
  <si>
    <t xml:space="preserve">zhutnění podloží po vybourání příček a vrstev podlah : </t>
  </si>
  <si>
    <t>celý prostor nebytového prostoru : 4,155*5,805+5,8*3,195+5,075*3,965+2,34*0,99+0,73*1,2</t>
  </si>
  <si>
    <t>310236261RT1</t>
  </si>
  <si>
    <t>Zazdívka otvorů o ploše přes 0,0225 m2 do 0,09 m2 ve zdivu nadzákladovém cihlami pálenými o tloušťce zdi přes 450 do 600 mm</t>
  </si>
  <si>
    <t>02/03 : 1</t>
  </si>
  <si>
    <t>310237271RT1</t>
  </si>
  <si>
    <t>Zazdívka otvorů o ploše přes 0,09 m2 do 0,25 m2 ve zdivu nadzákladovém cihlami pálenými o tloušťce zdi přes 600 do 750 mm</t>
  </si>
  <si>
    <t>po Waf : 1</t>
  </si>
  <si>
    <t>310238211RT1</t>
  </si>
  <si>
    <t>Zazdívka otvorů o ploše přes 0,25 m2 do 1 m2 ve zdivu nadzákladovém cihlami pálenými pro jakoukoliv maltu vápenocementovou</t>
  </si>
  <si>
    <t>0.002.02 : 2,95*0,3</t>
  </si>
  <si>
    <t>0.002.04 - po vybouraných dveří : 1,3*2,0*0,6</t>
  </si>
  <si>
    <t>349231811RT2</t>
  </si>
  <si>
    <t>Přizdívka ostění s ozubem  přes 80 do 150 mm</t>
  </si>
  <si>
    <t>ve vybouraných otvorech, s vysekáním kapes pro zavázání, z jakýchkoliv cihel, z pomocného pracovního lešení o výšce podlahy do 1900 mm a pro zatížení do 1,5 kPa,</t>
  </si>
  <si>
    <t>0,15*2,1</t>
  </si>
  <si>
    <t>0,10*2,1*2</t>
  </si>
  <si>
    <t>317121151RT2.X01</t>
  </si>
  <si>
    <t>Montáž ŽB překladů do 105 cm dodatečně do rýh, včetně dodávky RZP 119 x 14 x 24 cm</t>
  </si>
  <si>
    <t>Doplnění nadpraží cca 210mm + překlad RZP - mezi mč.0.002.01 a m.č.0.002.02 pro dveře T/1L : 1</t>
  </si>
  <si>
    <t>317121151RT2.X02</t>
  </si>
  <si>
    <t>Montáž ŽB překladů do 105 cm dodatečně do rýh, včetně dodávky RZP 119 x 7 x 24 cm</t>
  </si>
  <si>
    <t>Doplnění nadpraží cca 210mm + překlad RZP - mezi mč.0.002.04 a m.č.0.002.02 pro dveře T/1L : 2</t>
  </si>
  <si>
    <t>1.PP zazdění po vybouraných dveřích 0.002.04-odpočet niky : 0,6*1,3*2-0,6*0,6*0,3</t>
  </si>
  <si>
    <t>1.PP - dozdění nadpraží po vybouraných dveří 0.002.02 : 0,1*0,21*1,2+0,15*0,21*1,4</t>
  </si>
  <si>
    <t>342262722R00</t>
  </si>
  <si>
    <t xml:space="preserve">Příčky z desek sádrokartonových dvojité opláštění, jednoduchá konstrukce CW 50  tloušťka příčky 100 mm, desky voděodolné, tloušťky 12,5 mm, tloušťka izolace 40 mm,  </t>
  </si>
  <si>
    <t>zřízení nosné konstrukce příčky, vložení tepelné izolace tl. do 5 cm, montáž desek, tmelení spár Q2 a úprava rohů. Včetně dodávek materiálu.</t>
  </si>
  <si>
    <t>2,95*0,95</t>
  </si>
  <si>
    <t>-0,8*1,97</t>
  </si>
  <si>
    <t>342262724R00</t>
  </si>
  <si>
    <t xml:space="preserve">Příčky z desek sádrokartonových dvojité opláštění, jednoduchá konstrukce CW 100 tloušťka příčky 150 mm, desky voděodolné, tloušťky 12,5 mm, tloušťka izolace 80 mm,  </t>
  </si>
  <si>
    <t>2,95*(3,650+1,765+0,95)</t>
  </si>
  <si>
    <t>-(0,8*1,97*3)</t>
  </si>
  <si>
    <t>342264051RT1</t>
  </si>
  <si>
    <t>Podhledy na kovové konstrukci opláštěné deskami sádrokartonovými nosná konstrukce z profilů CD s přímým uchycením 1x deska, tloušťky 12,5 mm, standard, bez izolace</t>
  </si>
  <si>
    <t>0.002.06 : 1,8</t>
  </si>
  <si>
    <t>342264051RT3</t>
  </si>
  <si>
    <t>Podhledy na kovové konstrukci opláštěné deskami sádrokartonovými nosná konstrukce z profilů CD s přímým uchycením 1x deska, tloušťky 12,5 mm, impregnovaná, bez izolace</t>
  </si>
  <si>
    <t>0.002.05 : 2,5</t>
  </si>
  <si>
    <t>0.002.06 : 2,2</t>
  </si>
  <si>
    <t>342267111RT1</t>
  </si>
  <si>
    <t>Obklady konstrukcí sádrokartonovými deskami obklady dřevěných konstrukcí  obklad sloupů a trámů do 500 x500 mm  1x opláštění, dvoustranné, deska standard tloušťky 12,5 mm</t>
  </si>
  <si>
    <t>1.000.02 : 5,07</t>
  </si>
  <si>
    <t>430321314R00</t>
  </si>
  <si>
    <t>Beton schodišťových konstrukcí (stupňů, schodnic, ramen, podest s nosníky) železový třídy C 20/25</t>
  </si>
  <si>
    <t>sklepní prostor "002" 0.002.01 : 0,55</t>
  </si>
  <si>
    <t>430361821R00</t>
  </si>
  <si>
    <t>Výztuž schodišťových konstrukcí  (stupňů, schodnic, ramen, podest s nosníky) z betonářské oceli 10505</t>
  </si>
  <si>
    <t>Včetně distančních prvků.</t>
  </si>
  <si>
    <t>sklepní prostor "002" 0.002.01 : 0,55*30/1000</t>
  </si>
  <si>
    <t xml:space="preserve">odhad 30 kg/m3 : </t>
  </si>
  <si>
    <t>431351121R00</t>
  </si>
  <si>
    <t>Bednění podest a podstupňových desek přímočarých zřízení</t>
  </si>
  <si>
    <t>včetně podpěrné konstrukce o výšce do 4 m</t>
  </si>
  <si>
    <t>s pomocným lešením o výšce podlahy do 1900 mm a pro zatížení do 1,5 kPa,</t>
  </si>
  <si>
    <t>Nové schodiště : 1,0*1,39+0,2*1,0*2+0,2*1,39</t>
  </si>
  <si>
    <t>431351122R00</t>
  </si>
  <si>
    <t>Bednění podest a podstupňových desek přímočarých odstranění</t>
  </si>
  <si>
    <t>Odkaz na mn. položky pořadí 17 : 2,06800</t>
  </si>
  <si>
    <t>431351128R00</t>
  </si>
  <si>
    <t>Bednění podest a podstupňových desek příplatek za podpěrnou konstrukci o výšce přes 4 do 6 m zřízení</t>
  </si>
  <si>
    <t>sklepní prostor "002" : 1,39*0,9</t>
  </si>
  <si>
    <t>431351129R00</t>
  </si>
  <si>
    <t>Bednění podest a podstupňových desek příplatek za podpěrnou konstrukci o výšce přes 4 do 6 m odstranění</t>
  </si>
  <si>
    <t>434351141R00</t>
  </si>
  <si>
    <t>Bednění stupňů betonovaných na podstupňové desce nebo na terénu přímočarých zřízení</t>
  </si>
  <si>
    <t>Nové schodiště : 1,39*0,15*3</t>
  </si>
  <si>
    <t>(0,3+0,15)*2*3</t>
  </si>
  <si>
    <t>434351142R00</t>
  </si>
  <si>
    <t>Bednění stupňů betonovaných na podstupňové desce nebo na terénu přímočarých odstranění</t>
  </si>
  <si>
    <t>Odkaz na mn. položky pořadí 21 : 3,32550</t>
  </si>
  <si>
    <t>Odkaz na mn. položky pořadí 26 : 59,40000</t>
  </si>
  <si>
    <t>Odkaz na mn. položky pořadí 28 : 149,65190</t>
  </si>
  <si>
    <t>Odkaz na mn. položky pořadí 29 : 5,94300</t>
  </si>
  <si>
    <t>(1,82*1,76)*2+0,49*0,99+0,76*1,06</t>
  </si>
  <si>
    <t>612451121R00</t>
  </si>
  <si>
    <t>Omítky vnitřního zdiva cementové hladké</t>
  </si>
  <si>
    <t>v podlaží i ve schodišti, zdiva cihelného, kamenného, smíšeného nebo betonového</t>
  </si>
  <si>
    <t xml:space="preserve">pod obklad na cihlu : </t>
  </si>
  <si>
    <t>0.002.03 - koupelna : (2,075+1,715)*2,02</t>
  </si>
  <si>
    <t>0.002.05 - wc : 0,99*2,24+(2,24+0,99)*2*1,6-0,8*1,6</t>
  </si>
  <si>
    <t>za kuchyňskou  linkou - 0.002.01 : 0,9*5,3</t>
  </si>
  <si>
    <t xml:space="preserve">skladba A1, B1 : </t>
  </si>
  <si>
    <t>0.002.01 : 24,8</t>
  </si>
  <si>
    <t>0.002.02 : 17,3</t>
  </si>
  <si>
    <t>0.002.03 : 2,075*1,765</t>
  </si>
  <si>
    <t>0.002.04 : 14,2</t>
  </si>
  <si>
    <t>0.002.05 : 0,99*2,24</t>
  </si>
  <si>
    <t>0.002.06 : 1,4*1,765</t>
  </si>
  <si>
    <t xml:space="preserve">s.v.1.PP = 2,8m včetně ostění : </t>
  </si>
  <si>
    <t>0.002.01 : (5,805+4,3)*2*2,8-0,9*2,02-0,3*2,02-1,3*2,0-1,8*3,0+0,3*3,0*2+0,3*1,8+0,6*2,0*2+0,6*1,39</t>
  </si>
  <si>
    <t>0.002.02 : (5,8+3,2)*2*2,8+0,3*3,0*2+1,8*0,3-2,3*1,8-0,8*1,97*2-0,3*2,02</t>
  </si>
  <si>
    <t>0.002.03 : (2,075+1,765)*(2,8-2,02)</t>
  </si>
  <si>
    <t>0.002.04 : (3,2+3,625)*2,8-0,8*1,97+0,65*2,02*2+1,26*2,02+0,3*0,935+0,3*2,8*2</t>
  </si>
  <si>
    <t>0.002.05 : (0,99+2,24)*2*(2,8-1,6)-0,8*1,6</t>
  </si>
  <si>
    <t>0.002.06 : (1,765+1,4)*2*2,8-0,8*1,97*3</t>
  </si>
  <si>
    <t>odpočet nové omítky nové zdivo : 5,943</t>
  </si>
  <si>
    <t>m.č.0.002.01 : 0,3*2,02</t>
  </si>
  <si>
    <t>m.č.0.002.02 : 0,3*2,02+0,3*0,3</t>
  </si>
  <si>
    <t>m.č.0.002.03 : 0,3*0,3</t>
  </si>
  <si>
    <t>m.č.0.002.04 : 1,1*1,97</t>
  </si>
  <si>
    <t>m.č.0.002.05 : 0,99*2,8-0,99*1,6</t>
  </si>
  <si>
    <t>m.č.0.002.06 : 0,99*2,8-0,8*1,97</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</si>
  <si>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</si>
  <si>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</si>
  <si>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</si>
  <si>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26 : 23,69940</t>
  </si>
  <si>
    <t>612473186R00</t>
  </si>
  <si>
    <t>Omítky vnitřní zdiva ze suchých směsí příplatek za zabudované rohovníky</t>
  </si>
  <si>
    <t>2,8*3</t>
  </si>
  <si>
    <t xml:space="preserve">tl. 120 mm, fr. 0-16mm : </t>
  </si>
  <si>
    <t>celý prostor nebytového prostoru : (4,155*5,805+5,8*3,195+5,075*3,965+2,34*0,99+0,73*1,2)*0,12</t>
  </si>
  <si>
    <t>celý prostor nebytového prostoru : (4,155*5,805+5,8*3,195+5,075*3,965+2,34*0,99+0,73*1,2)*1,2*0,00444</t>
  </si>
  <si>
    <t>celý prostor nebytového prostoru : (4,155*5,805+5,8*3,195+5,075*3,965+2,34*0,99+0,73*1,2)*0,23</t>
  </si>
  <si>
    <t>632411906R00</t>
  </si>
  <si>
    <t>Potěr ze suchých směsí nátěr velmi savých podkladů penetrační,  , Penetrace funkce: zpevnění povrchu, úprava savosti, adhezní můstek; ředidlo: voda (disperzní)</t>
  </si>
  <si>
    <t>celý prostor nebytového prostoru : (4,155*5,805+5,8*3,195+5,075*3,965+2,34*0,99+0,73*1,2)</t>
  </si>
  <si>
    <t>632443211R00</t>
  </si>
  <si>
    <t>Potěr litý cementový pevnost v tlaku 25 MPa, pokládaná plocha do 100 m2, tloušťky 50 mm</t>
  </si>
  <si>
    <t>dovoz směsi, doprava pomocí šnekového čerpadla, lití hadicí na plochu, srovnání latí do roviny</t>
  </si>
  <si>
    <t xml:space="preserve">tl. 65 mm : </t>
  </si>
  <si>
    <t xml:space="preserve">skladba A1, B1-jednotlivé místnosti : </t>
  </si>
  <si>
    <t>0.002.03 : 2,5</t>
  </si>
  <si>
    <t>0.002.05 : 14,2</t>
  </si>
  <si>
    <t>0.002.04 : 2,2</t>
  </si>
  <si>
    <t>632443212R00</t>
  </si>
  <si>
    <t>Potěr litý cementový pevnost v tlaku 25 MPa, pokládaná plocha do 100 m2, příplatek za každých 5 mm tloušťky</t>
  </si>
  <si>
    <t xml:space="preserve">  0.002.01 : 24,8</t>
  </si>
  <si>
    <t xml:space="preserve">  0.002.02 : 17,3</t>
  </si>
  <si>
    <t xml:space="preserve">  0.002.03 : 2,5</t>
  </si>
  <si>
    <t xml:space="preserve">  0.002.05 : 14,2</t>
  </si>
  <si>
    <t xml:space="preserve">  0.002.04 : 2,2</t>
  </si>
  <si>
    <t xml:space="preserve">  0.002.06 : 1,8</t>
  </si>
  <si>
    <t>62,8*3</t>
  </si>
  <si>
    <t>celý prostor nebytového prostoru : 15,17212*1,67*1,1*1,01</t>
  </si>
  <si>
    <t>24,8+17,3+2,5+14,2+2,2+1,8</t>
  </si>
  <si>
    <t>Odkaz na mn. položky pořadí 1 : 64,70000</t>
  </si>
  <si>
    <t>2,8*0,15*(1,87+1,54+1,43)</t>
  </si>
  <si>
    <t>2,8*0,1*(0,94+0,99)</t>
  </si>
  <si>
    <t xml:space="preserve">Skladba P2 - keramická dlažba : </t>
  </si>
  <si>
    <t xml:space="preserve">Skladba P3 - parkety : </t>
  </si>
  <si>
    <t>celý prostor nebytového prostoru : (4,155*5,805+5,8*3,195+5,075*3,965+2,34*0,99+0,73*1,2)*0,15</t>
  </si>
  <si>
    <t>Odkaz na mn. položky pořadí 42 : 9,89486</t>
  </si>
  <si>
    <t>965081713RT1</t>
  </si>
  <si>
    <t>Bourání podlah z keramických dlaždic, tloušťky do 10 mm, plochy přes 1 m2</t>
  </si>
  <si>
    <t>0.002.02 : (1,0*1,87)</t>
  </si>
  <si>
    <t>0.002.03 - komora : 1,4</t>
  </si>
  <si>
    <t>0.002.03 - WC : (1,44*1,21)</t>
  </si>
  <si>
    <t>0.002.04 : 17,3</t>
  </si>
  <si>
    <t>0.002.05 : 2,24*0,9</t>
  </si>
  <si>
    <t>965081702R00</t>
  </si>
  <si>
    <t>Bourání podlah Soklíků z dlažeb keramických tloušťky do 10 mm, výšky do 100 mm</t>
  </si>
  <si>
    <t>0.002.02 : 18,3-1,1-0,65</t>
  </si>
  <si>
    <t>0.002.03 : 5,32-0,65</t>
  </si>
  <si>
    <t>0.002.03 - WC : 5,42-0,65</t>
  </si>
  <si>
    <t>0.002.04 : 20-0,65-0,85-1,1-0,65</t>
  </si>
  <si>
    <t>0.002.05 : 6,68-0,65</t>
  </si>
  <si>
    <t>965082933RT1</t>
  </si>
  <si>
    <t>Odstranění násypu pod podlahami a ochranného na střechách tloušťky do 200 mm, plochy přes 2 m2</t>
  </si>
  <si>
    <t>celý prostor nebytového prostoru : (4,155*5,805+5,8*3,195+5,075*3,965+2,34*0,99+0,73*1,2)*0,135</t>
  </si>
  <si>
    <t>968072244R00</t>
  </si>
  <si>
    <t>Vybourání a vyjmutí kovových rámů a rolet rámů, včetně pomocného lešení o výšce podlahy do 1900 mm a pro zatížení do 1,5 kPa  (150 kg/m2) okenních jednoduchých, plochy do 1 m2</t>
  </si>
  <si>
    <t>0,5*1,0</t>
  </si>
  <si>
    <t>0,65*1,97*3</t>
  </si>
  <si>
    <t>0,85*2,18</t>
  </si>
  <si>
    <t>1,1*2,18+1,1*1,97</t>
  </si>
  <si>
    <t>968096002R00</t>
  </si>
  <si>
    <t xml:space="preserve">Vybourání vnitřních parapetů plastových, šířky do 50 cm,  </t>
  </si>
  <si>
    <t>0.002.02 : 1,8</t>
  </si>
  <si>
    <t>0.002.01 : 1,8</t>
  </si>
  <si>
    <t>pro nové překlady : 1,2*0,25*0,1</t>
  </si>
  <si>
    <t>1,2*0,25*0,15</t>
  </si>
  <si>
    <t>30</t>
  </si>
  <si>
    <t>0.002.02 : 5,8*3,2</t>
  </si>
  <si>
    <t>0.002.04 : 14,2+1,26*0,73</t>
  </si>
  <si>
    <t>0.002.05 : 2,2</t>
  </si>
  <si>
    <t>0.002.06 : 1,765*1,4</t>
  </si>
  <si>
    <t xml:space="preserve">s.v.1.PP = 2,8m : </t>
  </si>
  <si>
    <t>0.003.03 + 0.002.04+0.002.06 : (5,075+3,965)*2*2,8-1,26*2,18-0,65*1,97-1,1*2,2+0,99*1,8*2,2*2+1,26*0,65</t>
  </si>
  <si>
    <t>0.005.05 : (0,99+2,24*2)*2,8-0,76*1,06</t>
  </si>
  <si>
    <t>0.002.05 : 1,21*0,77</t>
  </si>
  <si>
    <t>3,025*1,38</t>
  </si>
  <si>
    <t>999281105R00</t>
  </si>
  <si>
    <t xml:space="preserve">Přesun hmot pro opravy a údržbu objektů pro opravy a údržbu dosavadních objektů včetně vnějších plášťů  výšky do 6 m,  </t>
  </si>
  <si>
    <t>711210020RA0</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</si>
  <si>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</si>
  <si>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</si>
  <si>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 xml:space="preserve">skladba A1 : </t>
  </si>
  <si>
    <t>0.002.03 : 2,075*1,715+(2,075+1,715)*2*2,02-0,8*1,97</t>
  </si>
  <si>
    <t>0.002.05 : 0,99*2,24+(2,24+0,99)*2*1,5</t>
  </si>
  <si>
    <t>71121002.X01</t>
  </si>
  <si>
    <t>Stěrka vodorovná -viz. sanační práce, Hydrostěrka</t>
  </si>
  <si>
    <t>minerální bezrozpouštědlovou stěrku hydroizolační stěrku, která se přes těsnící klíny plynule napojí na svislý hydroizolační systém</t>
  </si>
  <si>
    <t>Specifikace vodorovné izolace:</t>
  </si>
  <si>
    <t>-	kombinovaný výrobek z vodoodpudivých sloučenin kyseliny křemičité a s nízkým obsahem alkálií</t>
  </si>
  <si>
    <t>minerální izolační stěrka neobsahující rozpouštědla plněná plastem</t>
  </si>
  <si>
    <t>-	2x nátěr s celkovou spotřebou cca 2,Skg/m2</t>
  </si>
  <si>
    <t>-	kombinuje vlastnosti minerální stěrky a izolace na bázi živice, µ: &lt; 6 600</t>
  </si>
  <si>
    <t>-	modifikovaná, obsahuje polymerní pojivo, cement, speciální plniva, aditiva</t>
  </si>
  <si>
    <t>0.002.02 : 18,56</t>
  </si>
  <si>
    <t>0.002.05 : 15,1198</t>
  </si>
  <si>
    <t>0.002.06 : 2,471</t>
  </si>
  <si>
    <t>713121111RT1</t>
  </si>
  <si>
    <t>Montáž tepelné izolace podlah  jednovrstvá, bez dodávky materiálu</t>
  </si>
  <si>
    <t>800-713</t>
  </si>
  <si>
    <t>0.002.06 : (0,515+0,9+0,35)*1,4</t>
  </si>
  <si>
    <t>713121118RU1</t>
  </si>
  <si>
    <t xml:space="preserve">Montáž tepelné izolace podlah  Izolace podlah tepelná obložení stěn dilatační páskou, tloušťky 100 mm,  </t>
  </si>
  <si>
    <t xml:space="preserve">skladba A1+B1 - 1.PP : </t>
  </si>
  <si>
    <t>0.002.01 : 20</t>
  </si>
  <si>
    <t>0.002.02 : 18</t>
  </si>
  <si>
    <t>0.002.03 : 7,7</t>
  </si>
  <si>
    <t>0.002.05 : 15,5</t>
  </si>
  <si>
    <t>0.002.04 : 6,4</t>
  </si>
  <si>
    <t>0.002.06 : 6,35</t>
  </si>
  <si>
    <t>713191100RT9</t>
  </si>
  <si>
    <t>Izolace tepelné běžných konstrukcí - doplňky položení separační fólie, včetně dodávky PE fólie, Fólie hladká separační</t>
  </si>
  <si>
    <t>Odkaz na mn. položky pořadí 62 : 65,65080</t>
  </si>
  <si>
    <t>28375768.AR</t>
  </si>
  <si>
    <t>Výrobek izolační pro budovy z pěnového polystyrenu (EPS) tvar: deska; OH = 25 kg/m3; lambda = 0,035 W/(m.K); pevnost v tlaku CS 150 kPa; RtF: E</t>
  </si>
  <si>
    <t>65,6508*0,08*1,08</t>
  </si>
  <si>
    <t>998713101R00</t>
  </si>
  <si>
    <t>Přesun hmot pro izolace tepelné v objektech výšky do 6 m</t>
  </si>
  <si>
    <t>762214811R00</t>
  </si>
  <si>
    <t>Demontáž schodiště včetně zábradlí s podstupnicemi, šířky do 1,5 m</t>
  </si>
  <si>
    <t>výkres bourání m.č.0.002.01 : 1,2</t>
  </si>
  <si>
    <t>766.1</t>
  </si>
  <si>
    <t>T1 - D+M Nové dveřní křídlo vnitřní plné dřevěné,hladké otočné ,  800x1970mm, včetně D+M obložkové zárubněve stejném dekoru, viz PD</t>
  </si>
  <si>
    <t>Vnitční výplň křídla odlehčená deska DTD.</t>
  </si>
  <si>
    <t>Obložková zárubeň včetně celoobvodového těsnění.</t>
  </si>
  <si>
    <t>Kování: oboustranná klika se štítky WC z broušené nerez oceli včetně vložky a klíčů.</t>
  </si>
  <si>
    <t>Povrchová úprava: nátěr dle výběru investora.</t>
  </si>
  <si>
    <t>Zárubeň ve zděné příčce tl.150mm = 1L</t>
  </si>
  <si>
    <t>Zárubeň ve zděné příčce tl.100mm = 1L</t>
  </si>
  <si>
    <t>Zárubeň v SDK příčce tl.150mm = 2P</t>
  </si>
  <si>
    <t>Pravé : 2</t>
  </si>
  <si>
    <t>Levé : 2</t>
  </si>
  <si>
    <t>766.2</t>
  </si>
  <si>
    <t>T2L - D+M Nové dveřní křídlo vnitřní jednokřídlové, plné hladké, manuálně posuvné do pouzdra, včetně D+M obložkové zárubně, rozměrdveří 800x1970mm, dle PD</t>
  </si>
  <si>
    <t>Vnitřní výplň křídla odlehčená deska DTD.</t>
  </si>
  <si>
    <t>Kování:jednostranné madlo se štíty dveřními z broušené nerez oceli včetně vložky a klíčů.</t>
  </si>
  <si>
    <t>Levé : 1</t>
  </si>
  <si>
    <t>766.3</t>
  </si>
  <si>
    <t>T3 - D+M Jednokřídlová policová skříň, 935x2800x360mm s horním skříňovým nástavcem, provedení dle PD</t>
  </si>
  <si>
    <t>Výrobek včetně boků, zad a olemování otvoru.</t>
  </si>
  <si>
    <t>Dvířka a viditelné části korpusů z DTD laminované o tloušťce 18mm, ABS hrany o tloušťce 2mm, ve shodné barvě, ABS hrany na všech stranách desek s výjimkou hran přiražených ke stěnám a bočních hran polic. Korpusy z DTD laminované o tloušťce 18mm. ABS hrany o tl.2mm ve shodné barvě.</t>
  </si>
  <si>
    <t>Nábytkové úchytky jednoduchého mírně zaobleného tvaru, délky 136mm, rozteče otvorů 128mm, šířky 20mm, výšky 30mm.</t>
  </si>
  <si>
    <t>Kování: na křídlech madla z broušené nerezové oceli, skříňový zámek, dveřní závěsy s klipovou technikou</t>
  </si>
  <si>
    <t>Vybavení skříní: 4 kusy omyvatelných polic</t>
  </si>
  <si>
    <t>Povrchová úprava: dvířka a korpusy z DTD laminované v barvě dle barevného řešení. Nábytkové úchyty z matné nerezi.</t>
  </si>
  <si>
    <t>766.4</t>
  </si>
  <si>
    <t>T4 - D+M Nová parapetní deska vnitřní z masivního dřeva, 1800x300, provedení dle PD</t>
  </si>
  <si>
    <t>Deska s nosem - profil L, včetně krycí pásky na všech řezných hranách.</t>
  </si>
  <si>
    <t>Povrchová úprava: povrch hladký, nátěr slonová kost - odsouhlasí NPÚ, povrch stejný jako osazené okno</t>
  </si>
  <si>
    <t>Přesná šíře bude zaměřena po osazení oken.</t>
  </si>
  <si>
    <t xml:space="preserve">ODSTRANĚNI KOMINOVÝCH VYMETACÍCH DVÍŘEK, 4 ks NAHRAZENÍ NOVÝMI : </t>
  </si>
  <si>
    <t xml:space="preserve">Komínová dvířka - 5 kg / ks : </t>
  </si>
  <si>
    <t>0.002.03 : 4*5</t>
  </si>
  <si>
    <t xml:space="preserve">ocelové mříže - 40 kg/m2 : </t>
  </si>
  <si>
    <t>0.002.06 : 0,76*1,06*40</t>
  </si>
  <si>
    <t>Odkaz na mn. položky pořadí 78 : 8,35098</t>
  </si>
  <si>
    <t>Odkaz na mn. položky pořadí 73 : 8,35098</t>
  </si>
  <si>
    <t>771475014R00</t>
  </si>
  <si>
    <t>Montáž soklíků z dlaždic keramických výšky 100 mm, soklíků vodorovných, kladených do flexibilního tmele</t>
  </si>
  <si>
    <t>0.002.06 : (1,765+1,4)*2-0,8*3</t>
  </si>
  <si>
    <t>771479001R00</t>
  </si>
  <si>
    <t>Montáž soklíků z dlaždic keramických Řezání dlaždic pro soklíky</t>
  </si>
  <si>
    <t>Odkaz na mn. položky pořadí 76 : 3,93000</t>
  </si>
  <si>
    <t>771575111R00</t>
  </si>
  <si>
    <t>Montáž podlah z dlaždic keramických 450 x 450 mm, režných nebo glazovaných, hladkých, kladených do flexibilního tmele</t>
  </si>
  <si>
    <t>771578011R00</t>
  </si>
  <si>
    <t>Zvláštní úpravy spár spára podlaha-stěna silikonem</t>
  </si>
  <si>
    <t>vč. dodávky a montáže silikonu.</t>
  </si>
  <si>
    <t>0.002.03 : 7,7-0,9</t>
  </si>
  <si>
    <t>0.002.06 : 6,4-0,9</t>
  </si>
  <si>
    <t>771579791R00</t>
  </si>
  <si>
    <t>Příplatky k položkám montáže podlah keramických příplatek za plochu podlah keramických do 5 m2 jednotlivě</t>
  </si>
  <si>
    <t>771579793R00</t>
  </si>
  <si>
    <t>Příplatky k položkám montáže podlah keramických příplatek za spárovací hmotu - plošně</t>
  </si>
  <si>
    <t>Spotřeba:1,2kg/m2 na 1mm tloušťky : 8,35098*1,2*3</t>
  </si>
  <si>
    <t>597623142R</t>
  </si>
  <si>
    <t>Dlažba keramická s glazurou (GL); tl. = 7,0 mm; a = 298 mm; b = 298 mm; povrch: hladký, matný; mrazuvzdorný; µ = 0,3; barva: šedá</t>
  </si>
  <si>
    <t>sokl : 3,93*0,1*1,10</t>
  </si>
  <si>
    <t>dlažba : 8,35098*1,10</t>
  </si>
  <si>
    <t>998771101R00</t>
  </si>
  <si>
    <t>Přesun hmot pro podlahy z dlaždic v objektech výšky do 6 m</t>
  </si>
  <si>
    <t>775511800R00</t>
  </si>
  <si>
    <t>Demontáž podlah vlysových lepených včetně lišt</t>
  </si>
  <si>
    <t>0.002.02 : (17,3-1,87)</t>
  </si>
  <si>
    <t>776101101R00</t>
  </si>
  <si>
    <t>Přípravné práce vysávání povlakových podlah průmyslovým vysavačem</t>
  </si>
  <si>
    <t>položky neobsahují žádný materiál</t>
  </si>
  <si>
    <t>776101115R00</t>
  </si>
  <si>
    <t>Přípravné práce vyrovnání podkladů samonivelační hmotou</t>
  </si>
  <si>
    <t>Odkaz na mn. položky pořadí 92 : 56,30000</t>
  </si>
  <si>
    <t>776101121R00</t>
  </si>
  <si>
    <t>Přípravné práce penetrace podkladu</t>
  </si>
  <si>
    <t>Odkaz na mn. položky pořadí 86 : 56,30000</t>
  </si>
  <si>
    <t>776220110RU3</t>
  </si>
  <si>
    <t>Lepení podlah z plastů (PVC) na schodišťových stupních rovných, včetně podlahoviny, tloušťky 1,5 mm</t>
  </si>
  <si>
    <t>1,39*3</t>
  </si>
  <si>
    <t>776220200RU3</t>
  </si>
  <si>
    <t>Lepení podlah z plastů (PVC) na schodišťových stupních podstupnice, včetně podlahoviny, tloušťky 1,5 mm</t>
  </si>
  <si>
    <t>776421100RU1</t>
  </si>
  <si>
    <t>Lepení soklíků PVC a napojení krytiny na stěnu lepení podlahových soklíků z PVC a vinylu včetně dodávky soklíku</t>
  </si>
  <si>
    <t>0.002.01 : 4,0+5,805+4,315+5,805-0,9-1,39</t>
  </si>
  <si>
    <t>0.002.02 : (5,8+3,2)*2-0,9-0,8</t>
  </si>
  <si>
    <t>0.002.04 : (3,625+3,645)*2-0,8*2+0,5*2</t>
  </si>
  <si>
    <t>776521200R00</t>
  </si>
  <si>
    <t>Lepení povlakových podlah z plastů  Lepení povlakových podlah z plastů - čtverce z PVC nebo vinylu, montáž</t>
  </si>
  <si>
    <t>28412331R</t>
  </si>
  <si>
    <t>podlahovina PVC v rolích; š = 2 000,0 mm; l = 15 000 mm; tl. 2,50 mm; heterogenní; povrch. úprava polyuretan; protiskluzná; oblast komerční, průmyslová</t>
  </si>
  <si>
    <t xml:space="preserve">ztratné 3% : </t>
  </si>
  <si>
    <t>0.002.01 : 24,8*1,03</t>
  </si>
  <si>
    <t>0.002.02 : 17,3*1,03</t>
  </si>
  <si>
    <t>0.002.04 : 14,2*1,03</t>
  </si>
  <si>
    <t>776981121R00</t>
  </si>
  <si>
    <t>Přechodové, krycí a ukončující podlahové profily přechodová lišta, stejná výška podlahoviny, nerez ocel, samolepicí profil,  , šířka profilu 20 mm</t>
  </si>
  <si>
    <t>0,9+0,8*2</t>
  </si>
  <si>
    <t>998776101R00</t>
  </si>
  <si>
    <t>Přesun hmot pro podlahy povlakové v objektech výšky do 6 m</t>
  </si>
  <si>
    <t>781101210R00</t>
  </si>
  <si>
    <t>včetně dodávky materiálu.</t>
  </si>
  <si>
    <t>0.002.03 - koupelna : 2,075*1,715+(2,075+1,715)*2*2,02-0,8*1,97</t>
  </si>
  <si>
    <t>781475120R00</t>
  </si>
  <si>
    <t>Montáž obkladů vnitřních z dlaždic keramických kladených do tmele 300 x 600 mm,  , kladených do flexibilního tmele</t>
  </si>
  <si>
    <t>781497131R00</t>
  </si>
  <si>
    <t xml:space="preserve">Lišty k obkladům profil ukončovací nerez odolná proti oděru, uložení do tmele, výška profilu 8 mm,  </t>
  </si>
  <si>
    <t>0.002.03 : (2,075+1,765)*2-(0,9*2,02)</t>
  </si>
  <si>
    <t>0.002.05 : (0,99+2,24)*2-0,8</t>
  </si>
  <si>
    <t>ztratné 10% : 33,33783*1,1</t>
  </si>
  <si>
    <t>998781101R00</t>
  </si>
  <si>
    <t>Přesun hmot pro obklady keramické v objektech výšky do 6 m</t>
  </si>
  <si>
    <t>Odkaz na mn. položky pořadí 104 : 237,26108</t>
  </si>
  <si>
    <t>0.002.01 : 1,39*2+0,9*2,02+3,0*1,8</t>
  </si>
  <si>
    <t>0.002.02 : 0,9*2,02+3,0*1,8+0,9*2,02</t>
  </si>
  <si>
    <t>0.002.03 : 0,8*1,97</t>
  </si>
  <si>
    <t>0.002.04 : 0,8*1,97*2</t>
  </si>
  <si>
    <t>0.002.05 : 0,8*1,97+0,76*1,06</t>
  </si>
  <si>
    <t>0.002.06 : 0,8*1,97*3</t>
  </si>
  <si>
    <t>784011222RT2</t>
  </si>
  <si>
    <t>Ostatní práce zakrytí podlah,  , včetně papírové lepenky</t>
  </si>
  <si>
    <t xml:space="preserve">stěny : </t>
  </si>
  <si>
    <t>0.002.01 : (5,805+4,3)*2*2,8+0,3*3,0*2+0,3*1,8+0,6*2,0*2+0,6*1,39</t>
  </si>
  <si>
    <t>0.002.02 : (5,8+3,2)*2*2,8+0,3*3,0*2+1,8*0,3</t>
  </si>
  <si>
    <t>0.002.03 : (2,075+1,765)*2*(2,8-2,02)</t>
  </si>
  <si>
    <t>0.002.04 : (3,2+3,625)*2,8+0,65*2,02*2+1,26*2,02+0,3*0,935+0,3*2,8*2</t>
  </si>
  <si>
    <t>0.002.05 : (0,99+2,24)*2*(2,8-1,6)</t>
  </si>
  <si>
    <t>0.002.06 : (1,765+1,4)*2*2,8</t>
  </si>
  <si>
    <t xml:space="preserve">stropy : </t>
  </si>
  <si>
    <t>0,75*(0,49*0,99)</t>
  </si>
  <si>
    <t>979011221R00</t>
  </si>
  <si>
    <t>Svislá doprava suti a vybouraných hmot nošením za prvé podlaží pod základním podlažím</t>
  </si>
  <si>
    <t>Přesun suti</t>
  </si>
  <si>
    <t>POL8_</t>
  </si>
  <si>
    <t>53,84972*14</t>
  </si>
  <si>
    <t>53,84972*3</t>
  </si>
  <si>
    <t>979990107R00</t>
  </si>
  <si>
    <t>Poplatek za skládku za uložení, směs betonu, cihel a dřeva,  , skupina 17 09 04 z Katalogu odpadů</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</si>
  <si>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</si>
  <si>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</si>
  <si>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</si>
  <si>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</si>
  <si>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</si>
  <si>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</si>
  <si>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721176115R00</t>
  </si>
  <si>
    <t>Potrubí HT odpadní svislé vnější průměr D 110 mm, tloušťka stěny 2,7 mm, DN 100</t>
  </si>
  <si>
    <t>721176116R00</t>
  </si>
  <si>
    <t>Potrubí HT odpadní svislé vnější průměr D 125 mm, tloušťka stěny 3,1 mm, DN 125</t>
  </si>
  <si>
    <t>m : 14</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</si>
  <si>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</si>
  <si>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</si>
  <si>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</si>
  <si>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</si>
  <si>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</si>
  <si>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</si>
  <si>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</si>
  <si>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721273150R00</t>
  </si>
  <si>
    <t>Ventilační hlavice D 50, 75, 110 mm, přivzdušňovací ventil D 50/75/110 mm s dvojitou izolační stěnou, s masivní pryžovou membránou, s odnímatelnou mřížkou proti hmyzu a pro čištění, mat. , včetně dodávky materiálu</t>
  </si>
  <si>
    <t>721001</t>
  </si>
  <si>
    <t>Sekání a zapravení drážek 80/80 cihla,beton</t>
  </si>
  <si>
    <t>721002</t>
  </si>
  <si>
    <t>Odpadní kalich s pojistkou proti vyschnutí</t>
  </si>
  <si>
    <t>55162429.AR</t>
  </si>
  <si>
    <t>uzávěrka zápachová DN 40/50; podomítková, pro pračky/myčky; PE; příslušenství přip. koleno, krycí deska nerez, montážní kryt, nástěnka mosaz, montážní deska, el. krabice</t>
  </si>
  <si>
    <t>721 R01</t>
  </si>
  <si>
    <t>Demontáž potrubí z plastu do DN 100 mm</t>
  </si>
  <si>
    <t>Demontáž stávajícího potrubí včetně následné likvidace, včetně vysekání dražek 160x160mm a jejich následné zapravení.</t>
  </si>
  <si>
    <t>721003</t>
  </si>
  <si>
    <t>Sekání a zapravení drážky 150x150 mm,cihla,beton</t>
  </si>
  <si>
    <t>998721101R00</t>
  </si>
  <si>
    <t>Přesun hmot pro vnitřní kanalizaci v objektech výšky do 6 m</t>
  </si>
  <si>
    <t>722178711R00</t>
  </si>
  <si>
    <t>Potrubí vícevrstvé z polypropylenu, polypropylenu s čedičovými vlákny a polypropylenu PP-RCT/ PP-RCT+BF/ PP-RCT, D 20 mm, s 2,8 mm, S 3,2, polyfúzně svařované</t>
  </si>
  <si>
    <t>včetně tvarovek, bez zednických výpomocí</t>
  </si>
  <si>
    <t>722178712R00</t>
  </si>
  <si>
    <t>Potrubí vícevrstvé z polypropylenu, polypropylenu s čedičovými vlákny a polypropylenu PP-RCT/ PP-RCT+BF/ PP-RCT, D 25 mm, s 3,5 mm, S 3,2, polyfúzně svařované</t>
  </si>
  <si>
    <t>722190401R00</t>
  </si>
  <si>
    <t>Vyvedení a upevnění výpustek DN 15</t>
  </si>
  <si>
    <t>722290215R00</t>
  </si>
  <si>
    <t>Dílčí tlakové zkoušky vodovodního potrubí přírubového nebo hrdlového, do DN 100</t>
  </si>
  <si>
    <t>722290234R00</t>
  </si>
  <si>
    <t>Proplach a dezinfekce vodovodního potrubí do DN 80</t>
  </si>
  <si>
    <t>722001</t>
  </si>
  <si>
    <t>D+M izolace potrubí d=21/25 mm</t>
  </si>
  <si>
    <t>722002</t>
  </si>
  <si>
    <t>D+M izolace potrubí d=27/25 mm</t>
  </si>
  <si>
    <t>722003</t>
  </si>
  <si>
    <t>Oddělovač systémů Dn 20,typ BA</t>
  </si>
  <si>
    <t>722004</t>
  </si>
  <si>
    <t>Montáž vodoměru s dálkovým odečtem</t>
  </si>
  <si>
    <t>722006</t>
  </si>
  <si>
    <t>Systémové upevnění potrubí</t>
  </si>
  <si>
    <t>723012</t>
  </si>
  <si>
    <t>28654336R</t>
  </si>
  <si>
    <t>kohout kulový pro topení, pro vodovod; L = 63 mm; ovládání jednoramennou pákou</t>
  </si>
  <si>
    <t>42250750R</t>
  </si>
  <si>
    <t>ventil pojistný PN 16,0; nátrubkový, pružinový, nízkozdvižný, uzavřené provedení; DN 15 mm; V = 210 mm; L = 43 mm; plocha sedla korozivzdorná ocel; těleso šedá litina; ovládání samočinné; připojení nátrubkové</t>
  </si>
  <si>
    <t>nátrubkové</t>
  </si>
  <si>
    <t>5513809143R</t>
  </si>
  <si>
    <t>kohout kulový, s vypouštěním; páka; závit vnitřní-vnitřní; DN 20 mm; PN 40,0</t>
  </si>
  <si>
    <t>Protipožární tmel 310 ml</t>
  </si>
  <si>
    <t>722005</t>
  </si>
  <si>
    <t>Sekání a zapravení drážky 70/150 cihla,beton</t>
  </si>
  <si>
    <t>722170801R00</t>
  </si>
  <si>
    <t>Demontáž potrubí z trubek z PH tlakových do D 32 mm</t>
  </si>
  <si>
    <t>Demontáž stávajícího potrubí včetně následné likvidace, včetně vysekání dražek  a jejich následné zapravení.</t>
  </si>
  <si>
    <t>998722101R00</t>
  </si>
  <si>
    <t>Přesun hmot pro vnitřní vodovod v objektech výšky do 6 m</t>
  </si>
  <si>
    <t>725001</t>
  </si>
  <si>
    <t>Umyvadlo s otvorem 550x460 mm, Dodávka a montáž</t>
  </si>
  <si>
    <t>kpl.</t>
  </si>
  <si>
    <t xml:space="preserve">včetně baterie stojánkové pákové s výpustí chrom : </t>
  </si>
  <si>
    <t xml:space="preserve">sifon umyvadlový chrom : </t>
  </si>
  <si>
    <t xml:space="preserve">2x rohový ventil Dn 15 : </t>
  </si>
  <si>
    <t xml:space="preserve">2x pancéřovaná hadice 3/8" : </t>
  </si>
  <si>
    <t xml:space="preserve">upevňovací prvky : </t>
  </si>
  <si>
    <t>725002</t>
  </si>
  <si>
    <t>Sprchová kabinka, Dodávka a montáž</t>
  </si>
  <si>
    <t xml:space="preserve">baterie sprchová+růžice : </t>
  </si>
  <si>
    <t xml:space="preserve">sprchová vanička 900x900x250 mm : </t>
  </si>
  <si>
    <t xml:space="preserve">zápachová uzávěrka : </t>
  </si>
  <si>
    <t xml:space="preserve">posuvný držák sprchy : </t>
  </si>
  <si>
    <t xml:space="preserve">sprchové dveře bezp.sklo 900x900 mm : </t>
  </si>
  <si>
    <t xml:space="preserve">2x vzpěra : </t>
  </si>
  <si>
    <t xml:space="preserve">sprchová hadice kloub : </t>
  </si>
  <si>
    <t>725003</t>
  </si>
  <si>
    <t>WC závěsný klozet, Dodávka a montáž</t>
  </si>
  <si>
    <t xml:space="preserve">závěsný klozet 360x530x400 mm : </t>
  </si>
  <si>
    <t xml:space="preserve">tlačítko chrom : </t>
  </si>
  <si>
    <t xml:space="preserve">nádrž,upevňovací prvky,předstěnová instalace : </t>
  </si>
  <si>
    <t xml:space="preserve">duroplastové sedátko pro závěs.klozety,upevňovací prvky : </t>
  </si>
  <si>
    <t>725004</t>
  </si>
  <si>
    <t>Dřez nerezový, Dodávka a montáž</t>
  </si>
  <si>
    <t xml:space="preserve">baterie dřezová stojánková páková s výpustí : </t>
  </si>
  <si>
    <t xml:space="preserve">výtok 130 mm chrom : </t>
  </si>
  <si>
    <t xml:space="preserve">sifon umyvadlový chrom,2x rohový ventil Dn 15 : </t>
  </si>
  <si>
    <t xml:space="preserve">2x pancéřovaná hadice 3/8 ",upevňovací prvky : </t>
  </si>
  <si>
    <t>725005</t>
  </si>
  <si>
    <t>Dvířka 150x150 mm - dodávka a osazení</t>
  </si>
  <si>
    <t>725006</t>
  </si>
  <si>
    <t>Dvířka 300x300 mm - dodávka a osazení</t>
  </si>
  <si>
    <t>725290010RA0</t>
  </si>
  <si>
    <t>Demontáž zařizovacích předmětů klozetu včetně splachovací nádrže</t>
  </si>
  <si>
    <t>1.PP bytový prostor : 1</t>
  </si>
  <si>
    <t>725290020RA0</t>
  </si>
  <si>
    <t>Demontáž zařizovacích předmětů umyvadla včetně baterie a konzol</t>
  </si>
  <si>
    <t>1.PP bytový prostor : 2</t>
  </si>
  <si>
    <t>998725101R00</t>
  </si>
  <si>
    <t>Přesun hmot pro zařizovací předměty v objektech výšky do 6 m</t>
  </si>
  <si>
    <t>Položky jsou včetně dopravy materiálu a staveništního přesunu hmot.</t>
  </si>
  <si>
    <t>723001</t>
  </si>
  <si>
    <t>Potrubí ocelové hladké černé svařované Dn 25</t>
  </si>
  <si>
    <t>723002</t>
  </si>
  <si>
    <t>Kulový uzávěr Dn 25 páka</t>
  </si>
  <si>
    <t>Plynoměrná skříň484x570x242 mm</t>
  </si>
  <si>
    <t>Tlaková zkouška plyn.potrubí,rev.zpráva</t>
  </si>
  <si>
    <t xml:space="preserve">vč.tlakové zkoušky, v bytech nutno doměřit dle skutečnosti : </t>
  </si>
  <si>
    <t>m : 19</t>
  </si>
  <si>
    <t>Zhotovení drážky ve zdi cihlové</t>
  </si>
  <si>
    <t>723006</t>
  </si>
  <si>
    <t>Začištění drážky,konečná úprava</t>
  </si>
  <si>
    <t>723007</t>
  </si>
  <si>
    <t>Zazdění drážky</t>
  </si>
  <si>
    <t>723008</t>
  </si>
  <si>
    <t>Orientační štítky,popisové tabulky</t>
  </si>
  <si>
    <t>723009</t>
  </si>
  <si>
    <t>723011</t>
  </si>
  <si>
    <t>Nátěr syntetický potrubí do Dn 100 mm Z+2x+1x email</t>
  </si>
  <si>
    <t>Rozvodnice Roo1 v.č.D.1.4.3-19</t>
  </si>
  <si>
    <t>Vývod pro ohebný vodič z krabice pod omítkou do 5x4 bílý</t>
  </si>
  <si>
    <t>Osazení hmoždinky do cihel.zdiva průměr 8 mm</t>
  </si>
  <si>
    <t>Osazení hmoždinky do cihel.zdiva průměr 10 mm</t>
  </si>
  <si>
    <t>Kabel silový izolace pVC bez vodiče PE CYKY-O 2x1,5 mm2</t>
  </si>
  <si>
    <t>Kabel silový izolace pVC bez vodiče PE CYKY-O 3x1,5 mm2</t>
  </si>
  <si>
    <t>Kabel silový izolace PVC s vodičem PE CYKY-J 3x1,5 mm2</t>
  </si>
  <si>
    <t>Kabel silový izolace PVC s vodičem PE CYKY-J 3x2,5 mm2</t>
  </si>
  <si>
    <t>Kabel silový izolace PVC s vodičem PE CYKY-J 4x10 mm2</t>
  </si>
  <si>
    <t>Kabel silový izolace PVC s vodičem PE CYKY-J 5x1,5 mm2</t>
  </si>
  <si>
    <t>Kabel silový izolace PVC s vodičem PE CYKY-J 5x4 mm2</t>
  </si>
  <si>
    <t>Šňůra PVC 5x4 mm2</t>
  </si>
  <si>
    <t>Ukončení Cu kabelů do 5x4 mm2</t>
  </si>
  <si>
    <t>Strojek spínače 1-pól.vyp (1)</t>
  </si>
  <si>
    <t>Strojek spínače - sériový přepínač (5)</t>
  </si>
  <si>
    <t>Strojek spínače - stříd.přep.(6)</t>
  </si>
  <si>
    <t>Kryt spínače-barva bílá - 1 páčka</t>
  </si>
  <si>
    <t>Kryt spínače-barva bílá - 2 páčky</t>
  </si>
  <si>
    <t>Rámeček pro přístroje - barva bílá B jednoduchý</t>
  </si>
  <si>
    <t>Zásuvka domovní barva bílá kompletní 2p+PE,250V,16A</t>
  </si>
  <si>
    <t>Zásuvka domovní pod omítku,barva bílá,kompletní s přepěťovou ochranou 2p+PE,250V,16A</t>
  </si>
  <si>
    <t>Montáž rozvodnic R001</t>
  </si>
  <si>
    <t>Svítidla LED včetně zdrojů dle Knihy svítidel</t>
  </si>
  <si>
    <t xml:space="preserve">C-LED přisazené,29W EVG 830K,těleso bíle lakovaný kov, : </t>
  </si>
  <si>
    <t xml:space="preserve">stínidlo ručně foukané  triplexové sklo OPAL,IP 44 : </t>
  </si>
  <si>
    <t>ks : 10</t>
  </si>
  <si>
    <t>Provodení revizních zkoušek - revizní technik</t>
  </si>
  <si>
    <t>Demontáž stávajících zařízení a rozvodů</t>
  </si>
  <si>
    <t>Zemní práce - vybourání otvoru ve zdivu cih.do prům.60 mm-stěny do 300 mm</t>
  </si>
  <si>
    <t>Vybourání otvoru ve zdivu cih.do plochy 2,25dm2-stěna do 450 mm</t>
  </si>
  <si>
    <t>Vysekání kapes ve zdivu cih.pro krabice 100x100x50 mm</t>
  </si>
  <si>
    <t>Vysekání rýh ve zdivu cih.-hloubka 30 mm šíře 30 mm</t>
  </si>
  <si>
    <t>Vysekání rýh ve zdivu cih.-hloubka 30 mm šíře 70 mm</t>
  </si>
  <si>
    <t>7330001</t>
  </si>
  <si>
    <t>Potrubí z trubek měděných přesných vč. příslušných tvarovek a přechodových kusů, rozm. 15 x 1</t>
  </si>
  <si>
    <t>731001</t>
  </si>
  <si>
    <t>Plynový závěsný kombin.turbokotel  vč. odděleného odtahu spalin vedeného nad střechu</t>
  </si>
  <si>
    <t>POL3_0</t>
  </si>
  <si>
    <t>Závěsný kondenzační turbokotel o modulovaném topném výkonu 5 až 20 kW, pro přípravu TUV pak 23 kW.</t>
  </si>
  <si>
    <t>Kotel zásbuje nebytový prostor teplem pro potřeby vytápění a přípravy TUV.</t>
  </si>
  <si>
    <t>Navržený turbokotel pracuje s uzavřenou spalovací komorou a neodebírá vzduch z místnosti. Odtah spalin od kotle a přívod spalovacího vzduchu je zajištěn typovým odděleným potrubím, které je vedeno stávajícím komínovým průduchem. KOncetricky je tímto komínem zajištěn přívod spalovacího vzduchu pro kotel.</t>
  </si>
  <si>
    <t xml:space="preserve">odtah spalin vedený stávajícím komínovým průduchem potrubím Dn 80 : </t>
  </si>
  <si>
    <t xml:space="preserve">nad střechu objektu (cca 30 m) : </t>
  </si>
  <si>
    <t>soubor : 1</t>
  </si>
  <si>
    <t>731002</t>
  </si>
  <si>
    <t>Nový odtah plynového kotle z 1.PP vč. nasávání, systémové řešení, komín kotven v každém podlaží, do</t>
  </si>
  <si>
    <t>bm</t>
  </si>
  <si>
    <t>7330002</t>
  </si>
  <si>
    <t>Potrubí z trubek měděných přesných vč. příslušných tvarovek a přechodových kusů,   rozm.  18 x 1</t>
  </si>
  <si>
    <t>7330003</t>
  </si>
  <si>
    <t>Potrubí z trubek měděných přesných vč. příslušných tvarovek a přechodových kusů,   rozm.   22 x 1</t>
  </si>
  <si>
    <t>7330004</t>
  </si>
  <si>
    <t>Přechodový kus měď ocel   15 x 1/ Dn 10</t>
  </si>
  <si>
    <t>ks</t>
  </si>
  <si>
    <t>7330005</t>
  </si>
  <si>
    <t>Přechodový kus  měď ocel     22 x 1/ Dn 20</t>
  </si>
  <si>
    <t>7330006</t>
  </si>
  <si>
    <t>Tepelná izolace měděného potrubí návleková nebo krycí lišta</t>
  </si>
  <si>
    <t>kpl</t>
  </si>
  <si>
    <t>7340007</t>
  </si>
  <si>
    <t>Montáž armatur</t>
  </si>
  <si>
    <t>7340001</t>
  </si>
  <si>
    <t>Prostorový programovatelný termostat</t>
  </si>
  <si>
    <t>7340002</t>
  </si>
  <si>
    <t>Kohout uzavírací závitový kulový Dn 20</t>
  </si>
  <si>
    <t>7340003</t>
  </si>
  <si>
    <t>Kohout vypouštěcí a napouštěcí kulový Dn 10</t>
  </si>
  <si>
    <t>7340004</t>
  </si>
  <si>
    <t>Automatický odvzdušňovač    Dn 10</t>
  </si>
  <si>
    <t>7340005</t>
  </si>
  <si>
    <t>Šroubení závitové přímé, uzavírací   Dn 10</t>
  </si>
  <si>
    <t>7340006</t>
  </si>
  <si>
    <t>Šroubení závitové přímé neuzavírací   Dn 20</t>
  </si>
  <si>
    <t>7350003</t>
  </si>
  <si>
    <t>Otopná tělesa ocelová desková  výšky 600 mm, 21/600/600 klasik, vč.upevňov.prvků</t>
  </si>
  <si>
    <t>7350004</t>
  </si>
  <si>
    <t>Otopná tělesa ocelová desková v. 600 mm,  22/600/1200 klasik, vč.upevňov.prvků</t>
  </si>
  <si>
    <t>7350005</t>
  </si>
  <si>
    <t>Otopná tělesa ocelová desková v. 600 mm,  22/600/1400  klasik,vč.upevňov.prvků</t>
  </si>
  <si>
    <t>7350006</t>
  </si>
  <si>
    <t>Otopná tělesa ocelová desková  v. 900 mm,  21/900/900 klasik, vč. upevňov.prvků</t>
  </si>
  <si>
    <t>7350008</t>
  </si>
  <si>
    <t>Montáž otopných těles</t>
  </si>
  <si>
    <t>7350010</t>
  </si>
  <si>
    <t>Propláchnutí, napuštění systému</t>
  </si>
  <si>
    <t>7350011</t>
  </si>
  <si>
    <t>Topná zkouška</t>
  </si>
  <si>
    <t>hod</t>
  </si>
  <si>
    <t>7350012</t>
  </si>
  <si>
    <t>Seřízení a přezkoušení systému</t>
  </si>
  <si>
    <t>7350013</t>
  </si>
  <si>
    <t>Demontáže stávajícího zařízení vytápění</t>
  </si>
  <si>
    <t>7350001</t>
  </si>
  <si>
    <t>Radiátorový ventil  s hlavicí termoregulačního ovládání</t>
  </si>
  <si>
    <t>7350002</t>
  </si>
  <si>
    <t>Radiátorový ventil  s hlavicí ručního ovládání</t>
  </si>
  <si>
    <t>7350007</t>
  </si>
  <si>
    <t>Koupelnové trubkové těleso  rozm.   1820/600</t>
  </si>
  <si>
    <t>7350009</t>
  </si>
  <si>
    <t>Montážní, kotevní, těsnící a jiný materiál</t>
  </si>
  <si>
    <t>Položky jsou včetně dopravy materiálu a staveništního přesunu hmot a přesunu a likvidace suti.</t>
  </si>
  <si>
    <t>7390001</t>
  </si>
  <si>
    <t>Stavební výpomoci, drážky, prostupy</t>
  </si>
  <si>
    <t>73900002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</si>
</sst>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rgb="FFDF7000"/>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9"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3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SUMIF(F77:F129,A16,I77:I129)+SUMIF(F77:F129,"PSU",I77:I129)</f>
        <v>0</v>
      </c>
      <c r="J16" s="85"/>
    </row>
    <row r="17" spans="1:10" ht="23.25" customHeight="1" x14ac:dyDescent="0.2">
      <c r="A17" s="196" t="s">
        <v>25</v>
      </c>
      <c r="B17" s="38" t="s">
        <v>25</v>
      </c>
      <c r="C17" s="62"/>
      <c r="D17" s="63"/>
      <c r="E17" s="83"/>
      <c r="F17" s="84"/>
      <c r="G17" s="83"/>
      <c r="H17" s="84"/>
      <c r="I17" s="83">
        <f>SUMIF(F77:F129,A17,I77:I129)</f>
        <v>0</v>
      </c>
      <c r="J17" s="85"/>
    </row>
    <row r="18" spans="1:10" ht="23.25" customHeight="1" x14ac:dyDescent="0.2">
      <c r="A18" s="196" t="s">
        <v>26</v>
      </c>
      <c r="B18" s="38" t="s">
        <v>26</v>
      </c>
      <c r="C18" s="62"/>
      <c r="D18" s="63"/>
      <c r="E18" s="83"/>
      <c r="F18" s="84"/>
      <c r="G18" s="83"/>
      <c r="H18" s="84"/>
      <c r="I18" s="83">
        <f>SUMIF(F77:F129,A18,I77:I129)</f>
        <v>0</v>
      </c>
      <c r="J18" s="85"/>
    </row>
    <row r="19" spans="1:10" ht="23.25" customHeight="1" x14ac:dyDescent="0.2">
      <c r="A19" s="196" t="s">
        <v>192</v>
      </c>
      <c r="B19" s="38" t="s">
        <v>27</v>
      </c>
      <c r="C19" s="62"/>
      <c r="D19" s="63"/>
      <c r="E19" s="83"/>
      <c r="F19" s="84"/>
      <c r="G19" s="83"/>
      <c r="H19" s="84"/>
      <c r="I19" s="83">
        <f>SUMIF(F77:F129,A19,I77:I129)</f>
        <v>0</v>
      </c>
      <c r="J19" s="85"/>
    </row>
    <row r="20" spans="1:10" ht="23.25" customHeight="1" x14ac:dyDescent="0.2">
      <c r="A20" s="196" t="s">
        <v>193</v>
      </c>
      <c r="B20" s="38" t="s">
        <v>28</v>
      </c>
      <c r="C20" s="62"/>
      <c r="D20" s="63"/>
      <c r="E20" s="83"/>
      <c r="F20" s="84"/>
      <c r="G20" s="83"/>
      <c r="H20" s="84"/>
      <c r="I20" s="83">
        <f>SUMIF(F77:F129,A20,I77:I129)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Naklady'!AE60+'SO 01 001 Pol'!AE3183+'SO 01 002 Pol'!AE70+'SO 01 003 Pol'!AE27+'SO 01 004 Pol'!AE126+'SO 01 005 Pol'!AE97+'SO 02 001 Pol'!AE502+'SO 02 002 Pol'!AE103+'SO 02 003 Pol'!AE23+'SO 02 004 Pol'!AE57+'SO 02 005 Pol'!AE57</f>
        <v>0</v>
      </c>
      <c r="G39" s="149">
        <f>'00 00 Naklady'!AF60+'SO 01 001 Pol'!AF3183+'SO 01 002 Pol'!AF70+'SO 01 003 Pol'!AF27+'SO 01 004 Pol'!AF126+'SO 01 005 Pol'!AF97+'SO 02 001 Pol'!AF502+'SO 02 002 Pol'!AF103+'SO 02 003 Pol'!AF23+'SO 02 004 Pol'!AF57+'SO 02 005 Pol'!AF57</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00 Naklady'!AE60</f>
        <v>0</v>
      </c>
      <c r="G40" s="155">
        <f>'00 00 Naklady'!AF60</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00 Naklady'!AE60</f>
        <v>0</v>
      </c>
      <c r="G41" s="150">
        <f>'00 00 Naklady'!AF60</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01 001 Pol'!AE3183+'SO 01 002 Pol'!AE70+'SO 01 003 Pol'!AE27+'SO 01 004 Pol'!AE126+'SO 01 005 Pol'!AE97</f>
        <v>0</v>
      </c>
      <c r="G43" s="155">
        <f>'SO 01 001 Pol'!AF3183+'SO 01 002 Pol'!AF70+'SO 01 003 Pol'!AF27+'SO 01 004 Pol'!AF126+'SO 01 005 Pol'!AF97</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'SO 01 001 Pol'!AE3183</f>
        <v>0</v>
      </c>
      <c r="G44" s="150">
        <f>'SO 01 001 Pol'!AF3183</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'SO 01 002 Pol'!AE70</f>
        <v>0</v>
      </c>
      <c r="G45" s="150">
        <f>'SO 01 002 Pol'!AF70</f>
        <v>0</v>
      </c>
      <c r="H45" s="150">
        <f>(F45*SazbaDPH1/100)+(G45*SazbaDPH2/100)</f>
        <v>0</v>
      </c>
      <c r="I45" s="150">
        <f>F45+G45+H45</f>
        <v>0</v>
      </c>
      <c r="J45" s="151" t="str">
        <f>IF(CenaCelkemVypocet=0,"",I45/CenaCelkemVypocet*100)</f>
        <v/>
      </c>
    </row>
    <row r="46" spans="1:10" ht="25.5" customHeight="1" x14ac:dyDescent="0.2">
      <c r="A46" s="136">
        <v>3</v>
      </c>
      <c r="B46" s="157" t="s">
        <v>62</v>
      </c>
      <c r="C46" s="147" t="s">
        <v>63</v>
      </c>
      <c r="D46" s="147"/>
      <c r="E46" s="147"/>
      <c r="F46" s="158">
        <f>'SO 01 003 Pol'!AE27</f>
        <v>0</v>
      </c>
      <c r="G46" s="150">
        <f>'SO 01 003 Pol'!AF27</f>
        <v>0</v>
      </c>
      <c r="H46" s="150">
        <f>(F46*SazbaDPH1/100)+(G46*SazbaDPH2/100)</f>
        <v>0</v>
      </c>
      <c r="I46" s="150">
        <f>F46+G46+H46</f>
        <v>0</v>
      </c>
      <c r="J46" s="151" t="str">
        <f>IF(CenaCelkemVypocet=0,"",I46/CenaCelkemVypocet*100)</f>
        <v/>
      </c>
    </row>
    <row r="47" spans="1:10" ht="25.5" customHeight="1" x14ac:dyDescent="0.2">
      <c r="A47" s="136">
        <v>3</v>
      </c>
      <c r="B47" s="157" t="s">
        <v>64</v>
      </c>
      <c r="C47" s="147" t="s">
        <v>65</v>
      </c>
      <c r="D47" s="147"/>
      <c r="E47" s="147"/>
      <c r="F47" s="158">
        <f>'SO 01 004 Pol'!AE126</f>
        <v>0</v>
      </c>
      <c r="G47" s="150">
        <f>'SO 01 004 Pol'!AF126</f>
        <v>0</v>
      </c>
      <c r="H47" s="150">
        <f>(F47*SazbaDPH1/100)+(G47*SazbaDPH2/100)</f>
        <v>0</v>
      </c>
      <c r="I47" s="150">
        <f>F47+G47+H47</f>
        <v>0</v>
      </c>
      <c r="J47" s="151" t="str">
        <f>IF(CenaCelkemVypocet=0,"",I47/CenaCelkemVypocet*100)</f>
        <v/>
      </c>
    </row>
    <row r="48" spans="1:10" ht="25.5" customHeight="1" x14ac:dyDescent="0.2">
      <c r="A48" s="136">
        <v>3</v>
      </c>
      <c r="B48" s="157" t="s">
        <v>66</v>
      </c>
      <c r="C48" s="147" t="s">
        <v>67</v>
      </c>
      <c r="D48" s="147"/>
      <c r="E48" s="147"/>
      <c r="F48" s="158">
        <f>'SO 01 005 Pol'!AE97</f>
        <v>0</v>
      </c>
      <c r="G48" s="150">
        <f>'SO 01 005 Pol'!AF97</f>
        <v>0</v>
      </c>
      <c r="H48" s="150">
        <f>(F48*SazbaDPH1/100)+(G48*SazbaDPH2/100)</f>
        <v>0</v>
      </c>
      <c r="I48" s="150">
        <f>F48+G48+H48</f>
        <v>0</v>
      </c>
      <c r="J48" s="151" t="str">
        <f>IF(CenaCelkemVypocet=0,"",I48/CenaCelkemVypocet*100)</f>
        <v/>
      </c>
    </row>
    <row r="49" spans="1:10" ht="25.5" customHeight="1" x14ac:dyDescent="0.2">
      <c r="A49" s="136">
        <v>2</v>
      </c>
      <c r="B49" s="152" t="s">
        <v>68</v>
      </c>
      <c r="C49" s="153" t="s">
        <v>69</v>
      </c>
      <c r="D49" s="153"/>
      <c r="E49" s="153"/>
      <c r="F49" s="154">
        <f>'SO 02 001 Pol'!AE502+'SO 02 002 Pol'!AE103+'SO 02 003 Pol'!AE23+'SO 02 004 Pol'!AE57+'SO 02 005 Pol'!AE57</f>
        <v>0</v>
      </c>
      <c r="G49" s="155">
        <f>'SO 02 001 Pol'!AF502+'SO 02 002 Pol'!AF103+'SO 02 003 Pol'!AF23+'SO 02 004 Pol'!AF57+'SO 02 005 Pol'!AF57</f>
        <v>0</v>
      </c>
      <c r="H49" s="155">
        <f>(F49*SazbaDPH1/100)+(G49*SazbaDPH2/100)</f>
        <v>0</v>
      </c>
      <c r="I49" s="155">
        <f>F49+G49+H49</f>
        <v>0</v>
      </c>
      <c r="J49" s="156" t="str">
        <f>IF(CenaCelkemVypocet=0,"",I49/CenaCelkemVypocet*100)</f>
        <v/>
      </c>
    </row>
    <row r="50" spans="1:10" ht="25.5" customHeight="1" x14ac:dyDescent="0.2">
      <c r="A50" s="136">
        <v>3</v>
      </c>
      <c r="B50" s="157" t="s">
        <v>58</v>
      </c>
      <c r="C50" s="147" t="s">
        <v>59</v>
      </c>
      <c r="D50" s="147"/>
      <c r="E50" s="147"/>
      <c r="F50" s="158">
        <f>'SO 02 001 Pol'!AE502</f>
        <v>0</v>
      </c>
      <c r="G50" s="150">
        <f>'SO 02 001 Pol'!AF502</f>
        <v>0</v>
      </c>
      <c r="H50" s="150">
        <f>(F50*SazbaDPH1/100)+(G50*SazbaDPH2/100)</f>
        <v>0</v>
      </c>
      <c r="I50" s="150">
        <f>F50+G50+H50</f>
        <v>0</v>
      </c>
      <c r="J50" s="151" t="str">
        <f>IF(CenaCelkemVypocet=0,"",I50/CenaCelkemVypocet*100)</f>
        <v/>
      </c>
    </row>
    <row r="51" spans="1:10" ht="25.5" customHeight="1" x14ac:dyDescent="0.2">
      <c r="A51" s="136">
        <v>3</v>
      </c>
      <c r="B51" s="157" t="s">
        <v>60</v>
      </c>
      <c r="C51" s="147" t="s">
        <v>61</v>
      </c>
      <c r="D51" s="147"/>
      <c r="E51" s="147"/>
      <c r="F51" s="158">
        <f>'SO 02 002 Pol'!AE103</f>
        <v>0</v>
      </c>
      <c r="G51" s="150">
        <f>'SO 02 002 Pol'!AF103</f>
        <v>0</v>
      </c>
      <c r="H51" s="150">
        <f>(F51*SazbaDPH1/100)+(G51*SazbaDPH2/100)</f>
        <v>0</v>
      </c>
      <c r="I51" s="150">
        <f>F51+G51+H51</f>
        <v>0</v>
      </c>
      <c r="J51" s="151" t="str">
        <f>IF(CenaCelkemVypocet=0,"",I51/CenaCelkemVypocet*100)</f>
        <v/>
      </c>
    </row>
    <row r="52" spans="1:10" ht="25.5" customHeight="1" x14ac:dyDescent="0.2">
      <c r="A52" s="136">
        <v>3</v>
      </c>
      <c r="B52" s="157" t="s">
        <v>62</v>
      </c>
      <c r="C52" s="147" t="s">
        <v>63</v>
      </c>
      <c r="D52" s="147"/>
      <c r="E52" s="147"/>
      <c r="F52" s="158">
        <f>'SO 02 003 Pol'!AE23</f>
        <v>0</v>
      </c>
      <c r="G52" s="150">
        <f>'SO 02 003 Pol'!AF23</f>
        <v>0</v>
      </c>
      <c r="H52" s="150">
        <f>(F52*SazbaDPH1/100)+(G52*SazbaDPH2/100)</f>
        <v>0</v>
      </c>
      <c r="I52" s="150">
        <f>F52+G52+H52</f>
        <v>0</v>
      </c>
      <c r="J52" s="151" t="str">
        <f>IF(CenaCelkemVypocet=0,"",I52/CenaCelkemVypocet*100)</f>
        <v/>
      </c>
    </row>
    <row r="53" spans="1:10" ht="25.5" customHeight="1" x14ac:dyDescent="0.2">
      <c r="A53" s="136">
        <v>3</v>
      </c>
      <c r="B53" s="157" t="s">
        <v>64</v>
      </c>
      <c r="C53" s="147" t="s">
        <v>65</v>
      </c>
      <c r="D53" s="147"/>
      <c r="E53" s="147"/>
      <c r="F53" s="158">
        <f>'SO 02 004 Pol'!AE57</f>
        <v>0</v>
      </c>
      <c r="G53" s="150">
        <f>'SO 02 004 Pol'!AF57</f>
        <v>0</v>
      </c>
      <c r="H53" s="150">
        <f>(F53*SazbaDPH1/100)+(G53*SazbaDPH2/100)</f>
        <v>0</v>
      </c>
      <c r="I53" s="150">
        <f>F53+G53+H53</f>
        <v>0</v>
      </c>
      <c r="J53" s="151" t="str">
        <f>IF(CenaCelkemVypocet=0,"",I53/CenaCelkemVypocet*100)</f>
        <v/>
      </c>
    </row>
    <row r="54" spans="1:10" ht="25.5" customHeight="1" x14ac:dyDescent="0.2">
      <c r="A54" s="136">
        <v>3</v>
      </c>
      <c r="B54" s="157" t="s">
        <v>66</v>
      </c>
      <c r="C54" s="147" t="s">
        <v>70</v>
      </c>
      <c r="D54" s="147"/>
      <c r="E54" s="147"/>
      <c r="F54" s="158">
        <f>'SO 02 005 Pol'!AE57</f>
        <v>0</v>
      </c>
      <c r="G54" s="150">
        <f>'SO 02 005 Pol'!AF57</f>
        <v>0</v>
      </c>
      <c r="H54" s="150">
        <f>(F54*SazbaDPH1/100)+(G54*SazbaDPH2/100)</f>
        <v>0</v>
      </c>
      <c r="I54" s="150">
        <f>F54+G54+H54</f>
        <v>0</v>
      </c>
      <c r="J54" s="151" t="str">
        <f>IF(CenaCelkemVypocet=0,"",I54/CenaCelkemVypocet*100)</f>
        <v/>
      </c>
    </row>
    <row r="55" spans="1:10" ht="25.5" customHeight="1" x14ac:dyDescent="0.2">
      <c r="A55" s="136"/>
      <c r="B55" s="159" t="s">
        <v>71</v>
      </c>
      <c r="C55" s="160"/>
      <c r="D55" s="160"/>
      <c r="E55" s="161"/>
      <c r="F55" s="162">
        <f>SUMIF(A39:A54,"=1",F39:F54)</f>
        <v>0</v>
      </c>
      <c r="G55" s="163">
        <f>SUMIF(A39:A54,"=1",G39:G54)</f>
        <v>0</v>
      </c>
      <c r="H55" s="163">
        <f>SUMIF(A39:A54,"=1",H39:H54)</f>
        <v>0</v>
      </c>
      <c r="I55" s="163">
        <f>SUMIF(A39:A54,"=1",I39:I54)</f>
        <v>0</v>
      </c>
      <c r="J55" s="164">
        <f>SUMIF(A39:A54,"=1",J39:J54)</f>
        <v>0</v>
      </c>
    </row>
    <row r="57" spans="1:10" x14ac:dyDescent="0.2">
      <c r="A57" t="s">
        <v>73</v>
      </c>
      <c r="B57" t="s">
        <v>74</v>
      </c>
    </row>
    <row r="58" spans="1:10" x14ac:dyDescent="0.2">
      <c r="A58" t="s">
        <v>75</v>
      </c>
      <c r="B58" t="s">
        <v>76</v>
      </c>
    </row>
    <row r="59" spans="1:10" x14ac:dyDescent="0.2">
      <c r="A59" t="s">
        <v>77</v>
      </c>
      <c r="B59" t="s">
        <v>78</v>
      </c>
    </row>
    <row r="60" spans="1:10" x14ac:dyDescent="0.2">
      <c r="A60" t="s">
        <v>75</v>
      </c>
      <c r="B60" t="s">
        <v>79</v>
      </c>
    </row>
    <row r="61" spans="1:10" x14ac:dyDescent="0.2">
      <c r="A61" t="s">
        <v>77</v>
      </c>
      <c r="B61" t="s">
        <v>80</v>
      </c>
    </row>
    <row r="62" spans="1:10" x14ac:dyDescent="0.2">
      <c r="A62" t="s">
        <v>77</v>
      </c>
      <c r="B62" t="s">
        <v>81</v>
      </c>
    </row>
    <row r="63" spans="1:10" x14ac:dyDescent="0.2">
      <c r="A63" t="s">
        <v>77</v>
      </c>
      <c r="B63" t="s">
        <v>82</v>
      </c>
    </row>
    <row r="64" spans="1:10" x14ac:dyDescent="0.2">
      <c r="A64" t="s">
        <v>77</v>
      </c>
      <c r="B64" t="s">
        <v>83</v>
      </c>
    </row>
    <row r="65" spans="1:10" x14ac:dyDescent="0.2">
      <c r="A65" t="s">
        <v>77</v>
      </c>
      <c r="B65" t="s">
        <v>84</v>
      </c>
    </row>
    <row r="66" spans="1:10" x14ac:dyDescent="0.2">
      <c r="A66" t="s">
        <v>75</v>
      </c>
      <c r="B66" t="s">
        <v>85</v>
      </c>
    </row>
    <row r="67" spans="1:10" x14ac:dyDescent="0.2">
      <c r="A67" t="s">
        <v>77</v>
      </c>
      <c r="B67" t="s">
        <v>80</v>
      </c>
    </row>
    <row r="68" spans="1:10" x14ac:dyDescent="0.2">
      <c r="A68" t="s">
        <v>77</v>
      </c>
      <c r="B68" t="s">
        <v>81</v>
      </c>
    </row>
    <row r="69" spans="1:10" x14ac:dyDescent="0.2">
      <c r="A69" t="s">
        <v>77</v>
      </c>
      <c r="B69" t="s">
        <v>82</v>
      </c>
    </row>
    <row r="70" spans="1:10" x14ac:dyDescent="0.2">
      <c r="A70" t="s">
        <v>77</v>
      </c>
      <c r="B70" t="s">
        <v>83</v>
      </c>
    </row>
    <row r="71" spans="1:10" x14ac:dyDescent="0.2">
      <c r="A71" t="s">
        <v>77</v>
      </c>
      <c r="B71" t="s">
        <v>86</v>
      </c>
    </row>
    <row r="74" spans="1:10" ht="15.75" x14ac:dyDescent="0.25">
      <c r="B74" s="175" t="s">
        <v>87</v>
      </c>
    </row>
    <row r="76" spans="1:10" ht="25.5" customHeight="1" x14ac:dyDescent="0.2">
      <c r="A76" s="177"/>
      <c r="B76" s="180" t="s">
        <v>17</v>
      </c>
      <c r="C76" s="180" t="s">
        <v>5</v>
      </c>
      <c r="D76" s="181"/>
      <c r="E76" s="181"/>
      <c r="F76" s="182" t="s">
        <v>88</v>
      </c>
      <c r="G76" s="182"/>
      <c r="H76" s="182"/>
      <c r="I76" s="182" t="s">
        <v>29</v>
      </c>
      <c r="J76" s="182" t="s">
        <v>0</v>
      </c>
    </row>
    <row r="77" spans="1:10" ht="36.75" customHeight="1" x14ac:dyDescent="0.2">
      <c r="A77" s="178"/>
      <c r="B77" s="183" t="s">
        <v>89</v>
      </c>
      <c r="C77" s="184" t="s">
        <v>90</v>
      </c>
      <c r="D77" s="185"/>
      <c r="E77" s="185"/>
      <c r="F77" s="192" t="s">
        <v>24</v>
      </c>
      <c r="G77" s="193"/>
      <c r="H77" s="193"/>
      <c r="I77" s="193">
        <f>'SO 01 002 Pol'!G8</f>
        <v>0</v>
      </c>
      <c r="J77" s="189" t="str">
        <f>IF(I130=0,"",I77/I130*100)</f>
        <v/>
      </c>
    </row>
    <row r="78" spans="1:10" ht="36.75" customHeight="1" x14ac:dyDescent="0.2">
      <c r="A78" s="178"/>
      <c r="B78" s="183" t="s">
        <v>91</v>
      </c>
      <c r="C78" s="184" t="s">
        <v>92</v>
      </c>
      <c r="D78" s="185"/>
      <c r="E78" s="185"/>
      <c r="F78" s="192" t="s">
        <v>24</v>
      </c>
      <c r="G78" s="193"/>
      <c r="H78" s="193"/>
      <c r="I78" s="193">
        <f>'SO 01 001 Pol'!G8</f>
        <v>0</v>
      </c>
      <c r="J78" s="189" t="str">
        <f>IF(I130=0,"",I78/I130*100)</f>
        <v/>
      </c>
    </row>
    <row r="79" spans="1:10" ht="36.75" customHeight="1" x14ac:dyDescent="0.2">
      <c r="A79" s="178"/>
      <c r="B79" s="183" t="s">
        <v>93</v>
      </c>
      <c r="C79" s="184" t="s">
        <v>94</v>
      </c>
      <c r="D79" s="185"/>
      <c r="E79" s="185"/>
      <c r="F79" s="192" t="s">
        <v>24</v>
      </c>
      <c r="G79" s="193"/>
      <c r="H79" s="193"/>
      <c r="I79" s="193">
        <f>'SO 01 001 Pol'!G25</f>
        <v>0</v>
      </c>
      <c r="J79" s="189" t="str">
        <f>IF(I130=0,"",I79/I130*100)</f>
        <v/>
      </c>
    </row>
    <row r="80" spans="1:10" ht="36.75" customHeight="1" x14ac:dyDescent="0.2">
      <c r="A80" s="178"/>
      <c r="B80" s="183" t="s">
        <v>95</v>
      </c>
      <c r="C80" s="184" t="s">
        <v>96</v>
      </c>
      <c r="D80" s="185"/>
      <c r="E80" s="185"/>
      <c r="F80" s="192" t="s">
        <v>24</v>
      </c>
      <c r="G80" s="193"/>
      <c r="H80" s="193"/>
      <c r="I80" s="193">
        <f>'SO 01 001 Pol'!G51</f>
        <v>0</v>
      </c>
      <c r="J80" s="189" t="str">
        <f>IF(I130=0,"",I80/I130*100)</f>
        <v/>
      </c>
    </row>
    <row r="81" spans="1:10" ht="36.75" customHeight="1" x14ac:dyDescent="0.2">
      <c r="A81" s="178"/>
      <c r="B81" s="183" t="s">
        <v>97</v>
      </c>
      <c r="C81" s="184" t="s">
        <v>98</v>
      </c>
      <c r="D81" s="185"/>
      <c r="E81" s="185"/>
      <c r="F81" s="192" t="s">
        <v>24</v>
      </c>
      <c r="G81" s="193"/>
      <c r="H81" s="193"/>
      <c r="I81" s="193">
        <f>'SO 01 001 Pol'!G59</f>
        <v>0</v>
      </c>
      <c r="J81" s="189" t="str">
        <f>IF(I130=0,"",I81/I130*100)</f>
        <v/>
      </c>
    </row>
    <row r="82" spans="1:10" ht="36.75" customHeight="1" x14ac:dyDescent="0.2">
      <c r="A82" s="178"/>
      <c r="B82" s="183" t="s">
        <v>99</v>
      </c>
      <c r="C82" s="184" t="s">
        <v>100</v>
      </c>
      <c r="D82" s="185"/>
      <c r="E82" s="185"/>
      <c r="F82" s="192" t="s">
        <v>24</v>
      </c>
      <c r="G82" s="193"/>
      <c r="H82" s="193"/>
      <c r="I82" s="193">
        <f>'SO 01 001 Pol'!G77+'SO 02 001 Pol'!G8</f>
        <v>0</v>
      </c>
      <c r="J82" s="189" t="str">
        <f>IF(I130=0,"",I82/I130*100)</f>
        <v/>
      </c>
    </row>
    <row r="83" spans="1:10" ht="36.75" customHeight="1" x14ac:dyDescent="0.2">
      <c r="A83" s="178"/>
      <c r="B83" s="183" t="s">
        <v>101</v>
      </c>
      <c r="C83" s="184" t="s">
        <v>102</v>
      </c>
      <c r="D83" s="185"/>
      <c r="E83" s="185"/>
      <c r="F83" s="192" t="s">
        <v>24</v>
      </c>
      <c r="G83" s="193"/>
      <c r="H83" s="193"/>
      <c r="I83" s="193">
        <f>'SO 01 001 Pol'!G119+'SO 02 001 Pol'!G13</f>
        <v>0</v>
      </c>
      <c r="J83" s="189" t="str">
        <f>IF(I130=0,"",I83/I130*100)</f>
        <v/>
      </c>
    </row>
    <row r="84" spans="1:10" ht="36.75" customHeight="1" x14ac:dyDescent="0.2">
      <c r="A84" s="178"/>
      <c r="B84" s="183" t="s">
        <v>103</v>
      </c>
      <c r="C84" s="184" t="s">
        <v>104</v>
      </c>
      <c r="D84" s="185"/>
      <c r="E84" s="185"/>
      <c r="F84" s="192" t="s">
        <v>24</v>
      </c>
      <c r="G84" s="193"/>
      <c r="H84" s="193"/>
      <c r="I84" s="193">
        <f>'SO 01 001 Pol'!G146+'SO 02 001 Pol'!G38</f>
        <v>0</v>
      </c>
      <c r="J84" s="189" t="str">
        <f>IF(I130=0,"",I84/I130*100)</f>
        <v/>
      </c>
    </row>
    <row r="85" spans="1:10" ht="36.75" customHeight="1" x14ac:dyDescent="0.2">
      <c r="A85" s="178"/>
      <c r="B85" s="183" t="s">
        <v>105</v>
      </c>
      <c r="C85" s="184" t="s">
        <v>106</v>
      </c>
      <c r="D85" s="185"/>
      <c r="E85" s="185"/>
      <c r="F85" s="192" t="s">
        <v>24</v>
      </c>
      <c r="G85" s="193"/>
      <c r="H85" s="193"/>
      <c r="I85" s="193">
        <f>'SO 01 001 Pol'!G150+'SO 02 001 Pol'!G54</f>
        <v>0</v>
      </c>
      <c r="J85" s="189" t="str">
        <f>IF(I130=0,"",I85/I130*100)</f>
        <v/>
      </c>
    </row>
    <row r="86" spans="1:10" ht="36.75" customHeight="1" x14ac:dyDescent="0.2">
      <c r="A86" s="178"/>
      <c r="B86" s="183" t="s">
        <v>107</v>
      </c>
      <c r="C86" s="184" t="s">
        <v>108</v>
      </c>
      <c r="D86" s="185"/>
      <c r="E86" s="185"/>
      <c r="F86" s="192" t="s">
        <v>24</v>
      </c>
      <c r="G86" s="193"/>
      <c r="H86" s="193"/>
      <c r="I86" s="193">
        <f>'SO 01 001 Pol'!G175</f>
        <v>0</v>
      </c>
      <c r="J86" s="189" t="str">
        <f>IF(I130=0,"",I86/I130*100)</f>
        <v/>
      </c>
    </row>
    <row r="87" spans="1:10" ht="36.75" customHeight="1" x14ac:dyDescent="0.2">
      <c r="A87" s="178"/>
      <c r="B87" s="183" t="s">
        <v>109</v>
      </c>
      <c r="C87" s="184" t="s">
        <v>110</v>
      </c>
      <c r="D87" s="185"/>
      <c r="E87" s="185"/>
      <c r="F87" s="192" t="s">
        <v>24</v>
      </c>
      <c r="G87" s="193"/>
      <c r="H87" s="193"/>
      <c r="I87" s="193">
        <f>'SO 01 001 Pol'!G184</f>
        <v>0</v>
      </c>
      <c r="J87" s="189" t="str">
        <f>IF(I130=0,"",I87/I130*100)</f>
        <v/>
      </c>
    </row>
    <row r="88" spans="1:10" ht="36.75" customHeight="1" x14ac:dyDescent="0.2">
      <c r="A88" s="178"/>
      <c r="B88" s="183" t="s">
        <v>111</v>
      </c>
      <c r="C88" s="184" t="s">
        <v>112</v>
      </c>
      <c r="D88" s="185"/>
      <c r="E88" s="185"/>
      <c r="F88" s="192" t="s">
        <v>24</v>
      </c>
      <c r="G88" s="193"/>
      <c r="H88" s="193"/>
      <c r="I88" s="193">
        <f>'SO 01 001 Pol'!G196</f>
        <v>0</v>
      </c>
      <c r="J88" s="189" t="str">
        <f>IF(I130=0,"",I88/I130*100)</f>
        <v/>
      </c>
    </row>
    <row r="89" spans="1:10" ht="36.75" customHeight="1" x14ac:dyDescent="0.2">
      <c r="A89" s="178"/>
      <c r="B89" s="183" t="s">
        <v>113</v>
      </c>
      <c r="C89" s="184" t="s">
        <v>114</v>
      </c>
      <c r="D89" s="185"/>
      <c r="E89" s="185"/>
      <c r="F89" s="192" t="s">
        <v>24</v>
      </c>
      <c r="G89" s="193"/>
      <c r="H89" s="193"/>
      <c r="I89" s="193">
        <f>'SO 01 001 Pol'!G260+'SO 02 001 Pol'!G79</f>
        <v>0</v>
      </c>
      <c r="J89" s="189" t="str">
        <f>IF(I130=0,"",I89/I130*100)</f>
        <v/>
      </c>
    </row>
    <row r="90" spans="1:10" ht="36.75" customHeight="1" x14ac:dyDescent="0.2">
      <c r="A90" s="178"/>
      <c r="B90" s="183" t="s">
        <v>115</v>
      </c>
      <c r="C90" s="184" t="s">
        <v>116</v>
      </c>
      <c r="D90" s="185"/>
      <c r="E90" s="185"/>
      <c r="F90" s="192" t="s">
        <v>24</v>
      </c>
      <c r="G90" s="193"/>
      <c r="H90" s="193"/>
      <c r="I90" s="193">
        <f>'SO 01 001 Pol'!G532</f>
        <v>0</v>
      </c>
      <c r="J90" s="189" t="str">
        <f>IF(I130=0,"",I90/I130*100)</f>
        <v/>
      </c>
    </row>
    <row r="91" spans="1:10" ht="36.75" customHeight="1" x14ac:dyDescent="0.2">
      <c r="A91" s="178"/>
      <c r="B91" s="183" t="s">
        <v>117</v>
      </c>
      <c r="C91" s="184" t="s">
        <v>118</v>
      </c>
      <c r="D91" s="185"/>
      <c r="E91" s="185"/>
      <c r="F91" s="192" t="s">
        <v>24</v>
      </c>
      <c r="G91" s="193"/>
      <c r="H91" s="193"/>
      <c r="I91" s="193">
        <f>'SO 01 001 Pol'!G760+'SO 02 001 Pol'!G128</f>
        <v>0</v>
      </c>
      <c r="J91" s="189" t="str">
        <f>IF(I130=0,"",I91/I130*100)</f>
        <v/>
      </c>
    </row>
    <row r="92" spans="1:10" ht="36.75" customHeight="1" x14ac:dyDescent="0.2">
      <c r="A92" s="178"/>
      <c r="B92" s="183" t="s">
        <v>119</v>
      </c>
      <c r="C92" s="184" t="s">
        <v>120</v>
      </c>
      <c r="D92" s="185"/>
      <c r="E92" s="185"/>
      <c r="F92" s="192" t="s">
        <v>24</v>
      </c>
      <c r="G92" s="193"/>
      <c r="H92" s="193"/>
      <c r="I92" s="193">
        <f>'SO 01 001 Pol'!G1512</f>
        <v>0</v>
      </c>
      <c r="J92" s="189" t="str">
        <f>IF(I130=0,"",I92/I130*100)</f>
        <v/>
      </c>
    </row>
    <row r="93" spans="1:10" ht="36.75" customHeight="1" x14ac:dyDescent="0.2">
      <c r="A93" s="178"/>
      <c r="B93" s="183" t="s">
        <v>121</v>
      </c>
      <c r="C93" s="184" t="s">
        <v>122</v>
      </c>
      <c r="D93" s="185"/>
      <c r="E93" s="185"/>
      <c r="F93" s="192" t="s">
        <v>24</v>
      </c>
      <c r="G93" s="193"/>
      <c r="H93" s="193"/>
      <c r="I93" s="193">
        <f>'SO 01 001 Pol'!G838+'SO 02 001 Pol'!G175</f>
        <v>0</v>
      </c>
      <c r="J93" s="189" t="str">
        <f>IF(I130=0,"",I93/I130*100)</f>
        <v/>
      </c>
    </row>
    <row r="94" spans="1:10" ht="36.75" customHeight="1" x14ac:dyDescent="0.2">
      <c r="A94" s="178"/>
      <c r="B94" s="183" t="s">
        <v>123</v>
      </c>
      <c r="C94" s="184" t="s">
        <v>124</v>
      </c>
      <c r="D94" s="185"/>
      <c r="E94" s="185"/>
      <c r="F94" s="192" t="s">
        <v>24</v>
      </c>
      <c r="G94" s="193"/>
      <c r="H94" s="193"/>
      <c r="I94" s="193">
        <f>'SO 01 001 Pol'!G928+'SO 02 001 Pol'!G178</f>
        <v>0</v>
      </c>
      <c r="J94" s="189" t="str">
        <f>IF(I130=0,"",I94/I130*100)</f>
        <v/>
      </c>
    </row>
    <row r="95" spans="1:10" ht="36.75" customHeight="1" x14ac:dyDescent="0.2">
      <c r="A95" s="178"/>
      <c r="B95" s="183" t="s">
        <v>125</v>
      </c>
      <c r="C95" s="184" t="s">
        <v>126</v>
      </c>
      <c r="D95" s="185"/>
      <c r="E95" s="185"/>
      <c r="F95" s="192" t="s">
        <v>24</v>
      </c>
      <c r="G95" s="193"/>
      <c r="H95" s="193"/>
      <c r="I95" s="193">
        <f>'SO 01 001 Pol'!G1043+'SO 02 001 Pol'!G181</f>
        <v>0</v>
      </c>
      <c r="J95" s="189" t="str">
        <f>IF(I130=0,"",I95/I130*100)</f>
        <v/>
      </c>
    </row>
    <row r="96" spans="1:10" ht="36.75" customHeight="1" x14ac:dyDescent="0.2">
      <c r="A96" s="178"/>
      <c r="B96" s="183" t="s">
        <v>127</v>
      </c>
      <c r="C96" s="184" t="s">
        <v>128</v>
      </c>
      <c r="D96" s="185"/>
      <c r="E96" s="185"/>
      <c r="F96" s="192" t="s">
        <v>24</v>
      </c>
      <c r="G96" s="193"/>
      <c r="H96" s="193"/>
      <c r="I96" s="193">
        <f>'SO 01 001 Pol'!G1517</f>
        <v>0</v>
      </c>
      <c r="J96" s="189" t="str">
        <f>IF(I130=0,"",I96/I130*100)</f>
        <v/>
      </c>
    </row>
    <row r="97" spans="1:10" ht="36.75" customHeight="1" x14ac:dyDescent="0.2">
      <c r="A97" s="178"/>
      <c r="B97" s="183" t="s">
        <v>129</v>
      </c>
      <c r="C97" s="184" t="s">
        <v>130</v>
      </c>
      <c r="D97" s="185"/>
      <c r="E97" s="185"/>
      <c r="F97" s="192" t="s">
        <v>24</v>
      </c>
      <c r="G97" s="193"/>
      <c r="H97" s="193"/>
      <c r="I97" s="193">
        <f>'SO 01 001 Pol'!G1536+'SO 02 001 Pol'!G253</f>
        <v>0</v>
      </c>
      <c r="J97" s="189" t="str">
        <f>IF(I130=0,"",I97/I130*100)</f>
        <v/>
      </c>
    </row>
    <row r="98" spans="1:10" ht="36.75" customHeight="1" x14ac:dyDescent="0.2">
      <c r="A98" s="178"/>
      <c r="B98" s="183" t="s">
        <v>131</v>
      </c>
      <c r="C98" s="184" t="s">
        <v>132</v>
      </c>
      <c r="D98" s="185"/>
      <c r="E98" s="185"/>
      <c r="F98" s="192" t="s">
        <v>25</v>
      </c>
      <c r="G98" s="193"/>
      <c r="H98" s="193"/>
      <c r="I98" s="193">
        <f>'SO 01 001 Pol'!G1539+'SO 02 001 Pol'!G256</f>
        <v>0</v>
      </c>
      <c r="J98" s="189" t="str">
        <f>IF(I130=0,"",I98/I130*100)</f>
        <v/>
      </c>
    </row>
    <row r="99" spans="1:10" ht="36.75" customHeight="1" x14ac:dyDescent="0.2">
      <c r="A99" s="178"/>
      <c r="B99" s="183" t="s">
        <v>133</v>
      </c>
      <c r="C99" s="184" t="s">
        <v>134</v>
      </c>
      <c r="D99" s="185"/>
      <c r="E99" s="185"/>
      <c r="F99" s="192" t="s">
        <v>25</v>
      </c>
      <c r="G99" s="193"/>
      <c r="H99" s="193"/>
      <c r="I99" s="193">
        <f>'SO 01 001 Pol'!G1578</f>
        <v>0</v>
      </c>
      <c r="J99" s="189" t="str">
        <f>IF(I130=0,"",I99/I130*100)</f>
        <v/>
      </c>
    </row>
    <row r="100" spans="1:10" ht="36.75" customHeight="1" x14ac:dyDescent="0.2">
      <c r="A100" s="178"/>
      <c r="B100" s="183" t="s">
        <v>135</v>
      </c>
      <c r="C100" s="184" t="s">
        <v>136</v>
      </c>
      <c r="D100" s="185"/>
      <c r="E100" s="185"/>
      <c r="F100" s="192" t="s">
        <v>25</v>
      </c>
      <c r="G100" s="193"/>
      <c r="H100" s="193"/>
      <c r="I100" s="193">
        <f>'SO 02 001 Pol'!G280</f>
        <v>0</v>
      </c>
      <c r="J100" s="189" t="str">
        <f>IF(I130=0,"",I100/I130*100)</f>
        <v/>
      </c>
    </row>
    <row r="101" spans="1:10" ht="36.75" customHeight="1" x14ac:dyDescent="0.2">
      <c r="A101" s="178"/>
      <c r="B101" s="183" t="s">
        <v>137</v>
      </c>
      <c r="C101" s="184" t="s">
        <v>138</v>
      </c>
      <c r="D101" s="185"/>
      <c r="E101" s="185"/>
      <c r="F101" s="192" t="s">
        <v>25</v>
      </c>
      <c r="G101" s="193"/>
      <c r="H101" s="193"/>
      <c r="I101" s="193">
        <f>'SO 01 002 Pol'!G23+'SO 02 002 Pol'!G8</f>
        <v>0</v>
      </c>
      <c r="J101" s="189" t="str">
        <f>IF(I130=0,"",I101/I130*100)</f>
        <v/>
      </c>
    </row>
    <row r="102" spans="1:10" ht="36.75" customHeight="1" x14ac:dyDescent="0.2">
      <c r="A102" s="178"/>
      <c r="B102" s="183" t="s">
        <v>139</v>
      </c>
      <c r="C102" s="184" t="s">
        <v>140</v>
      </c>
      <c r="D102" s="185"/>
      <c r="E102" s="185"/>
      <c r="F102" s="192" t="s">
        <v>25</v>
      </c>
      <c r="G102" s="193"/>
      <c r="H102" s="193"/>
      <c r="I102" s="193">
        <f>'SO 02 002 Pol'!G37</f>
        <v>0</v>
      </c>
      <c r="J102" s="189" t="str">
        <f>IF(I130=0,"",I102/I130*100)</f>
        <v/>
      </c>
    </row>
    <row r="103" spans="1:10" ht="36.75" customHeight="1" x14ac:dyDescent="0.2">
      <c r="A103" s="178"/>
      <c r="B103" s="183" t="s">
        <v>141</v>
      </c>
      <c r="C103" s="184" t="s">
        <v>142</v>
      </c>
      <c r="D103" s="185"/>
      <c r="E103" s="185"/>
      <c r="F103" s="192" t="s">
        <v>25</v>
      </c>
      <c r="G103" s="193"/>
      <c r="H103" s="193"/>
      <c r="I103" s="193">
        <f>'SO 01 003 Pol'!G8+'SO 02 003 Pol'!G8</f>
        <v>0</v>
      </c>
      <c r="J103" s="189" t="str">
        <f>IF(I130=0,"",I103/I130*100)</f>
        <v/>
      </c>
    </row>
    <row r="104" spans="1:10" ht="36.75" customHeight="1" x14ac:dyDescent="0.2">
      <c r="A104" s="178"/>
      <c r="B104" s="183" t="s">
        <v>143</v>
      </c>
      <c r="C104" s="184" t="s">
        <v>144</v>
      </c>
      <c r="D104" s="185"/>
      <c r="E104" s="185"/>
      <c r="F104" s="192" t="s">
        <v>25</v>
      </c>
      <c r="G104" s="193"/>
      <c r="H104" s="193"/>
      <c r="I104" s="193">
        <f>'SO 01 002 Pol'!G63+'SO 02 002 Pol'!G62+'SO 02 002 Pol'!G99</f>
        <v>0</v>
      </c>
      <c r="J104" s="189" t="str">
        <f>IF(I130=0,"",I104/I130*100)</f>
        <v/>
      </c>
    </row>
    <row r="105" spans="1:10" ht="36.75" customHeight="1" x14ac:dyDescent="0.2">
      <c r="A105" s="178"/>
      <c r="B105" s="183" t="s">
        <v>145</v>
      </c>
      <c r="C105" s="184" t="s">
        <v>146</v>
      </c>
      <c r="D105" s="185"/>
      <c r="E105" s="185"/>
      <c r="F105" s="192" t="s">
        <v>25</v>
      </c>
      <c r="G105" s="193"/>
      <c r="H105" s="193"/>
      <c r="I105" s="193">
        <f>'SO 02 005 Pol'!G11</f>
        <v>0</v>
      </c>
      <c r="J105" s="189" t="str">
        <f>IF(I130=0,"",I105/I130*100)</f>
        <v/>
      </c>
    </row>
    <row r="106" spans="1:10" ht="36.75" customHeight="1" x14ac:dyDescent="0.2">
      <c r="A106" s="178"/>
      <c r="B106" s="183" t="s">
        <v>147</v>
      </c>
      <c r="C106" s="184" t="s">
        <v>148</v>
      </c>
      <c r="D106" s="185"/>
      <c r="E106" s="185"/>
      <c r="F106" s="192" t="s">
        <v>25</v>
      </c>
      <c r="G106" s="193"/>
      <c r="H106" s="193"/>
      <c r="I106" s="193">
        <f>'SO 02 005 Pol'!G8+'SO 02 005 Pol'!G21</f>
        <v>0</v>
      </c>
      <c r="J106" s="189" t="str">
        <f>IF(I130=0,"",I106/I130*100)</f>
        <v/>
      </c>
    </row>
    <row r="107" spans="1:10" ht="36.75" customHeight="1" x14ac:dyDescent="0.2">
      <c r="A107" s="178"/>
      <c r="B107" s="183" t="s">
        <v>149</v>
      </c>
      <c r="C107" s="184" t="s">
        <v>150</v>
      </c>
      <c r="D107" s="185"/>
      <c r="E107" s="185"/>
      <c r="F107" s="192" t="s">
        <v>25</v>
      </c>
      <c r="G107" s="193"/>
      <c r="H107" s="193"/>
      <c r="I107" s="193">
        <f>'SO 02 005 Pol'!G28</f>
        <v>0</v>
      </c>
      <c r="J107" s="189" t="str">
        <f>IF(I130=0,"",I107/I130*100)</f>
        <v/>
      </c>
    </row>
    <row r="108" spans="1:10" ht="36.75" customHeight="1" x14ac:dyDescent="0.2">
      <c r="A108" s="178"/>
      <c r="B108" s="183" t="s">
        <v>151</v>
      </c>
      <c r="C108" s="184" t="s">
        <v>152</v>
      </c>
      <c r="D108" s="185"/>
      <c r="E108" s="185"/>
      <c r="F108" s="192" t="s">
        <v>25</v>
      </c>
      <c r="G108" s="193"/>
      <c r="H108" s="193"/>
      <c r="I108" s="193">
        <f>'SO 02 005 Pol'!G37</f>
        <v>0</v>
      </c>
      <c r="J108" s="189" t="str">
        <f>IF(I130=0,"",I108/I130*100)</f>
        <v/>
      </c>
    </row>
    <row r="109" spans="1:10" ht="36.75" customHeight="1" x14ac:dyDescent="0.2">
      <c r="A109" s="178"/>
      <c r="B109" s="183" t="s">
        <v>153</v>
      </c>
      <c r="C109" s="184" t="s">
        <v>154</v>
      </c>
      <c r="D109" s="185"/>
      <c r="E109" s="185"/>
      <c r="F109" s="192" t="s">
        <v>25</v>
      </c>
      <c r="G109" s="193"/>
      <c r="H109" s="193"/>
      <c r="I109" s="193">
        <f>'SO 02 005 Pol'!G52</f>
        <v>0</v>
      </c>
      <c r="J109" s="189" t="str">
        <f>IF(I130=0,"",I109/I130*100)</f>
        <v/>
      </c>
    </row>
    <row r="110" spans="1:10" ht="36.75" customHeight="1" x14ac:dyDescent="0.2">
      <c r="A110" s="178"/>
      <c r="B110" s="183" t="s">
        <v>155</v>
      </c>
      <c r="C110" s="184" t="s">
        <v>156</v>
      </c>
      <c r="D110" s="185"/>
      <c r="E110" s="185"/>
      <c r="F110" s="192" t="s">
        <v>25</v>
      </c>
      <c r="G110" s="193"/>
      <c r="H110" s="193"/>
      <c r="I110" s="193">
        <f>'SO 01 001 Pol'!G1612+'SO 02 001 Pol'!G305</f>
        <v>0</v>
      </c>
      <c r="J110" s="189" t="str">
        <f>IF(I130=0,"",I110/I130*100)</f>
        <v/>
      </c>
    </row>
    <row r="111" spans="1:10" ht="36.75" customHeight="1" x14ac:dyDescent="0.2">
      <c r="A111" s="178"/>
      <c r="B111" s="183" t="s">
        <v>157</v>
      </c>
      <c r="C111" s="184" t="s">
        <v>158</v>
      </c>
      <c r="D111" s="185"/>
      <c r="E111" s="185"/>
      <c r="F111" s="192" t="s">
        <v>25</v>
      </c>
      <c r="G111" s="193"/>
      <c r="H111" s="193"/>
      <c r="I111" s="193">
        <f>'SO 01 001 Pol'!G1634</f>
        <v>0</v>
      </c>
      <c r="J111" s="189" t="str">
        <f>IF(I130=0,"",I111/I130*100)</f>
        <v/>
      </c>
    </row>
    <row r="112" spans="1:10" ht="36.75" customHeight="1" x14ac:dyDescent="0.2">
      <c r="A112" s="178"/>
      <c r="B112" s="183" t="s">
        <v>159</v>
      </c>
      <c r="C112" s="184" t="s">
        <v>160</v>
      </c>
      <c r="D112" s="185"/>
      <c r="E112" s="185"/>
      <c r="F112" s="192" t="s">
        <v>25</v>
      </c>
      <c r="G112" s="193"/>
      <c r="H112" s="193"/>
      <c r="I112" s="193">
        <f>'SO 01 001 Pol'!G1721+'SO 02 001 Pol'!G308</f>
        <v>0</v>
      </c>
      <c r="J112" s="189" t="str">
        <f>IF(I130=0,"",I112/I130*100)</f>
        <v/>
      </c>
    </row>
    <row r="113" spans="1:10" ht="36.75" customHeight="1" x14ac:dyDescent="0.2">
      <c r="A113" s="178"/>
      <c r="B113" s="183" t="s">
        <v>161</v>
      </c>
      <c r="C113" s="184" t="s">
        <v>162</v>
      </c>
      <c r="D113" s="185"/>
      <c r="E113" s="185"/>
      <c r="F113" s="192" t="s">
        <v>25</v>
      </c>
      <c r="G113" s="193"/>
      <c r="H113" s="193"/>
      <c r="I113" s="193">
        <f>'SO 01 001 Pol'!G2199+'SO 02 001 Pol'!G337</f>
        <v>0</v>
      </c>
      <c r="J113" s="189" t="str">
        <f>IF(I130=0,"",I113/I130*100)</f>
        <v/>
      </c>
    </row>
    <row r="114" spans="1:10" ht="36.75" customHeight="1" x14ac:dyDescent="0.2">
      <c r="A114" s="178"/>
      <c r="B114" s="183" t="s">
        <v>163</v>
      </c>
      <c r="C114" s="184" t="s">
        <v>164</v>
      </c>
      <c r="D114" s="185"/>
      <c r="E114" s="185"/>
      <c r="F114" s="192" t="s">
        <v>25</v>
      </c>
      <c r="G114" s="193"/>
      <c r="H114" s="193"/>
      <c r="I114" s="193">
        <f>'SO 01 001 Pol'!G2484+'SO 02 001 Pol'!G345</f>
        <v>0</v>
      </c>
      <c r="J114" s="189" t="str">
        <f>IF(I130=0,"",I114/I130*100)</f>
        <v/>
      </c>
    </row>
    <row r="115" spans="1:10" ht="36.75" customHeight="1" x14ac:dyDescent="0.2">
      <c r="A115" s="178"/>
      <c r="B115" s="183" t="s">
        <v>165</v>
      </c>
      <c r="C115" s="184" t="s">
        <v>166</v>
      </c>
      <c r="D115" s="185"/>
      <c r="E115" s="185"/>
      <c r="F115" s="192" t="s">
        <v>25</v>
      </c>
      <c r="G115" s="193"/>
      <c r="H115" s="193"/>
      <c r="I115" s="193">
        <f>'SO 01 001 Pol'!G2587</f>
        <v>0</v>
      </c>
      <c r="J115" s="189" t="str">
        <f>IF(I130=0,"",I115/I130*100)</f>
        <v/>
      </c>
    </row>
    <row r="116" spans="1:10" ht="36.75" customHeight="1" x14ac:dyDescent="0.2">
      <c r="A116" s="178"/>
      <c r="B116" s="183" t="s">
        <v>167</v>
      </c>
      <c r="C116" s="184" t="s">
        <v>168</v>
      </c>
      <c r="D116" s="185"/>
      <c r="E116" s="185"/>
      <c r="F116" s="192" t="s">
        <v>25</v>
      </c>
      <c r="G116" s="193"/>
      <c r="H116" s="193"/>
      <c r="I116" s="193">
        <f>'SO 01 001 Pol'!G2594</f>
        <v>0</v>
      </c>
      <c r="J116" s="189" t="str">
        <f>IF(I130=0,"",I116/I130*100)</f>
        <v/>
      </c>
    </row>
    <row r="117" spans="1:10" ht="36.75" customHeight="1" x14ac:dyDescent="0.2">
      <c r="A117" s="178"/>
      <c r="B117" s="183" t="s">
        <v>169</v>
      </c>
      <c r="C117" s="184" t="s">
        <v>170</v>
      </c>
      <c r="D117" s="185"/>
      <c r="E117" s="185"/>
      <c r="F117" s="192" t="s">
        <v>25</v>
      </c>
      <c r="G117" s="193"/>
      <c r="H117" s="193"/>
      <c r="I117" s="193">
        <f>'SO 02 001 Pol'!G389</f>
        <v>0</v>
      </c>
      <c r="J117" s="189" t="str">
        <f>IF(I130=0,"",I117/I130*100)</f>
        <v/>
      </c>
    </row>
    <row r="118" spans="1:10" ht="36.75" customHeight="1" x14ac:dyDescent="0.2">
      <c r="A118" s="178"/>
      <c r="B118" s="183" t="s">
        <v>171</v>
      </c>
      <c r="C118" s="184" t="s">
        <v>172</v>
      </c>
      <c r="D118" s="185"/>
      <c r="E118" s="185"/>
      <c r="F118" s="192" t="s">
        <v>25</v>
      </c>
      <c r="G118" s="193"/>
      <c r="H118" s="193"/>
      <c r="I118" s="193">
        <f>'SO 02 001 Pol'!G394</f>
        <v>0</v>
      </c>
      <c r="J118" s="189" t="str">
        <f>IF(I130=0,"",I118/I130*100)</f>
        <v/>
      </c>
    </row>
    <row r="119" spans="1:10" ht="36.75" customHeight="1" x14ac:dyDescent="0.2">
      <c r="A119" s="178"/>
      <c r="B119" s="183" t="s">
        <v>173</v>
      </c>
      <c r="C119" s="184" t="s">
        <v>174</v>
      </c>
      <c r="D119" s="185"/>
      <c r="E119" s="185"/>
      <c r="F119" s="192" t="s">
        <v>25</v>
      </c>
      <c r="G119" s="193"/>
      <c r="H119" s="193"/>
      <c r="I119" s="193">
        <f>'SO 01 001 Pol'!G2605+'SO 02 001 Pol'!G427</f>
        <v>0</v>
      </c>
      <c r="J119" s="189" t="str">
        <f>IF(I130=0,"",I119/I130*100)</f>
        <v/>
      </c>
    </row>
    <row r="120" spans="1:10" ht="36.75" customHeight="1" x14ac:dyDescent="0.2">
      <c r="A120" s="178"/>
      <c r="B120" s="183" t="s">
        <v>175</v>
      </c>
      <c r="C120" s="184" t="s">
        <v>176</v>
      </c>
      <c r="D120" s="185"/>
      <c r="E120" s="185"/>
      <c r="F120" s="192" t="s">
        <v>25</v>
      </c>
      <c r="G120" s="193"/>
      <c r="H120" s="193"/>
      <c r="I120" s="193">
        <f>'SO 01 001 Pol'!G2623</f>
        <v>0</v>
      </c>
      <c r="J120" s="189" t="str">
        <f>IF(I130=0,"",I120/I130*100)</f>
        <v/>
      </c>
    </row>
    <row r="121" spans="1:10" ht="36.75" customHeight="1" x14ac:dyDescent="0.2">
      <c r="A121" s="178"/>
      <c r="B121" s="183" t="s">
        <v>177</v>
      </c>
      <c r="C121" s="184" t="s">
        <v>178</v>
      </c>
      <c r="D121" s="185"/>
      <c r="E121" s="185"/>
      <c r="F121" s="192" t="s">
        <v>25</v>
      </c>
      <c r="G121" s="193"/>
      <c r="H121" s="193"/>
      <c r="I121" s="193">
        <f>'SO 01 001 Pol'!G2646+'SO 02 001 Pol'!G446</f>
        <v>0</v>
      </c>
      <c r="J121" s="189" t="str">
        <f>IF(I130=0,"",I121/I130*100)</f>
        <v/>
      </c>
    </row>
    <row r="122" spans="1:10" ht="36.75" customHeight="1" x14ac:dyDescent="0.2">
      <c r="A122" s="178"/>
      <c r="B122" s="183" t="s">
        <v>179</v>
      </c>
      <c r="C122" s="184" t="s">
        <v>180</v>
      </c>
      <c r="D122" s="185"/>
      <c r="E122" s="185"/>
      <c r="F122" s="192" t="s">
        <v>25</v>
      </c>
      <c r="G122" s="193"/>
      <c r="H122" s="193"/>
      <c r="I122" s="193">
        <f>'SO 01 001 Pol'!G3077+'SO 02 001 Pol'!G487</f>
        <v>0</v>
      </c>
      <c r="J122" s="189" t="str">
        <f>IF(I130=0,"",I122/I130*100)</f>
        <v/>
      </c>
    </row>
    <row r="123" spans="1:10" ht="36.75" customHeight="1" x14ac:dyDescent="0.2">
      <c r="A123" s="178"/>
      <c r="B123" s="183" t="s">
        <v>181</v>
      </c>
      <c r="C123" s="184" t="s">
        <v>182</v>
      </c>
      <c r="D123" s="185"/>
      <c r="E123" s="185"/>
      <c r="F123" s="192" t="s">
        <v>25</v>
      </c>
      <c r="G123" s="193"/>
      <c r="H123" s="193"/>
      <c r="I123" s="193">
        <f>'SO 01 001 Pol'!G3082+'SO 02 001 Pol'!G485</f>
        <v>0</v>
      </c>
      <c r="J123" s="189" t="str">
        <f>IF(I130=0,"",I123/I130*100)</f>
        <v/>
      </c>
    </row>
    <row r="124" spans="1:10" ht="36.75" customHeight="1" x14ac:dyDescent="0.2">
      <c r="A124" s="178"/>
      <c r="B124" s="183" t="s">
        <v>183</v>
      </c>
      <c r="C124" s="184" t="s">
        <v>184</v>
      </c>
      <c r="D124" s="185"/>
      <c r="E124" s="185"/>
      <c r="F124" s="192" t="s">
        <v>26</v>
      </c>
      <c r="G124" s="193"/>
      <c r="H124" s="193"/>
      <c r="I124" s="193">
        <f>'SO 01 004 Pol'!G8+'SO 02 004 Pol'!G8</f>
        <v>0</v>
      </c>
      <c r="J124" s="189" t="str">
        <f>IF(I130=0,"",I124/I130*100)</f>
        <v/>
      </c>
    </row>
    <row r="125" spans="1:10" ht="36.75" customHeight="1" x14ac:dyDescent="0.2">
      <c r="A125" s="178"/>
      <c r="B125" s="183" t="s">
        <v>185</v>
      </c>
      <c r="C125" s="184" t="s">
        <v>186</v>
      </c>
      <c r="D125" s="185"/>
      <c r="E125" s="185"/>
      <c r="F125" s="192" t="s">
        <v>26</v>
      </c>
      <c r="G125" s="193"/>
      <c r="H125" s="193"/>
      <c r="I125" s="193">
        <f>'SO 01 005 Pol'!G8</f>
        <v>0</v>
      </c>
      <c r="J125" s="189" t="str">
        <f>IF(I130=0,"",I125/I130*100)</f>
        <v/>
      </c>
    </row>
    <row r="126" spans="1:10" ht="36.75" customHeight="1" x14ac:dyDescent="0.2">
      <c r="A126" s="178"/>
      <c r="B126" s="183" t="s">
        <v>187</v>
      </c>
      <c r="C126" s="184" t="s">
        <v>188</v>
      </c>
      <c r="D126" s="185"/>
      <c r="E126" s="185"/>
      <c r="F126" s="192" t="s">
        <v>26</v>
      </c>
      <c r="G126" s="193"/>
      <c r="H126" s="193"/>
      <c r="I126" s="193">
        <f>'SO 01 001 Pol'!G3086</f>
        <v>0</v>
      </c>
      <c r="J126" s="189" t="str">
        <f>IF(I130=0,"",I126/I130*100)</f>
        <v/>
      </c>
    </row>
    <row r="127" spans="1:10" ht="36.75" customHeight="1" x14ac:dyDescent="0.2">
      <c r="A127" s="178"/>
      <c r="B127" s="183" t="s">
        <v>189</v>
      </c>
      <c r="C127" s="184" t="s">
        <v>190</v>
      </c>
      <c r="D127" s="185"/>
      <c r="E127" s="185"/>
      <c r="F127" s="192" t="s">
        <v>191</v>
      </c>
      <c r="G127" s="193"/>
      <c r="H127" s="193"/>
      <c r="I127" s="193">
        <f>'SO 01 001 Pol'!G3131+'SO 02 001 Pol'!G491+'SO 02 002 Pol'!G97</f>
        <v>0</v>
      </c>
      <c r="J127" s="189" t="str">
        <f>IF(I130=0,"",I127/I130*100)</f>
        <v/>
      </c>
    </row>
    <row r="128" spans="1:10" ht="36.75" customHeight="1" x14ac:dyDescent="0.2">
      <c r="A128" s="178"/>
      <c r="B128" s="183" t="s">
        <v>192</v>
      </c>
      <c r="C128" s="184" t="s">
        <v>27</v>
      </c>
      <c r="D128" s="185"/>
      <c r="E128" s="185"/>
      <c r="F128" s="192" t="s">
        <v>192</v>
      </c>
      <c r="G128" s="193"/>
      <c r="H128" s="193"/>
      <c r="I128" s="193">
        <f>'00 00 Naklady'!G8</f>
        <v>0</v>
      </c>
      <c r="J128" s="189" t="str">
        <f>IF(I130=0,"",I128/I130*100)</f>
        <v/>
      </c>
    </row>
    <row r="129" spans="1:10" ht="36.75" customHeight="1" x14ac:dyDescent="0.2">
      <c r="A129" s="178"/>
      <c r="B129" s="183" t="s">
        <v>193</v>
      </c>
      <c r="C129" s="184" t="s">
        <v>28</v>
      </c>
      <c r="D129" s="185"/>
      <c r="E129" s="185"/>
      <c r="F129" s="192" t="s">
        <v>193</v>
      </c>
      <c r="G129" s="193"/>
      <c r="H129" s="193"/>
      <c r="I129" s="193">
        <f>'00 00 Naklady'!G35</f>
        <v>0</v>
      </c>
      <c r="J129" s="189" t="str">
        <f>IF(I130=0,"",I129/I130*100)</f>
        <v/>
      </c>
    </row>
    <row r="130" spans="1:10" ht="25.5" customHeight="1" x14ac:dyDescent="0.2">
      <c r="A130" s="179"/>
      <c r="B130" s="186" t="s">
        <v>1</v>
      </c>
      <c r="C130" s="187"/>
      <c r="D130" s="188"/>
      <c r="E130" s="188"/>
      <c r="F130" s="194"/>
      <c r="G130" s="195"/>
      <c r="H130" s="195"/>
      <c r="I130" s="195">
        <f>SUM(I77:I129)</f>
        <v>0</v>
      </c>
      <c r="J130" s="190">
        <f>SUM(J77:J129)</f>
        <v>0</v>
      </c>
    </row>
    <row r="131" spans="1:10" x14ac:dyDescent="0.2">
      <c r="F131" s="135"/>
      <c r="G131" s="135"/>
      <c r="H131" s="135"/>
      <c r="I131" s="135"/>
      <c r="J131" s="191"/>
    </row>
    <row r="132" spans="1:10" x14ac:dyDescent="0.2">
      <c r="F132" s="135"/>
      <c r="G132" s="135"/>
      <c r="H132" s="135"/>
      <c r="I132" s="135"/>
      <c r="J132" s="191"/>
    </row>
    <row r="133" spans="1:10" x14ac:dyDescent="0.2">
      <c r="F133" s="135"/>
      <c r="G133" s="135"/>
      <c r="H133" s="135"/>
      <c r="I133" s="135"/>
      <c r="J133" s="191"/>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1">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54:E54"/>
    <mergeCell ref="B55:E55"/>
    <mergeCell ref="C77:E77"/>
    <mergeCell ref="C78:E78"/>
    <mergeCell ref="C79:E79"/>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194</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53</v>
      </c>
      <c r="C3" s="201" t="s">
        <v>54</v>
      </c>
      <c r="D3" s="199"/>
      <c r="E3" s="199"/>
      <c r="F3" s="199"/>
      <c r="G3" s="200"/>
      <c r="AC3" s="176" t="s">
        <v>197</v>
      </c>
      <c r="AG3" t="s">
        <v>198</v>
      </c>
    </row>
    <row r="4" spans="1:60" ht="24.95" customHeight="1" x14ac:dyDescent="0.2">
      <c r="A4" s="202" t="s">
        <v>9</v>
      </c>
      <c r="B4" s="203" t="s">
        <v>53</v>
      </c>
      <c r="C4" s="204" t="s">
        <v>54</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192</v>
      </c>
      <c r="C8" s="256" t="s">
        <v>27</v>
      </c>
      <c r="D8" s="231"/>
      <c r="E8" s="232"/>
      <c r="F8" s="233"/>
      <c r="G8" s="233">
        <f>SUMIF(AG9:AG34,"&lt;&gt;NOR",G9:G34)</f>
        <v>0</v>
      </c>
      <c r="H8" s="233"/>
      <c r="I8" s="233">
        <f>SUM(I9:I34)</f>
        <v>0</v>
      </c>
      <c r="J8" s="233"/>
      <c r="K8" s="233">
        <f>SUM(K9:K34)</f>
        <v>0</v>
      </c>
      <c r="L8" s="233"/>
      <c r="M8" s="233">
        <f>SUM(M9:M34)</f>
        <v>0</v>
      </c>
      <c r="N8" s="232"/>
      <c r="O8" s="232">
        <f>SUM(O9:O34)</f>
        <v>0</v>
      </c>
      <c r="P8" s="232"/>
      <c r="Q8" s="232">
        <f>SUM(Q9:Q34)</f>
        <v>0</v>
      </c>
      <c r="R8" s="233"/>
      <c r="S8" s="233"/>
      <c r="T8" s="234"/>
      <c r="U8" s="228"/>
      <c r="V8" s="228">
        <f>SUM(V9:V34)</f>
        <v>0</v>
      </c>
      <c r="W8" s="228"/>
      <c r="X8" s="228"/>
      <c r="Y8" s="228"/>
      <c r="AG8" t="s">
        <v>223</v>
      </c>
    </row>
    <row r="9" spans="1:60" outlineLevel="1" x14ac:dyDescent="0.2">
      <c r="A9" s="239">
        <v>1</v>
      </c>
      <c r="B9" s="240" t="s">
        <v>224</v>
      </c>
      <c r="C9" s="257" t="s">
        <v>225</v>
      </c>
      <c r="D9" s="241" t="s">
        <v>226</v>
      </c>
      <c r="E9" s="242">
        <v>1</v>
      </c>
      <c r="F9" s="243"/>
      <c r="G9" s="244">
        <f>ROUND(E9*F9,2)</f>
        <v>0</v>
      </c>
      <c r="H9" s="243"/>
      <c r="I9" s="244">
        <f>ROUND(E9*H9,2)</f>
        <v>0</v>
      </c>
      <c r="J9" s="243"/>
      <c r="K9" s="244">
        <f>ROUND(E9*J9,2)</f>
        <v>0</v>
      </c>
      <c r="L9" s="244">
        <v>15</v>
      </c>
      <c r="M9" s="244">
        <f>G9*(1+L9/100)</f>
        <v>0</v>
      </c>
      <c r="N9" s="242">
        <v>0</v>
      </c>
      <c r="O9" s="242">
        <f>ROUND(E9*N9,2)</f>
        <v>0</v>
      </c>
      <c r="P9" s="242">
        <v>0</v>
      </c>
      <c r="Q9" s="242">
        <f>ROUND(E9*P9,2)</f>
        <v>0</v>
      </c>
      <c r="R9" s="244"/>
      <c r="S9" s="244" t="s">
        <v>227</v>
      </c>
      <c r="T9" s="245" t="s">
        <v>228</v>
      </c>
      <c r="U9" s="222">
        <v>0</v>
      </c>
      <c r="V9" s="222">
        <f>ROUND(E9*U9,2)</f>
        <v>0</v>
      </c>
      <c r="W9" s="222"/>
      <c r="X9" s="222" t="s">
        <v>229</v>
      </c>
      <c r="Y9" s="222" t="s">
        <v>230</v>
      </c>
      <c r="Z9" s="212"/>
      <c r="AA9" s="212"/>
      <c r="AB9" s="212"/>
      <c r="AC9" s="212"/>
      <c r="AD9" s="212"/>
      <c r="AE9" s="212"/>
      <c r="AF9" s="212"/>
      <c r="AG9" s="212" t="s">
        <v>231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232</v>
      </c>
      <c r="D10" s="246"/>
      <c r="E10" s="246"/>
      <c r="F10" s="246"/>
      <c r="G10" s="24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233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234</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235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236</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235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9" t="s">
        <v>237</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235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9" t="s">
        <v>238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235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9">
        <v>2</v>
      </c>
      <c r="B15" s="240" t="s">
        <v>239</v>
      </c>
      <c r="C15" s="257" t="s">
        <v>240</v>
      </c>
      <c r="D15" s="241" t="s">
        <v>226</v>
      </c>
      <c r="E15" s="242">
        <v>1</v>
      </c>
      <c r="F15" s="243"/>
      <c r="G15" s="244">
        <f>ROUND(E15*F15,2)</f>
        <v>0</v>
      </c>
      <c r="H15" s="243"/>
      <c r="I15" s="244">
        <f>ROUND(E15*H15,2)</f>
        <v>0</v>
      </c>
      <c r="J15" s="243"/>
      <c r="K15" s="244">
        <f>ROUND(E15*J15,2)</f>
        <v>0</v>
      </c>
      <c r="L15" s="244">
        <v>15</v>
      </c>
      <c r="M15" s="244">
        <f>G15*(1+L15/100)</f>
        <v>0</v>
      </c>
      <c r="N15" s="242">
        <v>0</v>
      </c>
      <c r="O15" s="242">
        <f>ROUND(E15*N15,2)</f>
        <v>0</v>
      </c>
      <c r="P15" s="242">
        <v>0</v>
      </c>
      <c r="Q15" s="242">
        <f>ROUND(E15*P15,2)</f>
        <v>0</v>
      </c>
      <c r="R15" s="244"/>
      <c r="S15" s="244" t="s">
        <v>227</v>
      </c>
      <c r="T15" s="245" t="s">
        <v>228</v>
      </c>
      <c r="U15" s="222">
        <v>0</v>
      </c>
      <c r="V15" s="222">
        <f>ROUND(E15*U15,2)</f>
        <v>0</v>
      </c>
      <c r="W15" s="222"/>
      <c r="X15" s="222" t="s">
        <v>229</v>
      </c>
      <c r="Y15" s="222" t="s">
        <v>230</v>
      </c>
      <c r="Z15" s="212"/>
      <c r="AA15" s="212"/>
      <c r="AB15" s="212"/>
      <c r="AC15" s="212"/>
      <c r="AD15" s="212"/>
      <c r="AE15" s="212"/>
      <c r="AF15" s="212"/>
      <c r="AG15" s="212" t="s">
        <v>241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58" t="s">
        <v>242</v>
      </c>
      <c r="D16" s="246"/>
      <c r="E16" s="246"/>
      <c r="F16" s="246"/>
      <c r="G16" s="24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233</v>
      </c>
      <c r="AH16" s="212"/>
      <c r="AI16" s="212"/>
      <c r="AJ16" s="212"/>
      <c r="AK16" s="212"/>
      <c r="AL16" s="212"/>
      <c r="AM16" s="212"/>
      <c r="AN16" s="212"/>
      <c r="AO16" s="212"/>
      <c r="AP16" s="212"/>
      <c r="AQ16" s="212"/>
      <c r="AR16" s="212"/>
      <c r="AS16" s="212"/>
      <c r="AT16" s="212"/>
      <c r="AU16" s="212"/>
      <c r="AV16" s="212"/>
      <c r="AW16" s="212"/>
      <c r="AX16" s="212"/>
      <c r="AY16" s="212"/>
      <c r="AZ16" s="212"/>
      <c r="BA16" s="247" t="str">
        <f>C16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 s="212"/>
      <c r="BC16" s="212"/>
      <c r="BD16" s="212"/>
      <c r="BE16" s="212"/>
      <c r="BF16" s="212"/>
      <c r="BG16" s="212"/>
      <c r="BH16" s="212"/>
    </row>
    <row r="17" spans="1:60" outlineLevel="2" x14ac:dyDescent="0.2">
      <c r="A17" s="219"/>
      <c r="B17" s="220"/>
      <c r="C17" s="259" t="s">
        <v>243</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244</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235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9" t="s">
        <v>245</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9" t="s">
        <v>246</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235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9" t="s">
        <v>238</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235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9">
        <v>3</v>
      </c>
      <c r="B22" s="240" t="s">
        <v>247</v>
      </c>
      <c r="C22" s="257" t="s">
        <v>248</v>
      </c>
      <c r="D22" s="241" t="s">
        <v>249</v>
      </c>
      <c r="E22" s="242">
        <v>1</v>
      </c>
      <c r="F22" s="243"/>
      <c r="G22" s="244">
        <f>ROUND(E22*F22,2)</f>
        <v>0</v>
      </c>
      <c r="H22" s="243"/>
      <c r="I22" s="244">
        <f>ROUND(E22*H22,2)</f>
        <v>0</v>
      </c>
      <c r="J22" s="243"/>
      <c r="K22" s="244">
        <f>ROUND(E22*J22,2)</f>
        <v>0</v>
      </c>
      <c r="L22" s="244">
        <v>15</v>
      </c>
      <c r="M22" s="244">
        <f>G22*(1+L22/100)</f>
        <v>0</v>
      </c>
      <c r="N22" s="242">
        <v>0</v>
      </c>
      <c r="O22" s="242">
        <f>ROUND(E22*N22,2)</f>
        <v>0</v>
      </c>
      <c r="P22" s="242">
        <v>0</v>
      </c>
      <c r="Q22" s="242">
        <f>ROUND(E22*P22,2)</f>
        <v>0</v>
      </c>
      <c r="R22" s="244"/>
      <c r="S22" s="244" t="s">
        <v>250</v>
      </c>
      <c r="T22" s="245" t="s">
        <v>228</v>
      </c>
      <c r="U22" s="222">
        <v>0</v>
      </c>
      <c r="V22" s="222">
        <f>ROUND(E22*U22,2)</f>
        <v>0</v>
      </c>
      <c r="W22" s="222"/>
      <c r="X22" s="222" t="s">
        <v>229</v>
      </c>
      <c r="Y22" s="222" t="s">
        <v>230</v>
      </c>
      <c r="Z22" s="212"/>
      <c r="AA22" s="212"/>
      <c r="AB22" s="212"/>
      <c r="AC22" s="212"/>
      <c r="AD22" s="212"/>
      <c r="AE22" s="212"/>
      <c r="AF22" s="212"/>
      <c r="AG22" s="212" t="s">
        <v>251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9" t="s">
        <v>252</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235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9" t="s">
        <v>253</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235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9" t="s">
        <v>254</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235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9" t="s">
        <v>255</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235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9" t="s">
        <v>256</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235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9">
        <v>4</v>
      </c>
      <c r="B28" s="240" t="s">
        <v>257</v>
      </c>
      <c r="C28" s="257" t="s">
        <v>258</v>
      </c>
      <c r="D28" s="241" t="s">
        <v>249</v>
      </c>
      <c r="E28" s="242">
        <v>1</v>
      </c>
      <c r="F28" s="243"/>
      <c r="G28" s="244">
        <f>ROUND(E28*F28,2)</f>
        <v>0</v>
      </c>
      <c r="H28" s="243"/>
      <c r="I28" s="244">
        <f>ROUND(E28*H28,2)</f>
        <v>0</v>
      </c>
      <c r="J28" s="243"/>
      <c r="K28" s="244">
        <f>ROUND(E28*J28,2)</f>
        <v>0</v>
      </c>
      <c r="L28" s="244">
        <v>15</v>
      </c>
      <c r="M28" s="244">
        <f>G28*(1+L28/100)</f>
        <v>0</v>
      </c>
      <c r="N28" s="242">
        <v>0</v>
      </c>
      <c r="O28" s="242">
        <f>ROUND(E28*N28,2)</f>
        <v>0</v>
      </c>
      <c r="P28" s="242">
        <v>0</v>
      </c>
      <c r="Q28" s="242">
        <f>ROUND(E28*P28,2)</f>
        <v>0</v>
      </c>
      <c r="R28" s="244"/>
      <c r="S28" s="244" t="s">
        <v>250</v>
      </c>
      <c r="T28" s="245" t="s">
        <v>228</v>
      </c>
      <c r="U28" s="222">
        <v>0</v>
      </c>
      <c r="V28" s="222">
        <f>ROUND(E28*U28,2)</f>
        <v>0</v>
      </c>
      <c r="W28" s="222"/>
      <c r="X28" s="222" t="s">
        <v>229</v>
      </c>
      <c r="Y28" s="222" t="s">
        <v>230</v>
      </c>
      <c r="Z28" s="212"/>
      <c r="AA28" s="212"/>
      <c r="AB28" s="212"/>
      <c r="AC28" s="212"/>
      <c r="AD28" s="212"/>
      <c r="AE28" s="212"/>
      <c r="AF28" s="212"/>
      <c r="AG28" s="212" t="s">
        <v>251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9" t="s">
        <v>259</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260</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235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261</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235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9" t="s">
        <v>256</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235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9">
        <v>5</v>
      </c>
      <c r="B33" s="240" t="s">
        <v>262</v>
      </c>
      <c r="C33" s="257" t="s">
        <v>263</v>
      </c>
      <c r="D33" s="241" t="s">
        <v>249</v>
      </c>
      <c r="E33" s="242">
        <v>1</v>
      </c>
      <c r="F33" s="243"/>
      <c r="G33" s="244">
        <f>ROUND(E33*F33,2)</f>
        <v>0</v>
      </c>
      <c r="H33" s="243"/>
      <c r="I33" s="244">
        <f>ROUND(E33*H33,2)</f>
        <v>0</v>
      </c>
      <c r="J33" s="243"/>
      <c r="K33" s="244">
        <f>ROUND(E33*J33,2)</f>
        <v>0</v>
      </c>
      <c r="L33" s="244">
        <v>15</v>
      </c>
      <c r="M33" s="244">
        <f>G33*(1+L33/100)</f>
        <v>0</v>
      </c>
      <c r="N33" s="242">
        <v>0</v>
      </c>
      <c r="O33" s="242">
        <f>ROUND(E33*N33,2)</f>
        <v>0</v>
      </c>
      <c r="P33" s="242">
        <v>0</v>
      </c>
      <c r="Q33" s="242">
        <f>ROUND(E33*P33,2)</f>
        <v>0</v>
      </c>
      <c r="R33" s="244"/>
      <c r="S33" s="244" t="s">
        <v>250</v>
      </c>
      <c r="T33" s="245" t="s">
        <v>228</v>
      </c>
      <c r="U33" s="222">
        <v>0</v>
      </c>
      <c r="V33" s="222">
        <f>ROUND(E33*U33,2)</f>
        <v>0</v>
      </c>
      <c r="W33" s="222"/>
      <c r="X33" s="222" t="s">
        <v>229</v>
      </c>
      <c r="Y33" s="222" t="s">
        <v>230</v>
      </c>
      <c r="Z33" s="212"/>
      <c r="AA33" s="212"/>
      <c r="AB33" s="212"/>
      <c r="AC33" s="212"/>
      <c r="AD33" s="212"/>
      <c r="AE33" s="212"/>
      <c r="AF33" s="212"/>
      <c r="AG33" s="212" t="s">
        <v>251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58" t="s">
        <v>264</v>
      </c>
      <c r="D34" s="246"/>
      <c r="E34" s="246"/>
      <c r="F34" s="246"/>
      <c r="G34" s="246"/>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233</v>
      </c>
      <c r="AH34" s="212"/>
      <c r="AI34" s="212"/>
      <c r="AJ34" s="212"/>
      <c r="AK34" s="212"/>
      <c r="AL34" s="212"/>
      <c r="AM34" s="212"/>
      <c r="AN34" s="212"/>
      <c r="AO34" s="212"/>
      <c r="AP34" s="212"/>
      <c r="AQ34" s="212"/>
      <c r="AR34" s="212"/>
      <c r="AS34" s="212"/>
      <c r="AT34" s="212"/>
      <c r="AU34" s="212"/>
      <c r="AV34" s="212"/>
      <c r="AW34" s="212"/>
      <c r="AX34" s="212"/>
      <c r="AY34" s="212"/>
      <c r="AZ34" s="212"/>
      <c r="BA34" s="247" t="str">
        <f>C34</f>
        <v>Bude korespondovat s požadavky  NPÚ+HPP+HIP a výrobní dokumentací již osazeného vzorového okna , které je již osazeno v přízemí a v bytě č.15 při ulici Kounicova, slouží jako odsouhlasený vzor pro výrobu dalších replik.</v>
      </c>
      <c r="BB34" s="212"/>
      <c r="BC34" s="212"/>
      <c r="BD34" s="212"/>
      <c r="BE34" s="212"/>
      <c r="BF34" s="212"/>
      <c r="BG34" s="212"/>
      <c r="BH34" s="212"/>
    </row>
    <row r="35" spans="1:60" x14ac:dyDescent="0.2">
      <c r="A35" s="229" t="s">
        <v>222</v>
      </c>
      <c r="B35" s="230" t="s">
        <v>193</v>
      </c>
      <c r="C35" s="256" t="s">
        <v>28</v>
      </c>
      <c r="D35" s="231"/>
      <c r="E35" s="232"/>
      <c r="F35" s="233"/>
      <c r="G35" s="233">
        <f>SUMIF(AG36:AG58,"&lt;&gt;NOR",G36:G58)</f>
        <v>0</v>
      </c>
      <c r="H35" s="233"/>
      <c r="I35" s="233">
        <f>SUM(I36:I58)</f>
        <v>0</v>
      </c>
      <c r="J35" s="233"/>
      <c r="K35" s="233">
        <f>SUM(K36:K58)</f>
        <v>0</v>
      </c>
      <c r="L35" s="233"/>
      <c r="M35" s="233">
        <f>SUM(M36:M58)</f>
        <v>0</v>
      </c>
      <c r="N35" s="232"/>
      <c r="O35" s="232">
        <f>SUM(O36:O58)</f>
        <v>0</v>
      </c>
      <c r="P35" s="232"/>
      <c r="Q35" s="232">
        <f>SUM(Q36:Q58)</f>
        <v>0</v>
      </c>
      <c r="R35" s="233"/>
      <c r="S35" s="233"/>
      <c r="T35" s="234"/>
      <c r="U35" s="228"/>
      <c r="V35" s="228">
        <f>SUM(V36:V58)</f>
        <v>0</v>
      </c>
      <c r="W35" s="228"/>
      <c r="X35" s="228"/>
      <c r="Y35" s="228"/>
      <c r="AG35" t="s">
        <v>223</v>
      </c>
    </row>
    <row r="36" spans="1:60" outlineLevel="1" x14ac:dyDescent="0.2">
      <c r="A36" s="239">
        <v>6</v>
      </c>
      <c r="B36" s="240" t="s">
        <v>265</v>
      </c>
      <c r="C36" s="257" t="s">
        <v>266</v>
      </c>
      <c r="D36" s="241" t="s">
        <v>226</v>
      </c>
      <c r="E36" s="242">
        <v>1</v>
      </c>
      <c r="F36" s="243"/>
      <c r="G36" s="244">
        <f>ROUND(E36*F36,2)</f>
        <v>0</v>
      </c>
      <c r="H36" s="243"/>
      <c r="I36" s="244">
        <f>ROUND(E36*H36,2)</f>
        <v>0</v>
      </c>
      <c r="J36" s="243"/>
      <c r="K36" s="244">
        <f>ROUND(E36*J36,2)</f>
        <v>0</v>
      </c>
      <c r="L36" s="244">
        <v>15</v>
      </c>
      <c r="M36" s="244">
        <f>G36*(1+L36/100)</f>
        <v>0</v>
      </c>
      <c r="N36" s="242">
        <v>0</v>
      </c>
      <c r="O36" s="242">
        <f>ROUND(E36*N36,2)</f>
        <v>0</v>
      </c>
      <c r="P36" s="242">
        <v>0</v>
      </c>
      <c r="Q36" s="242">
        <f>ROUND(E36*P36,2)</f>
        <v>0</v>
      </c>
      <c r="R36" s="244"/>
      <c r="S36" s="244" t="s">
        <v>227</v>
      </c>
      <c r="T36" s="245" t="s">
        <v>228</v>
      </c>
      <c r="U36" s="222">
        <v>0</v>
      </c>
      <c r="V36" s="222">
        <f>ROUND(E36*U36,2)</f>
        <v>0</v>
      </c>
      <c r="W36" s="222"/>
      <c r="X36" s="222" t="s">
        <v>229</v>
      </c>
      <c r="Y36" s="222" t="s">
        <v>230</v>
      </c>
      <c r="Z36" s="212"/>
      <c r="AA36" s="212"/>
      <c r="AB36" s="212"/>
      <c r="AC36" s="212"/>
      <c r="AD36" s="212"/>
      <c r="AE36" s="212"/>
      <c r="AF36" s="212"/>
      <c r="AG36" s="212" t="s">
        <v>241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2" x14ac:dyDescent="0.2">
      <c r="A37" s="219"/>
      <c r="B37" s="220"/>
      <c r="C37" s="258" t="s">
        <v>291</v>
      </c>
      <c r="D37" s="246"/>
      <c r="E37" s="246"/>
      <c r="F37" s="246"/>
      <c r="G37" s="24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233</v>
      </c>
      <c r="AH37" s="212"/>
      <c r="AI37" s="212"/>
      <c r="AJ37" s="212"/>
      <c r="AK37" s="212"/>
      <c r="AL37" s="212"/>
      <c r="AM37" s="212"/>
      <c r="AN37" s="212"/>
      <c r="AO37" s="212"/>
      <c r="AP37" s="212"/>
      <c r="AQ37" s="212"/>
      <c r="AR37" s="212"/>
      <c r="AS37" s="212"/>
      <c r="AT37" s="212"/>
      <c r="AU37" s="212"/>
      <c r="AV37" s="212"/>
      <c r="AW37" s="212"/>
      <c r="AX37" s="212"/>
      <c r="AY37" s="212"/>
      <c r="AZ37" s="212"/>
      <c r="BA37" s="247" t="str">
        <f>C37</f>
        <v>Náklady a poplatky spojené s užíváním veřejných ploch a prostranství, pokud jsou stavebními pracemi nebo souvisejícími činnostmi dotčeny, a to včetně užívání ploch v souvislosti s uložením stavebního materiálu nebo stavebního odpadu.</v>
      </c>
      <c r="BB37" s="212"/>
      <c r="BC37" s="212"/>
      <c r="BD37" s="212"/>
      <c r="BE37" s="212"/>
      <c r="BF37" s="212"/>
      <c r="BG37" s="212"/>
      <c r="BH37" s="212"/>
    </row>
    <row r="38" spans="1:60" outlineLevel="3" x14ac:dyDescent="0.2">
      <c r="A38" s="219"/>
      <c r="B38" s="220"/>
      <c r="C38" s="260" t="s">
        <v>267</v>
      </c>
      <c r="D38" s="248"/>
      <c r="E38" s="248"/>
      <c r="F38" s="248"/>
      <c r="G38" s="248"/>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9" t="s">
        <v>268</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235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269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270</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235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271</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272</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235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273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235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274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275</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235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9" t="s">
        <v>238</v>
      </c>
      <c r="D47" s="226"/>
      <c r="E47" s="227">
        <v>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235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7</v>
      </c>
      <c r="B48" s="250" t="s">
        <v>276</v>
      </c>
      <c r="C48" s="261" t="s">
        <v>277</v>
      </c>
      <c r="D48" s="251" t="s">
        <v>249</v>
      </c>
      <c r="E48" s="252">
        <v>1</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229</v>
      </c>
      <c r="Y48" s="222" t="s">
        <v>230</v>
      </c>
      <c r="Z48" s="212"/>
      <c r="AA48" s="212"/>
      <c r="AB48" s="212"/>
      <c r="AC48" s="212"/>
      <c r="AD48" s="212"/>
      <c r="AE48" s="212"/>
      <c r="AF48" s="212"/>
      <c r="AG48" s="212" t="s">
        <v>251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8</v>
      </c>
      <c r="B49" s="250" t="s">
        <v>278</v>
      </c>
      <c r="C49" s="261" t="s">
        <v>279</v>
      </c>
      <c r="D49" s="251" t="s">
        <v>249</v>
      </c>
      <c r="E49" s="252">
        <v>1</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229</v>
      </c>
      <c r="Y49" s="222" t="s">
        <v>230</v>
      </c>
      <c r="Z49" s="212"/>
      <c r="AA49" s="212"/>
      <c r="AB49" s="212"/>
      <c r="AC49" s="212"/>
      <c r="AD49" s="212"/>
      <c r="AE49" s="212"/>
      <c r="AF49" s="212"/>
      <c r="AG49" s="212" t="s">
        <v>251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9">
        <v>9</v>
      </c>
      <c r="B50" s="240" t="s">
        <v>280</v>
      </c>
      <c r="C50" s="257" t="s">
        <v>281</v>
      </c>
      <c r="D50" s="241" t="s">
        <v>226</v>
      </c>
      <c r="E50" s="242">
        <v>1</v>
      </c>
      <c r="F50" s="243"/>
      <c r="G50" s="244">
        <f>ROUND(E50*F50,2)</f>
        <v>0</v>
      </c>
      <c r="H50" s="243"/>
      <c r="I50" s="244">
        <f>ROUND(E50*H50,2)</f>
        <v>0</v>
      </c>
      <c r="J50" s="243"/>
      <c r="K50" s="244">
        <f>ROUND(E50*J50,2)</f>
        <v>0</v>
      </c>
      <c r="L50" s="244">
        <v>15</v>
      </c>
      <c r="M50" s="244">
        <f>G50*(1+L50/100)</f>
        <v>0</v>
      </c>
      <c r="N50" s="242">
        <v>0</v>
      </c>
      <c r="O50" s="242">
        <f>ROUND(E50*N50,2)</f>
        <v>0</v>
      </c>
      <c r="P50" s="242">
        <v>0</v>
      </c>
      <c r="Q50" s="242">
        <f>ROUND(E50*P50,2)</f>
        <v>0</v>
      </c>
      <c r="R50" s="244"/>
      <c r="S50" s="244" t="s">
        <v>227</v>
      </c>
      <c r="T50" s="245" t="s">
        <v>228</v>
      </c>
      <c r="U50" s="222">
        <v>0</v>
      </c>
      <c r="V50" s="222">
        <f>ROUND(E50*U50,2)</f>
        <v>0</v>
      </c>
      <c r="W50" s="222"/>
      <c r="X50" s="222" t="s">
        <v>229</v>
      </c>
      <c r="Y50" s="222" t="s">
        <v>230</v>
      </c>
      <c r="Z50" s="212"/>
      <c r="AA50" s="212"/>
      <c r="AB50" s="212"/>
      <c r="AC50" s="212"/>
      <c r="AD50" s="212"/>
      <c r="AE50" s="212"/>
      <c r="AF50" s="212"/>
      <c r="AG50" s="212" t="s">
        <v>231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58" t="s">
        <v>282</v>
      </c>
      <c r="D51" s="246"/>
      <c r="E51" s="246"/>
      <c r="F51" s="246"/>
      <c r="G51" s="24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233</v>
      </c>
      <c r="AH51" s="212"/>
      <c r="AI51" s="212"/>
      <c r="AJ51" s="212"/>
      <c r="AK51" s="212"/>
      <c r="AL51" s="212"/>
      <c r="AM51" s="212"/>
      <c r="AN51" s="212"/>
      <c r="AO51" s="212"/>
      <c r="AP51" s="212"/>
      <c r="AQ51" s="212"/>
      <c r="AR51" s="212"/>
      <c r="AS51" s="212"/>
      <c r="AT51" s="212"/>
      <c r="AU51" s="212"/>
      <c r="AV51" s="212"/>
      <c r="AW51" s="212"/>
      <c r="AX51" s="212"/>
      <c r="AY51" s="212"/>
      <c r="AZ51" s="212"/>
      <c r="BA51" s="247" t="str">
        <f>C51</f>
        <v>Náklady zhotovitele, související s prováděním zkoušek a revizí předepsaných technickými normami nebo objednatelem a které jsou pro provedení díla nezbytné.</v>
      </c>
      <c r="BB51" s="212"/>
      <c r="BC51" s="212"/>
      <c r="BD51" s="212"/>
      <c r="BE51" s="212"/>
      <c r="BF51" s="212"/>
      <c r="BG51" s="212"/>
      <c r="BH51" s="212"/>
    </row>
    <row r="52" spans="1:60" outlineLevel="2" x14ac:dyDescent="0.2">
      <c r="A52" s="219"/>
      <c r="B52" s="220"/>
      <c r="C52" s="259" t="s">
        <v>283</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235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284</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285</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286</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235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9" t="s">
        <v>238</v>
      </c>
      <c r="D56" s="226"/>
      <c r="E56" s="227">
        <v>1</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235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9">
        <v>10</v>
      </c>
      <c r="B57" s="240" t="s">
        <v>287</v>
      </c>
      <c r="C57" s="257" t="s">
        <v>288</v>
      </c>
      <c r="D57" s="241" t="s">
        <v>226</v>
      </c>
      <c r="E57" s="242">
        <v>1</v>
      </c>
      <c r="F57" s="243"/>
      <c r="G57" s="244">
        <f>ROUND(E57*F57,2)</f>
        <v>0</v>
      </c>
      <c r="H57" s="243"/>
      <c r="I57" s="244">
        <f>ROUND(E57*H57,2)</f>
        <v>0</v>
      </c>
      <c r="J57" s="243"/>
      <c r="K57" s="244">
        <f>ROUND(E57*J57,2)</f>
        <v>0</v>
      </c>
      <c r="L57" s="244">
        <v>15</v>
      </c>
      <c r="M57" s="244">
        <f>G57*(1+L57/100)</f>
        <v>0</v>
      </c>
      <c r="N57" s="242">
        <v>0</v>
      </c>
      <c r="O57" s="242">
        <f>ROUND(E57*N57,2)</f>
        <v>0</v>
      </c>
      <c r="P57" s="242">
        <v>0</v>
      </c>
      <c r="Q57" s="242">
        <f>ROUND(E57*P57,2)</f>
        <v>0</v>
      </c>
      <c r="R57" s="244"/>
      <c r="S57" s="244" t="s">
        <v>227</v>
      </c>
      <c r="T57" s="245" t="s">
        <v>228</v>
      </c>
      <c r="U57" s="222">
        <v>0</v>
      </c>
      <c r="V57" s="222">
        <f>ROUND(E57*U57,2)</f>
        <v>0</v>
      </c>
      <c r="W57" s="222"/>
      <c r="X57" s="222" t="s">
        <v>229</v>
      </c>
      <c r="Y57" s="222" t="s">
        <v>230</v>
      </c>
      <c r="Z57" s="212"/>
      <c r="AA57" s="212"/>
      <c r="AB57" s="212"/>
      <c r="AC57" s="212"/>
      <c r="AD57" s="212"/>
      <c r="AE57" s="212"/>
      <c r="AF57" s="212"/>
      <c r="AG57" s="212" t="s">
        <v>241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8" t="s">
        <v>289</v>
      </c>
      <c r="D58" s="246"/>
      <c r="E58" s="246"/>
      <c r="F58" s="246"/>
      <c r="G58" s="24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233</v>
      </c>
      <c r="AH58" s="212"/>
      <c r="AI58" s="212"/>
      <c r="AJ58" s="212"/>
      <c r="AK58" s="212"/>
      <c r="AL58" s="212"/>
      <c r="AM58" s="212"/>
      <c r="AN58" s="212"/>
      <c r="AO58" s="212"/>
      <c r="AP58" s="212"/>
      <c r="AQ58" s="212"/>
      <c r="AR58" s="212"/>
      <c r="AS58" s="212"/>
      <c r="AT58" s="212"/>
      <c r="AU58" s="212"/>
      <c r="AV58" s="212"/>
      <c r="AW58" s="212"/>
      <c r="AX58" s="212"/>
      <c r="AY58" s="212"/>
      <c r="AZ58" s="212"/>
      <c r="BA58" s="247" t="str">
        <f>C58</f>
        <v>Náklady na vyhotovení dokumentace skutečného provedení stavby a její předání objednateli v požadované formě a požadovaném počtu.</v>
      </c>
      <c r="BB58" s="212"/>
      <c r="BC58" s="212"/>
      <c r="BD58" s="212"/>
      <c r="BE58" s="212"/>
      <c r="BF58" s="212"/>
      <c r="BG58" s="212"/>
      <c r="BH58" s="212"/>
    </row>
    <row r="59" spans="1:60" x14ac:dyDescent="0.2">
      <c r="A59" s="3"/>
      <c r="B59" s="4"/>
      <c r="C59" s="262"/>
      <c r="D59" s="6"/>
      <c r="E59" s="3"/>
      <c r="F59" s="3"/>
      <c r="G59" s="3"/>
      <c r="H59" s="3"/>
      <c r="I59" s="3"/>
      <c r="J59" s="3"/>
      <c r="K59" s="3"/>
      <c r="L59" s="3"/>
      <c r="M59" s="3"/>
      <c r="N59" s="3"/>
      <c r="O59" s="3"/>
      <c r="P59" s="3"/>
      <c r="Q59" s="3"/>
      <c r="R59" s="3"/>
      <c r="S59" s="3"/>
      <c r="T59" s="3"/>
      <c r="U59" s="3"/>
      <c r="V59" s="3"/>
      <c r="W59" s="3"/>
      <c r="X59" s="3"/>
      <c r="Y59" s="3"/>
      <c r="AE59">
        <v>15</v>
      </c>
      <c r="AF59">
        <v>21</v>
      </c>
      <c r="AG59" t="s">
        <v>208</v>
      </c>
    </row>
    <row r="60" spans="1:60" x14ac:dyDescent="0.2">
      <c r="A60" s="215"/>
      <c r="B60" s="216" t="s">
        <v>29</v>
      </c>
      <c r="C60" s="263"/>
      <c r="D60" s="217"/>
      <c r="E60" s="218"/>
      <c r="F60" s="218"/>
      <c r="G60" s="238">
        <f>G8+G35</f>
        <v>0</v>
      </c>
      <c r="H60" s="3"/>
      <c r="I60" s="3"/>
      <c r="J60" s="3"/>
      <c r="K60" s="3"/>
      <c r="L60" s="3"/>
      <c r="M60" s="3"/>
      <c r="N60" s="3"/>
      <c r="O60" s="3"/>
      <c r="P60" s="3"/>
      <c r="Q60" s="3"/>
      <c r="R60" s="3"/>
      <c r="S60" s="3"/>
      <c r="T60" s="3"/>
      <c r="U60" s="3"/>
      <c r="V60" s="3"/>
      <c r="W60" s="3"/>
      <c r="X60" s="3"/>
      <c r="Y60" s="3"/>
      <c r="AE60">
        <f>SUMIF(L7:L58,AE59,G7:G58)</f>
        <v>0</v>
      </c>
      <c r="AF60">
        <f>SUMIF(L7:L58,AF59,G7:G58)</f>
        <v>0</v>
      </c>
      <c r="AG60" t="s">
        <v>290</v>
      </c>
    </row>
    <row r="61" spans="1:60" x14ac:dyDescent="0.2">
      <c r="C61" s="264"/>
      <c r="D61" s="10"/>
      <c r="AG61" t="s">
        <v>292</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1">
    <mergeCell ref="C34:G34"/>
    <mergeCell ref="C37:G37"/>
    <mergeCell ref="C38:G38"/>
    <mergeCell ref="C51:G51"/>
    <mergeCell ref="C58:G58"/>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56</v>
      </c>
      <c r="C3" s="201" t="s">
        <v>57</v>
      </c>
      <c r="D3" s="199"/>
      <c r="E3" s="199"/>
      <c r="F3" s="199"/>
      <c r="G3" s="200"/>
      <c r="AC3" s="176" t="s">
        <v>196</v>
      </c>
      <c r="AG3" t="s">
        <v>198</v>
      </c>
    </row>
    <row r="4" spans="1:60" ht="24.95" customHeight="1" x14ac:dyDescent="0.2">
      <c r="A4" s="202" t="s">
        <v>9</v>
      </c>
      <c r="B4" s="203" t="s">
        <v>58</v>
      </c>
      <c r="C4" s="204" t="s">
        <v>59</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91</v>
      </c>
      <c r="C8" s="256" t="s">
        <v>92</v>
      </c>
      <c r="D8" s="231"/>
      <c r="E8" s="232"/>
      <c r="F8" s="233"/>
      <c r="G8" s="233">
        <f>SUMIF(AG9:AG24,"&lt;&gt;NOR",G9:G24)</f>
        <v>0</v>
      </c>
      <c r="H8" s="233"/>
      <c r="I8" s="233">
        <f>SUM(I9:I24)</f>
        <v>0</v>
      </c>
      <c r="J8" s="233"/>
      <c r="K8" s="233">
        <f>SUM(K9:K24)</f>
        <v>0</v>
      </c>
      <c r="L8" s="233"/>
      <c r="M8" s="233">
        <f>SUM(M9:M24)</f>
        <v>0</v>
      </c>
      <c r="N8" s="232"/>
      <c r="O8" s="232">
        <f>SUM(O9:O24)</f>
        <v>0</v>
      </c>
      <c r="P8" s="232"/>
      <c r="Q8" s="232">
        <f>SUM(Q9:Q24)</f>
        <v>133.62</v>
      </c>
      <c r="R8" s="233"/>
      <c r="S8" s="233"/>
      <c r="T8" s="234"/>
      <c r="U8" s="228"/>
      <c r="V8" s="228">
        <f>SUM(V9:V24)</f>
        <v>252.44000000000003</v>
      </c>
      <c r="W8" s="228"/>
      <c r="X8" s="228"/>
      <c r="Y8" s="228"/>
      <c r="AG8" t="s">
        <v>223</v>
      </c>
    </row>
    <row r="9" spans="1:60" ht="22.5" outlineLevel="1" x14ac:dyDescent="0.2">
      <c r="A9" s="239">
        <v>1</v>
      </c>
      <c r="B9" s="240" t="s">
        <v>294</v>
      </c>
      <c r="C9" s="257" t="s">
        <v>295</v>
      </c>
      <c r="D9" s="241" t="s">
        <v>296</v>
      </c>
      <c r="E9" s="242">
        <v>9</v>
      </c>
      <c r="F9" s="243"/>
      <c r="G9" s="244">
        <f>ROUND(E9*F9,2)</f>
        <v>0</v>
      </c>
      <c r="H9" s="243"/>
      <c r="I9" s="244">
        <f>ROUND(E9*H9,2)</f>
        <v>0</v>
      </c>
      <c r="J9" s="243"/>
      <c r="K9" s="244">
        <f>ROUND(E9*J9,2)</f>
        <v>0</v>
      </c>
      <c r="L9" s="244">
        <v>15</v>
      </c>
      <c r="M9" s="244">
        <f>G9*(1+L9/100)</f>
        <v>0</v>
      </c>
      <c r="N9" s="242">
        <v>0</v>
      </c>
      <c r="O9" s="242">
        <f>ROUND(E9*N9,2)</f>
        <v>0</v>
      </c>
      <c r="P9" s="242">
        <v>0.13800000000000001</v>
      </c>
      <c r="Q9" s="242">
        <f>ROUND(E9*P9,2)</f>
        <v>1.24</v>
      </c>
      <c r="R9" s="244" t="s">
        <v>297</v>
      </c>
      <c r="S9" s="244" t="s">
        <v>227</v>
      </c>
      <c r="T9" s="245" t="s">
        <v>227</v>
      </c>
      <c r="U9" s="222">
        <v>0.16</v>
      </c>
      <c r="V9" s="222">
        <f>ROUND(E9*U9,2)</f>
        <v>1.44</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2" t="s">
        <v>300</v>
      </c>
      <c r="D10" s="271"/>
      <c r="E10" s="271"/>
      <c r="F10" s="271"/>
      <c r="G10" s="27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302</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235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9">
        <v>2</v>
      </c>
      <c r="B12" s="240" t="s">
        <v>303</v>
      </c>
      <c r="C12" s="257" t="s">
        <v>304</v>
      </c>
      <c r="D12" s="241" t="s">
        <v>296</v>
      </c>
      <c r="E12" s="242">
        <v>9</v>
      </c>
      <c r="F12" s="243"/>
      <c r="G12" s="244">
        <f>ROUND(E12*F12,2)</f>
        <v>0</v>
      </c>
      <c r="H12" s="243"/>
      <c r="I12" s="244">
        <f>ROUND(E12*H12,2)</f>
        <v>0</v>
      </c>
      <c r="J12" s="243"/>
      <c r="K12" s="244">
        <f>ROUND(E12*J12,2)</f>
        <v>0</v>
      </c>
      <c r="L12" s="244">
        <v>15</v>
      </c>
      <c r="M12" s="244">
        <f>G12*(1+L12/100)</f>
        <v>0</v>
      </c>
      <c r="N12" s="242">
        <v>0</v>
      </c>
      <c r="O12" s="242">
        <f>ROUND(E12*N12,2)</f>
        <v>0</v>
      </c>
      <c r="P12" s="242">
        <v>0.11</v>
      </c>
      <c r="Q12" s="242">
        <f>ROUND(E12*P12,2)</f>
        <v>0.99</v>
      </c>
      <c r="R12" s="244" t="s">
        <v>297</v>
      </c>
      <c r="S12" s="244" t="s">
        <v>227</v>
      </c>
      <c r="T12" s="245" t="s">
        <v>227</v>
      </c>
      <c r="U12" s="222">
        <v>0.13</v>
      </c>
      <c r="V12" s="222">
        <f>ROUND(E12*U12,2)</f>
        <v>1.17</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9" t="s">
        <v>302</v>
      </c>
      <c r="D13" s="226"/>
      <c r="E13" s="227">
        <v>9</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235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9">
        <v>3</v>
      </c>
      <c r="B14" s="240" t="s">
        <v>305</v>
      </c>
      <c r="C14" s="257" t="s">
        <v>306</v>
      </c>
      <c r="D14" s="241" t="s">
        <v>296</v>
      </c>
      <c r="E14" s="242">
        <v>102.2</v>
      </c>
      <c r="F14" s="243"/>
      <c r="G14" s="244">
        <f>ROUND(E14*F14,2)</f>
        <v>0</v>
      </c>
      <c r="H14" s="243"/>
      <c r="I14" s="244">
        <f>ROUND(E14*H14,2)</f>
        <v>0</v>
      </c>
      <c r="J14" s="243"/>
      <c r="K14" s="244">
        <f>ROUND(E14*J14,2)</f>
        <v>0</v>
      </c>
      <c r="L14" s="244">
        <v>15</v>
      </c>
      <c r="M14" s="244">
        <f>G14*(1+L14/100)</f>
        <v>0</v>
      </c>
      <c r="N14" s="242">
        <v>0</v>
      </c>
      <c r="O14" s="242">
        <f>ROUND(E14*N14,2)</f>
        <v>0</v>
      </c>
      <c r="P14" s="242">
        <v>0.33</v>
      </c>
      <c r="Q14" s="242">
        <f>ROUND(E14*P14,2)</f>
        <v>33.729999999999997</v>
      </c>
      <c r="R14" s="244" t="s">
        <v>297</v>
      </c>
      <c r="S14" s="244" t="s">
        <v>227</v>
      </c>
      <c r="T14" s="245" t="s">
        <v>227</v>
      </c>
      <c r="U14" s="222">
        <v>0.3135</v>
      </c>
      <c r="V14" s="222">
        <f>ROUND(E14*U14,2)</f>
        <v>32.04</v>
      </c>
      <c r="W14" s="222"/>
      <c r="X14" s="222" t="s">
        <v>298</v>
      </c>
      <c r="Y14" s="222" t="s">
        <v>230</v>
      </c>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9" t="s">
        <v>307</v>
      </c>
      <c r="D15" s="226"/>
      <c r="E15" s="227">
        <v>102.2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235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9">
        <v>4</v>
      </c>
      <c r="B16" s="240" t="s">
        <v>308</v>
      </c>
      <c r="C16" s="257" t="s">
        <v>309</v>
      </c>
      <c r="D16" s="241" t="s">
        <v>296</v>
      </c>
      <c r="E16" s="242">
        <v>9</v>
      </c>
      <c r="F16" s="243"/>
      <c r="G16" s="244">
        <f>ROUND(E16*F16,2)</f>
        <v>0</v>
      </c>
      <c r="H16" s="243"/>
      <c r="I16" s="244">
        <f>ROUND(E16*H16,2)</f>
        <v>0</v>
      </c>
      <c r="J16" s="243"/>
      <c r="K16" s="244">
        <f>ROUND(E16*J16,2)</f>
        <v>0</v>
      </c>
      <c r="L16" s="244">
        <v>15</v>
      </c>
      <c r="M16" s="244">
        <f>G16*(1+L16/100)</f>
        <v>0</v>
      </c>
      <c r="N16" s="242">
        <v>0</v>
      </c>
      <c r="O16" s="242">
        <f>ROUND(E16*N16,2)</f>
        <v>0</v>
      </c>
      <c r="P16" s="242">
        <v>0.22</v>
      </c>
      <c r="Q16" s="242">
        <f>ROUND(E16*P16,2)</f>
        <v>1.98</v>
      </c>
      <c r="R16" s="244" t="s">
        <v>297</v>
      </c>
      <c r="S16" s="244" t="s">
        <v>227</v>
      </c>
      <c r="T16" s="245" t="s">
        <v>227</v>
      </c>
      <c r="U16" s="222">
        <v>0.42</v>
      </c>
      <c r="V16" s="222">
        <f>ROUND(E16*U16,2)</f>
        <v>3.78</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302</v>
      </c>
      <c r="D17" s="226"/>
      <c r="E17" s="227">
        <v>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9">
        <v>5</v>
      </c>
      <c r="B18" s="240" t="s">
        <v>310</v>
      </c>
      <c r="C18" s="257" t="s">
        <v>311</v>
      </c>
      <c r="D18" s="241" t="s">
        <v>296</v>
      </c>
      <c r="E18" s="242">
        <v>102.2</v>
      </c>
      <c r="F18" s="243"/>
      <c r="G18" s="244">
        <f>ROUND(E18*F18,2)</f>
        <v>0</v>
      </c>
      <c r="H18" s="243"/>
      <c r="I18" s="244">
        <f>ROUND(E18*H18,2)</f>
        <v>0</v>
      </c>
      <c r="J18" s="243"/>
      <c r="K18" s="244">
        <f>ROUND(E18*J18,2)</f>
        <v>0</v>
      </c>
      <c r="L18" s="244">
        <v>15</v>
      </c>
      <c r="M18" s="244">
        <f>G18*(1+L18/100)</f>
        <v>0</v>
      </c>
      <c r="N18" s="242">
        <v>0</v>
      </c>
      <c r="O18" s="242">
        <f>ROUND(E18*N18,2)</f>
        <v>0</v>
      </c>
      <c r="P18" s="242">
        <v>0.55000000000000004</v>
      </c>
      <c r="Q18" s="242">
        <f>ROUND(E18*P18,2)</f>
        <v>56.21</v>
      </c>
      <c r="R18" s="244" t="s">
        <v>297</v>
      </c>
      <c r="S18" s="244" t="s">
        <v>227</v>
      </c>
      <c r="T18" s="245" t="s">
        <v>227</v>
      </c>
      <c r="U18" s="222">
        <v>0.85</v>
      </c>
      <c r="V18" s="222">
        <f>ROUND(E18*U18,2)</f>
        <v>86.87</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9" t="s">
        <v>312</v>
      </c>
      <c r="D19" s="226"/>
      <c r="E19" s="227">
        <v>102.2</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9">
        <v>6</v>
      </c>
      <c r="B20" s="240" t="s">
        <v>313</v>
      </c>
      <c r="C20" s="257" t="s">
        <v>314</v>
      </c>
      <c r="D20" s="241" t="s">
        <v>296</v>
      </c>
      <c r="E20" s="242">
        <v>102.2</v>
      </c>
      <c r="F20" s="243"/>
      <c r="G20" s="244">
        <f>ROUND(E20*F20,2)</f>
        <v>0</v>
      </c>
      <c r="H20" s="243"/>
      <c r="I20" s="244">
        <f>ROUND(E20*H20,2)</f>
        <v>0</v>
      </c>
      <c r="J20" s="243"/>
      <c r="K20" s="244">
        <f>ROUND(E20*J20,2)</f>
        <v>0</v>
      </c>
      <c r="L20" s="244">
        <v>15</v>
      </c>
      <c r="M20" s="244">
        <f>G20*(1+L20/100)</f>
        <v>0</v>
      </c>
      <c r="N20" s="242">
        <v>0</v>
      </c>
      <c r="O20" s="242">
        <f>ROUND(E20*N20,2)</f>
        <v>0</v>
      </c>
      <c r="P20" s="242">
        <v>0.36</v>
      </c>
      <c r="Q20" s="242">
        <f>ROUND(E20*P20,2)</f>
        <v>36.79</v>
      </c>
      <c r="R20" s="244" t="s">
        <v>297</v>
      </c>
      <c r="S20" s="244" t="s">
        <v>227</v>
      </c>
      <c r="T20" s="245" t="s">
        <v>227</v>
      </c>
      <c r="U20" s="222">
        <v>1.2270000000000001</v>
      </c>
      <c r="V20" s="222">
        <f>ROUND(E20*U20,2)</f>
        <v>125.4</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9" t="s">
        <v>312</v>
      </c>
      <c r="D21" s="226"/>
      <c r="E21" s="227">
        <v>102.2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235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9">
        <v>7</v>
      </c>
      <c r="B22" s="240" t="s">
        <v>315</v>
      </c>
      <c r="C22" s="257" t="s">
        <v>316</v>
      </c>
      <c r="D22" s="241" t="s">
        <v>317</v>
      </c>
      <c r="E22" s="242">
        <v>12.16</v>
      </c>
      <c r="F22" s="243"/>
      <c r="G22" s="244">
        <f>ROUND(E22*F22,2)</f>
        <v>0</v>
      </c>
      <c r="H22" s="243"/>
      <c r="I22" s="244">
        <f>ROUND(E22*H22,2)</f>
        <v>0</v>
      </c>
      <c r="J22" s="243"/>
      <c r="K22" s="244">
        <f>ROUND(E22*J22,2)</f>
        <v>0</v>
      </c>
      <c r="L22" s="244">
        <v>15</v>
      </c>
      <c r="M22" s="244">
        <f>G22*(1+L22/100)</f>
        <v>0</v>
      </c>
      <c r="N22" s="242">
        <v>0</v>
      </c>
      <c r="O22" s="242">
        <f>ROUND(E22*N22,2)</f>
        <v>0</v>
      </c>
      <c r="P22" s="242">
        <v>0.22</v>
      </c>
      <c r="Q22" s="242">
        <f>ROUND(E22*P22,2)</f>
        <v>2.68</v>
      </c>
      <c r="R22" s="244" t="s">
        <v>297</v>
      </c>
      <c r="S22" s="244" t="s">
        <v>227</v>
      </c>
      <c r="T22" s="245" t="s">
        <v>227</v>
      </c>
      <c r="U22" s="222">
        <v>0.14299999999999999</v>
      </c>
      <c r="V22" s="222">
        <f>ROUND(E22*U22,2)</f>
        <v>1.74</v>
      </c>
      <c r="W22" s="222"/>
      <c r="X22" s="222" t="s">
        <v>298</v>
      </c>
      <c r="Y22" s="222" t="s">
        <v>230</v>
      </c>
      <c r="Z22" s="212"/>
      <c r="AA22" s="212"/>
      <c r="AB22" s="212"/>
      <c r="AC22" s="212"/>
      <c r="AD22" s="212"/>
      <c r="AE22" s="212"/>
      <c r="AF22" s="212"/>
      <c r="AG22" s="212" t="s">
        <v>299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72" t="s">
        <v>318</v>
      </c>
      <c r="D23" s="271"/>
      <c r="E23" s="271"/>
      <c r="F23" s="271"/>
      <c r="G23" s="27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301</v>
      </c>
      <c r="AH23" s="212"/>
      <c r="AI23" s="212"/>
      <c r="AJ23" s="212"/>
      <c r="AK23" s="212"/>
      <c r="AL23" s="212"/>
      <c r="AM23" s="212"/>
      <c r="AN23" s="212"/>
      <c r="AO23" s="212"/>
      <c r="AP23" s="212"/>
      <c r="AQ23" s="212"/>
      <c r="AR23" s="212"/>
      <c r="AS23" s="212"/>
      <c r="AT23" s="212"/>
      <c r="AU23" s="212"/>
      <c r="AV23" s="212"/>
      <c r="AW23" s="212"/>
      <c r="AX23" s="212"/>
      <c r="AY23" s="212"/>
      <c r="AZ23" s="212"/>
      <c r="BA23" s="247" t="str">
        <f>C23</f>
        <v>s vybouráním lože, s přemístěním hmot na skládku na vzdálenost do 3 m nebo naložením na dopravní prostředek</v>
      </c>
      <c r="BB23" s="212"/>
      <c r="BC23" s="212"/>
      <c r="BD23" s="212"/>
      <c r="BE23" s="212"/>
      <c r="BF23" s="212"/>
      <c r="BG23" s="212"/>
      <c r="BH23" s="212"/>
    </row>
    <row r="24" spans="1:60" outlineLevel="2" x14ac:dyDescent="0.2">
      <c r="A24" s="219"/>
      <c r="B24" s="220"/>
      <c r="C24" s="259" t="s">
        <v>319</v>
      </c>
      <c r="D24" s="226"/>
      <c r="E24" s="227">
        <v>12.16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235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9" t="s">
        <v>222</v>
      </c>
      <c r="B25" s="230" t="s">
        <v>93</v>
      </c>
      <c r="C25" s="256" t="s">
        <v>94</v>
      </c>
      <c r="D25" s="231"/>
      <c r="E25" s="232"/>
      <c r="F25" s="233"/>
      <c r="G25" s="233">
        <f>SUMIF(AG26:AG50,"&lt;&gt;NOR",G26:G50)</f>
        <v>0</v>
      </c>
      <c r="H25" s="233"/>
      <c r="I25" s="233">
        <f>SUM(I26:I50)</f>
        <v>0</v>
      </c>
      <c r="J25" s="233"/>
      <c r="K25" s="233">
        <f>SUM(K26:K50)</f>
        <v>0</v>
      </c>
      <c r="L25" s="233"/>
      <c r="M25" s="233">
        <f>SUM(M26:M50)</f>
        <v>0</v>
      </c>
      <c r="N25" s="232"/>
      <c r="O25" s="232">
        <f>SUM(O26:O50)</f>
        <v>0</v>
      </c>
      <c r="P25" s="232"/>
      <c r="Q25" s="232">
        <f>SUM(Q26:Q50)</f>
        <v>0</v>
      </c>
      <c r="R25" s="233"/>
      <c r="S25" s="233"/>
      <c r="T25" s="234"/>
      <c r="U25" s="228"/>
      <c r="V25" s="228">
        <f>SUM(V26:V50)</f>
        <v>310.26</v>
      </c>
      <c r="W25" s="228"/>
      <c r="X25" s="228"/>
      <c r="Y25" s="228"/>
      <c r="AG25" t="s">
        <v>223</v>
      </c>
    </row>
    <row r="26" spans="1:60" outlineLevel="1" x14ac:dyDescent="0.2">
      <c r="A26" s="239">
        <v>8</v>
      </c>
      <c r="B26" s="240" t="s">
        <v>320</v>
      </c>
      <c r="C26" s="257" t="s">
        <v>321</v>
      </c>
      <c r="D26" s="241" t="s">
        <v>322</v>
      </c>
      <c r="E26" s="242">
        <v>65.334000000000003</v>
      </c>
      <c r="F26" s="243"/>
      <c r="G26" s="244">
        <f>ROUND(E26*F26,2)</f>
        <v>0</v>
      </c>
      <c r="H26" s="243"/>
      <c r="I26" s="244">
        <f>ROUND(E26*H26,2)</f>
        <v>0</v>
      </c>
      <c r="J26" s="243"/>
      <c r="K26" s="244">
        <f>ROUND(E26*J26,2)</f>
        <v>0</v>
      </c>
      <c r="L26" s="244">
        <v>15</v>
      </c>
      <c r="M26" s="244">
        <f>G26*(1+L26/100)</f>
        <v>0</v>
      </c>
      <c r="N26" s="242">
        <v>0</v>
      </c>
      <c r="O26" s="242">
        <f>ROUND(E26*N26,2)</f>
        <v>0</v>
      </c>
      <c r="P26" s="242">
        <v>0</v>
      </c>
      <c r="Q26" s="242">
        <f>ROUND(E26*P26,2)</f>
        <v>0</v>
      </c>
      <c r="R26" s="244" t="s">
        <v>323</v>
      </c>
      <c r="S26" s="244" t="s">
        <v>227</v>
      </c>
      <c r="T26" s="245" t="s">
        <v>227</v>
      </c>
      <c r="U26" s="222">
        <v>4.7300000000000004</v>
      </c>
      <c r="V26" s="222">
        <f>ROUND(E26*U26,2)</f>
        <v>309.02999999999997</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72" t="s">
        <v>324</v>
      </c>
      <c r="D27" s="271"/>
      <c r="E27" s="271"/>
      <c r="F27" s="271"/>
      <c r="G27" s="27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9" t="s">
        <v>325</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235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9" t="s">
        <v>326</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327</v>
      </c>
      <c r="D30" s="226"/>
      <c r="E30" s="227">
        <v>4.2539999999999996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235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73" t="s">
        <v>328</v>
      </c>
      <c r="D31" s="265"/>
      <c r="E31" s="266">
        <v>4.2539999999999996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235</v>
      </c>
      <c r="AH31" s="212">
        <v>1</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9" t="s">
        <v>329</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235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9" t="s">
        <v>330</v>
      </c>
      <c r="D33" s="226"/>
      <c r="E33" s="227">
        <v>4.0999999999999996</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235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9" t="s">
        <v>331</v>
      </c>
      <c r="D34" s="226"/>
      <c r="E34" s="227">
        <v>4.74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235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9" t="s">
        <v>332</v>
      </c>
      <c r="D35" s="226"/>
      <c r="E35" s="227">
        <v>2.76</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235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9" t="s">
        <v>333</v>
      </c>
      <c r="D36" s="226"/>
      <c r="E36" s="227">
        <v>9.5399999999999991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235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9" t="s">
        <v>334</v>
      </c>
      <c r="D37" s="226"/>
      <c r="E37" s="227">
        <v>3.5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235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9" t="s">
        <v>335</v>
      </c>
      <c r="D38" s="226"/>
      <c r="E38" s="227">
        <v>3.68</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336</v>
      </c>
      <c r="D39" s="226"/>
      <c r="E39" s="227">
        <v>3.16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235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337</v>
      </c>
      <c r="D40" s="226"/>
      <c r="E40" s="227">
        <v>6.04</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338</v>
      </c>
      <c r="D41" s="226"/>
      <c r="E41" s="227">
        <v>6.8</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235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339</v>
      </c>
      <c r="D42" s="226"/>
      <c r="E42" s="227">
        <v>4.22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340</v>
      </c>
      <c r="D43" s="226"/>
      <c r="E43" s="227">
        <v>3.06</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235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341</v>
      </c>
      <c r="D44" s="226"/>
      <c r="E44" s="227">
        <v>0.22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235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342</v>
      </c>
      <c r="D45" s="226"/>
      <c r="E45" s="227">
        <v>5.0199999999999996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343</v>
      </c>
      <c r="D46" s="226"/>
      <c r="E46" s="227">
        <v>4.24</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235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73" t="s">
        <v>328</v>
      </c>
      <c r="D47" s="265"/>
      <c r="E47" s="266">
        <v>61.08</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235</v>
      </c>
      <c r="AH47" s="212">
        <v>1</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9">
        <v>9</v>
      </c>
      <c r="B48" s="240" t="s">
        <v>344</v>
      </c>
      <c r="C48" s="257" t="s">
        <v>345</v>
      </c>
      <c r="D48" s="241" t="s">
        <v>322</v>
      </c>
      <c r="E48" s="242">
        <v>0.25600000000000001</v>
      </c>
      <c r="F48" s="243"/>
      <c r="G48" s="244">
        <f>ROUND(E48*F48,2)</f>
        <v>0</v>
      </c>
      <c r="H48" s="243"/>
      <c r="I48" s="244">
        <f>ROUND(E48*H48,2)</f>
        <v>0</v>
      </c>
      <c r="J48" s="243"/>
      <c r="K48" s="244">
        <f>ROUND(E48*J48,2)</f>
        <v>0</v>
      </c>
      <c r="L48" s="244">
        <v>15</v>
      </c>
      <c r="M48" s="244">
        <f>G48*(1+L48/100)</f>
        <v>0</v>
      </c>
      <c r="N48" s="242">
        <v>0</v>
      </c>
      <c r="O48" s="242">
        <f>ROUND(E48*N48,2)</f>
        <v>0</v>
      </c>
      <c r="P48" s="242">
        <v>0</v>
      </c>
      <c r="Q48" s="242">
        <f>ROUND(E48*P48,2)</f>
        <v>0</v>
      </c>
      <c r="R48" s="244" t="s">
        <v>346</v>
      </c>
      <c r="S48" s="244" t="s">
        <v>227</v>
      </c>
      <c r="T48" s="245" t="s">
        <v>227</v>
      </c>
      <c r="U48" s="222">
        <v>4.79</v>
      </c>
      <c r="V48" s="222">
        <f>ROUND(E48*U48,2)</f>
        <v>1.23</v>
      </c>
      <c r="W48" s="222"/>
      <c r="X48" s="222" t="s">
        <v>347</v>
      </c>
      <c r="Y48" s="222" t="s">
        <v>230</v>
      </c>
      <c r="Z48" s="212"/>
      <c r="AA48" s="212"/>
      <c r="AB48" s="212"/>
      <c r="AC48" s="212"/>
      <c r="AD48" s="212"/>
      <c r="AE48" s="212"/>
      <c r="AF48" s="212"/>
      <c r="AG48" s="212" t="s">
        <v>348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9" t="s">
        <v>349</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350</v>
      </c>
      <c r="D50" s="226"/>
      <c r="E50" s="227">
        <v>0.25600000000000001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235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222</v>
      </c>
      <c r="B51" s="230" t="s">
        <v>95</v>
      </c>
      <c r="C51" s="256" t="s">
        <v>96</v>
      </c>
      <c r="D51" s="231"/>
      <c r="E51" s="232"/>
      <c r="F51" s="233"/>
      <c r="G51" s="233">
        <f>SUMIF(AG52:AG58,"&lt;&gt;NOR",G52:G58)</f>
        <v>0</v>
      </c>
      <c r="H51" s="233"/>
      <c r="I51" s="233">
        <f>SUM(I52:I58)</f>
        <v>0</v>
      </c>
      <c r="J51" s="233"/>
      <c r="K51" s="233">
        <f>SUM(K52:K58)</f>
        <v>0</v>
      </c>
      <c r="L51" s="233"/>
      <c r="M51" s="233">
        <f>SUM(M52:M58)</f>
        <v>0</v>
      </c>
      <c r="N51" s="232"/>
      <c r="O51" s="232">
        <f>SUM(O52:O58)</f>
        <v>0</v>
      </c>
      <c r="P51" s="232"/>
      <c r="Q51" s="232">
        <f>SUM(Q52:Q58)</f>
        <v>0</v>
      </c>
      <c r="R51" s="233"/>
      <c r="S51" s="233"/>
      <c r="T51" s="234"/>
      <c r="U51" s="228"/>
      <c r="V51" s="228">
        <f>SUM(V52:V58)</f>
        <v>160.04000000000002</v>
      </c>
      <c r="W51" s="228"/>
      <c r="X51" s="228"/>
      <c r="Y51" s="228"/>
      <c r="AG51" t="s">
        <v>223</v>
      </c>
    </row>
    <row r="52" spans="1:60" outlineLevel="1" x14ac:dyDescent="0.2">
      <c r="A52" s="239">
        <v>10</v>
      </c>
      <c r="B52" s="240" t="s">
        <v>351</v>
      </c>
      <c r="C52" s="257" t="s">
        <v>352</v>
      </c>
      <c r="D52" s="241" t="s">
        <v>322</v>
      </c>
      <c r="E52" s="242">
        <v>65.59</v>
      </c>
      <c r="F52" s="243"/>
      <c r="G52" s="244">
        <f>ROUND(E52*F52,2)</f>
        <v>0</v>
      </c>
      <c r="H52" s="243"/>
      <c r="I52" s="244">
        <f>ROUND(E52*H52,2)</f>
        <v>0</v>
      </c>
      <c r="J52" s="243"/>
      <c r="K52" s="244">
        <f>ROUND(E52*J52,2)</f>
        <v>0</v>
      </c>
      <c r="L52" s="244">
        <v>15</v>
      </c>
      <c r="M52" s="244">
        <f>G52*(1+L52/100)</f>
        <v>0</v>
      </c>
      <c r="N52" s="242">
        <v>0</v>
      </c>
      <c r="O52" s="242">
        <f>ROUND(E52*N52,2)</f>
        <v>0</v>
      </c>
      <c r="P52" s="242">
        <v>0</v>
      </c>
      <c r="Q52" s="242">
        <f>ROUND(E52*P52,2)</f>
        <v>0</v>
      </c>
      <c r="R52" s="244" t="s">
        <v>323</v>
      </c>
      <c r="S52" s="244" t="s">
        <v>227</v>
      </c>
      <c r="T52" s="245" t="s">
        <v>227</v>
      </c>
      <c r="U52" s="222">
        <v>0.67</v>
      </c>
      <c r="V52" s="222">
        <f>ROUND(E52*U52,2)</f>
        <v>43.95</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72" t="s">
        <v>353</v>
      </c>
      <c r="D53" s="271"/>
      <c r="E53" s="271"/>
      <c r="F53" s="271"/>
      <c r="G53" s="271"/>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9" t="s">
        <v>354</v>
      </c>
      <c r="D54" s="226"/>
      <c r="E54" s="227">
        <v>65.334000000000003</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235</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355</v>
      </c>
      <c r="D55" s="226"/>
      <c r="E55" s="227">
        <v>0.25600000000000001</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235</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9">
        <v>11</v>
      </c>
      <c r="B56" s="240" t="s">
        <v>356</v>
      </c>
      <c r="C56" s="257" t="s">
        <v>357</v>
      </c>
      <c r="D56" s="241" t="s">
        <v>322</v>
      </c>
      <c r="E56" s="242">
        <v>196.77</v>
      </c>
      <c r="F56" s="243"/>
      <c r="G56" s="244">
        <f>ROUND(E56*F56,2)</f>
        <v>0</v>
      </c>
      <c r="H56" s="243"/>
      <c r="I56" s="244">
        <f>ROUND(E56*H56,2)</f>
        <v>0</v>
      </c>
      <c r="J56" s="243"/>
      <c r="K56" s="244">
        <f>ROUND(E56*J56,2)</f>
        <v>0</v>
      </c>
      <c r="L56" s="244">
        <v>15</v>
      </c>
      <c r="M56" s="244">
        <f>G56*(1+L56/100)</f>
        <v>0</v>
      </c>
      <c r="N56" s="242">
        <v>0</v>
      </c>
      <c r="O56" s="242">
        <f>ROUND(E56*N56,2)</f>
        <v>0</v>
      </c>
      <c r="P56" s="242">
        <v>0</v>
      </c>
      <c r="Q56" s="242">
        <f>ROUND(E56*P56,2)</f>
        <v>0</v>
      </c>
      <c r="R56" s="244" t="s">
        <v>323</v>
      </c>
      <c r="S56" s="244" t="s">
        <v>227</v>
      </c>
      <c r="T56" s="245" t="s">
        <v>227</v>
      </c>
      <c r="U56" s="222">
        <v>0.59</v>
      </c>
      <c r="V56" s="222">
        <f>ROUND(E56*U56,2)</f>
        <v>116.09</v>
      </c>
      <c r="W56" s="222"/>
      <c r="X56" s="222" t="s">
        <v>298</v>
      </c>
      <c r="Y56" s="222" t="s">
        <v>230</v>
      </c>
      <c r="Z56" s="212"/>
      <c r="AA56" s="212"/>
      <c r="AB56" s="212"/>
      <c r="AC56" s="212"/>
      <c r="AD56" s="212"/>
      <c r="AE56" s="212"/>
      <c r="AF56" s="212"/>
      <c r="AG56" s="212" t="s">
        <v>299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72" t="s">
        <v>353</v>
      </c>
      <c r="D57" s="271"/>
      <c r="E57" s="271"/>
      <c r="F57" s="271"/>
      <c r="G57" s="271"/>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9" t="s">
        <v>358</v>
      </c>
      <c r="D58" s="226"/>
      <c r="E58" s="227">
        <v>196.77</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235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222</v>
      </c>
      <c r="B59" s="230" t="s">
        <v>97</v>
      </c>
      <c r="C59" s="256" t="s">
        <v>98</v>
      </c>
      <c r="D59" s="231"/>
      <c r="E59" s="232"/>
      <c r="F59" s="233"/>
      <c r="G59" s="233">
        <f>SUMIF(AG60:AG76,"&lt;&gt;NOR",G60:G76)</f>
        <v>0</v>
      </c>
      <c r="H59" s="233"/>
      <c r="I59" s="233">
        <f>SUM(I60:I76)</f>
        <v>0</v>
      </c>
      <c r="J59" s="233"/>
      <c r="K59" s="233">
        <f>SUM(K60:K76)</f>
        <v>0</v>
      </c>
      <c r="L59" s="233"/>
      <c r="M59" s="233">
        <f>SUM(M60:M76)</f>
        <v>0</v>
      </c>
      <c r="N59" s="232"/>
      <c r="O59" s="232">
        <f>SUM(O60:O76)</f>
        <v>34.21</v>
      </c>
      <c r="P59" s="232"/>
      <c r="Q59" s="232">
        <f>SUM(Q60:Q76)</f>
        <v>0</v>
      </c>
      <c r="R59" s="233"/>
      <c r="S59" s="233"/>
      <c r="T59" s="234"/>
      <c r="U59" s="228"/>
      <c r="V59" s="228">
        <f>SUM(V60:V76)</f>
        <v>18.600000000000001</v>
      </c>
      <c r="W59" s="228"/>
      <c r="X59" s="228"/>
      <c r="Y59" s="228"/>
      <c r="AG59" t="s">
        <v>223</v>
      </c>
    </row>
    <row r="60" spans="1:60" outlineLevel="1" x14ac:dyDescent="0.2">
      <c r="A60" s="239">
        <v>12</v>
      </c>
      <c r="B60" s="240" t="s">
        <v>359</v>
      </c>
      <c r="C60" s="257" t="s">
        <v>360</v>
      </c>
      <c r="D60" s="241" t="s">
        <v>296</v>
      </c>
      <c r="E60" s="242">
        <v>200</v>
      </c>
      <c r="F60" s="243"/>
      <c r="G60" s="244">
        <f>ROUND(E60*F60,2)</f>
        <v>0</v>
      </c>
      <c r="H60" s="243"/>
      <c r="I60" s="244">
        <f>ROUND(E60*H60,2)</f>
        <v>0</v>
      </c>
      <c r="J60" s="243"/>
      <c r="K60" s="244">
        <f>ROUND(E60*J60,2)</f>
        <v>0</v>
      </c>
      <c r="L60" s="244">
        <v>15</v>
      </c>
      <c r="M60" s="244">
        <f>G60*(1+L60/100)</f>
        <v>0</v>
      </c>
      <c r="N60" s="242">
        <v>0</v>
      </c>
      <c r="O60" s="242">
        <f>ROUND(E60*N60,2)</f>
        <v>0</v>
      </c>
      <c r="P60" s="242">
        <v>0</v>
      </c>
      <c r="Q60" s="242">
        <f>ROUND(E60*P60,2)</f>
        <v>0</v>
      </c>
      <c r="R60" s="244" t="s">
        <v>361</v>
      </c>
      <c r="S60" s="244" t="s">
        <v>227</v>
      </c>
      <c r="T60" s="245" t="s">
        <v>227</v>
      </c>
      <c r="U60" s="222">
        <v>0.02</v>
      </c>
      <c r="V60" s="222">
        <f>ROUND(E60*U60,2)</f>
        <v>4</v>
      </c>
      <c r="W60" s="222"/>
      <c r="X60" s="222" t="s">
        <v>298</v>
      </c>
      <c r="Y60" s="222" t="s">
        <v>230</v>
      </c>
      <c r="Z60" s="212"/>
      <c r="AA60" s="212"/>
      <c r="AB60" s="212"/>
      <c r="AC60" s="212"/>
      <c r="AD60" s="212"/>
      <c r="AE60" s="212"/>
      <c r="AF60" s="212"/>
      <c r="AG60" s="212" t="s">
        <v>362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72" t="s">
        <v>363</v>
      </c>
      <c r="D61" s="271"/>
      <c r="E61" s="271"/>
      <c r="F61" s="271"/>
      <c r="G61" s="271"/>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9" t="s">
        <v>364</v>
      </c>
      <c r="D62" s="226"/>
      <c r="E62" s="227">
        <v>200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235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13</v>
      </c>
      <c r="B63" s="240" t="s">
        <v>365</v>
      </c>
      <c r="C63" s="257" t="s">
        <v>366</v>
      </c>
      <c r="D63" s="241" t="s">
        <v>367</v>
      </c>
      <c r="E63" s="242">
        <v>207</v>
      </c>
      <c r="F63" s="243"/>
      <c r="G63" s="244">
        <f>ROUND(E63*F63,2)</f>
        <v>0</v>
      </c>
      <c r="H63" s="243"/>
      <c r="I63" s="244">
        <f>ROUND(E63*H63,2)</f>
        <v>0</v>
      </c>
      <c r="J63" s="243"/>
      <c r="K63" s="244">
        <f>ROUND(E63*J63,2)</f>
        <v>0</v>
      </c>
      <c r="L63" s="244">
        <v>15</v>
      </c>
      <c r="M63" s="244">
        <f>G63*(1+L63/100)</f>
        <v>0</v>
      </c>
      <c r="N63" s="242">
        <v>1E-3</v>
      </c>
      <c r="O63" s="242">
        <f>ROUND(E63*N63,2)</f>
        <v>0.21</v>
      </c>
      <c r="P63" s="242">
        <v>0</v>
      </c>
      <c r="Q63" s="242">
        <f>ROUND(E63*P63,2)</f>
        <v>0</v>
      </c>
      <c r="R63" s="244" t="s">
        <v>368</v>
      </c>
      <c r="S63" s="244" t="s">
        <v>227</v>
      </c>
      <c r="T63" s="245" t="s">
        <v>227</v>
      </c>
      <c r="U63" s="222">
        <v>0</v>
      </c>
      <c r="V63" s="222">
        <f>ROUND(E63*U63,2)</f>
        <v>0</v>
      </c>
      <c r="W63" s="222"/>
      <c r="X63" s="222" t="s">
        <v>369</v>
      </c>
      <c r="Y63" s="222" t="s">
        <v>230</v>
      </c>
      <c r="Z63" s="212"/>
      <c r="AA63" s="212"/>
      <c r="AB63" s="212"/>
      <c r="AC63" s="212"/>
      <c r="AD63" s="212"/>
      <c r="AE63" s="212"/>
      <c r="AF63" s="212"/>
      <c r="AG63" s="212" t="s">
        <v>370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371</v>
      </c>
      <c r="D64" s="226"/>
      <c r="E64" s="227">
        <v>207</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235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9">
        <v>14</v>
      </c>
      <c r="B65" s="240" t="s">
        <v>372</v>
      </c>
      <c r="C65" s="257" t="s">
        <v>373</v>
      </c>
      <c r="D65" s="241" t="s">
        <v>296</v>
      </c>
      <c r="E65" s="242">
        <v>200</v>
      </c>
      <c r="F65" s="243"/>
      <c r="G65" s="244">
        <f>ROUND(E65*F65,2)</f>
        <v>0</v>
      </c>
      <c r="H65" s="243"/>
      <c r="I65" s="244">
        <f>ROUND(E65*H65,2)</f>
        <v>0</v>
      </c>
      <c r="J65" s="243"/>
      <c r="K65" s="244">
        <f>ROUND(E65*J65,2)</f>
        <v>0</v>
      </c>
      <c r="L65" s="244">
        <v>15</v>
      </c>
      <c r="M65" s="244">
        <f>G65*(1+L65/100)</f>
        <v>0</v>
      </c>
      <c r="N65" s="242">
        <v>0</v>
      </c>
      <c r="O65" s="242">
        <f>ROUND(E65*N65,2)</f>
        <v>0</v>
      </c>
      <c r="P65" s="242">
        <v>0</v>
      </c>
      <c r="Q65" s="242">
        <f>ROUND(E65*P65,2)</f>
        <v>0</v>
      </c>
      <c r="R65" s="244" t="s">
        <v>323</v>
      </c>
      <c r="S65" s="244" t="s">
        <v>227</v>
      </c>
      <c r="T65" s="245" t="s">
        <v>227</v>
      </c>
      <c r="U65" s="222">
        <v>1.2999999999999999E-2</v>
      </c>
      <c r="V65" s="222">
        <f>ROUND(E65*U65,2)</f>
        <v>2.6</v>
      </c>
      <c r="W65" s="222"/>
      <c r="X65" s="222" t="s">
        <v>298</v>
      </c>
      <c r="Y65" s="222" t="s">
        <v>230</v>
      </c>
      <c r="Z65" s="212"/>
      <c r="AA65" s="212"/>
      <c r="AB65" s="212"/>
      <c r="AC65" s="212"/>
      <c r="AD65" s="212"/>
      <c r="AE65" s="212"/>
      <c r="AF65" s="212"/>
      <c r="AG65" s="212" t="s">
        <v>299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72" t="s">
        <v>374</v>
      </c>
      <c r="D66" s="271"/>
      <c r="E66" s="271"/>
      <c r="F66" s="271"/>
      <c r="G66" s="27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9" t="s">
        <v>364</v>
      </c>
      <c r="D67" s="226"/>
      <c r="E67" s="227">
        <v>200</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235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9">
        <v>15</v>
      </c>
      <c r="B68" s="240" t="s">
        <v>375</v>
      </c>
      <c r="C68" s="257" t="s">
        <v>376</v>
      </c>
      <c r="D68" s="241" t="s">
        <v>296</v>
      </c>
      <c r="E68" s="242">
        <v>200</v>
      </c>
      <c r="F68" s="243"/>
      <c r="G68" s="244">
        <f>ROUND(E68*F68,2)</f>
        <v>0</v>
      </c>
      <c r="H68" s="243"/>
      <c r="I68" s="244">
        <f>ROUND(E68*H68,2)</f>
        <v>0</v>
      </c>
      <c r="J68" s="243"/>
      <c r="K68" s="244">
        <f>ROUND(E68*J68,2)</f>
        <v>0</v>
      </c>
      <c r="L68" s="244">
        <v>15</v>
      </c>
      <c r="M68" s="244">
        <f>G68*(1+L68/100)</f>
        <v>0</v>
      </c>
      <c r="N68" s="242">
        <v>0</v>
      </c>
      <c r="O68" s="242">
        <f>ROUND(E68*N68,2)</f>
        <v>0</v>
      </c>
      <c r="P68" s="242">
        <v>0</v>
      </c>
      <c r="Q68" s="242">
        <f>ROUND(E68*P68,2)</f>
        <v>0</v>
      </c>
      <c r="R68" s="244" t="s">
        <v>361</v>
      </c>
      <c r="S68" s="244" t="s">
        <v>227</v>
      </c>
      <c r="T68" s="245" t="s">
        <v>227</v>
      </c>
      <c r="U68" s="222">
        <v>0</v>
      </c>
      <c r="V68" s="222">
        <f>ROUND(E68*U68,2)</f>
        <v>0</v>
      </c>
      <c r="W68" s="222"/>
      <c r="X68" s="222" t="s">
        <v>298</v>
      </c>
      <c r="Y68" s="222" t="s">
        <v>230</v>
      </c>
      <c r="Z68" s="212"/>
      <c r="AA68" s="212"/>
      <c r="AB68" s="212"/>
      <c r="AC68" s="212"/>
      <c r="AD68" s="212"/>
      <c r="AE68" s="212"/>
      <c r="AF68" s="212"/>
      <c r="AG68" s="212" t="s">
        <v>299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72" t="s">
        <v>377</v>
      </c>
      <c r="D69" s="271"/>
      <c r="E69" s="271"/>
      <c r="F69" s="271"/>
      <c r="G69" s="271"/>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9" t="s">
        <v>378</v>
      </c>
      <c r="D70" s="226"/>
      <c r="E70" s="227">
        <v>200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235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9">
        <v>16</v>
      </c>
      <c r="B71" s="240" t="s">
        <v>379</v>
      </c>
      <c r="C71" s="257" t="s">
        <v>380</v>
      </c>
      <c r="D71" s="241" t="s">
        <v>296</v>
      </c>
      <c r="E71" s="242">
        <v>200</v>
      </c>
      <c r="F71" s="243"/>
      <c r="G71" s="244">
        <f>ROUND(E71*F71,2)</f>
        <v>0</v>
      </c>
      <c r="H71" s="243"/>
      <c r="I71" s="244">
        <f>ROUND(E71*H71,2)</f>
        <v>0</v>
      </c>
      <c r="J71" s="243"/>
      <c r="K71" s="244">
        <f>ROUND(E71*J71,2)</f>
        <v>0</v>
      </c>
      <c r="L71" s="244">
        <v>15</v>
      </c>
      <c r="M71" s="244">
        <f>G71*(1+L71/100)</f>
        <v>0</v>
      </c>
      <c r="N71" s="242">
        <v>0</v>
      </c>
      <c r="O71" s="242">
        <f>ROUND(E71*N71,2)</f>
        <v>0</v>
      </c>
      <c r="P71" s="242">
        <v>0</v>
      </c>
      <c r="Q71" s="242">
        <f>ROUND(E71*P71,2)</f>
        <v>0</v>
      </c>
      <c r="R71" s="244" t="s">
        <v>361</v>
      </c>
      <c r="S71" s="244" t="s">
        <v>227</v>
      </c>
      <c r="T71" s="245" t="s">
        <v>227</v>
      </c>
      <c r="U71" s="222">
        <v>0.06</v>
      </c>
      <c r="V71" s="222">
        <f>ROUND(E71*U71,2)</f>
        <v>12</v>
      </c>
      <c r="W71" s="222"/>
      <c r="X71" s="222" t="s">
        <v>298</v>
      </c>
      <c r="Y71" s="222" t="s">
        <v>230</v>
      </c>
      <c r="Z71" s="212"/>
      <c r="AA71" s="212"/>
      <c r="AB71" s="212"/>
      <c r="AC71" s="212"/>
      <c r="AD71" s="212"/>
      <c r="AE71" s="212"/>
      <c r="AF71" s="212"/>
      <c r="AG71" s="212" t="s">
        <v>299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72" t="s">
        <v>381</v>
      </c>
      <c r="D72" s="271"/>
      <c r="E72" s="271"/>
      <c r="F72" s="271"/>
      <c r="G72" s="27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9" t="s">
        <v>378</v>
      </c>
      <c r="D73" s="226"/>
      <c r="E73" s="227">
        <v>200</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9">
        <v>17</v>
      </c>
      <c r="B74" s="240" t="s">
        <v>382</v>
      </c>
      <c r="C74" s="257" t="s">
        <v>383</v>
      </c>
      <c r="D74" s="241" t="s">
        <v>384</v>
      </c>
      <c r="E74" s="242">
        <v>34</v>
      </c>
      <c r="F74" s="243"/>
      <c r="G74" s="244">
        <f>ROUND(E74*F74,2)</f>
        <v>0</v>
      </c>
      <c r="H74" s="243"/>
      <c r="I74" s="244">
        <f>ROUND(E74*H74,2)</f>
        <v>0</v>
      </c>
      <c r="J74" s="243"/>
      <c r="K74" s="244">
        <f>ROUND(E74*J74,2)</f>
        <v>0</v>
      </c>
      <c r="L74" s="244">
        <v>15</v>
      </c>
      <c r="M74" s="244">
        <f>G74*(1+L74/100)</f>
        <v>0</v>
      </c>
      <c r="N74" s="242">
        <v>1</v>
      </c>
      <c r="O74" s="242">
        <f>ROUND(E74*N74,2)</f>
        <v>34</v>
      </c>
      <c r="P74" s="242">
        <v>0</v>
      </c>
      <c r="Q74" s="242">
        <f>ROUND(E74*P74,2)</f>
        <v>0</v>
      </c>
      <c r="R74" s="244" t="s">
        <v>368</v>
      </c>
      <c r="S74" s="244" t="s">
        <v>227</v>
      </c>
      <c r="T74" s="245" t="s">
        <v>227</v>
      </c>
      <c r="U74" s="222">
        <v>0</v>
      </c>
      <c r="V74" s="222">
        <f>ROUND(E74*U74,2)</f>
        <v>0</v>
      </c>
      <c r="W74" s="222"/>
      <c r="X74" s="222" t="s">
        <v>369</v>
      </c>
      <c r="Y74" s="222" t="s">
        <v>230</v>
      </c>
      <c r="Z74" s="212"/>
      <c r="AA74" s="212"/>
      <c r="AB74" s="212"/>
      <c r="AC74" s="212"/>
      <c r="AD74" s="212"/>
      <c r="AE74" s="212"/>
      <c r="AF74" s="212"/>
      <c r="AG74" s="212" t="s">
        <v>370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8" t="s">
        <v>385</v>
      </c>
      <c r="D75" s="246"/>
      <c r="E75" s="246"/>
      <c r="F75" s="246"/>
      <c r="G75" s="246"/>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233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9" t="s">
        <v>386</v>
      </c>
      <c r="D76" s="226"/>
      <c r="E76" s="227">
        <v>34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222</v>
      </c>
      <c r="B77" s="230" t="s">
        <v>99</v>
      </c>
      <c r="C77" s="256" t="s">
        <v>100</v>
      </c>
      <c r="D77" s="231"/>
      <c r="E77" s="232"/>
      <c r="F77" s="233"/>
      <c r="G77" s="233">
        <f>SUMIF(AG78:AG118,"&lt;&gt;NOR",G78:G118)</f>
        <v>0</v>
      </c>
      <c r="H77" s="233"/>
      <c r="I77" s="233">
        <f>SUM(I78:I118)</f>
        <v>0</v>
      </c>
      <c r="J77" s="233"/>
      <c r="K77" s="233">
        <f>SUM(K78:K118)</f>
        <v>0</v>
      </c>
      <c r="L77" s="233"/>
      <c r="M77" s="233">
        <f>SUM(M78:M118)</f>
        <v>0</v>
      </c>
      <c r="N77" s="232"/>
      <c r="O77" s="232">
        <f>SUM(O78:O118)</f>
        <v>0.76</v>
      </c>
      <c r="P77" s="232"/>
      <c r="Q77" s="232">
        <f>SUM(Q78:Q118)</f>
        <v>0</v>
      </c>
      <c r="R77" s="233"/>
      <c r="S77" s="233"/>
      <c r="T77" s="234"/>
      <c r="U77" s="228"/>
      <c r="V77" s="228">
        <f>SUM(V78:V118)</f>
        <v>131.51000000000002</v>
      </c>
      <c r="W77" s="228"/>
      <c r="X77" s="228"/>
      <c r="Y77" s="228"/>
      <c r="AG77" t="s">
        <v>223</v>
      </c>
    </row>
    <row r="78" spans="1:60" ht="22.5" outlineLevel="1" x14ac:dyDescent="0.2">
      <c r="A78" s="239">
        <v>18</v>
      </c>
      <c r="B78" s="240" t="s">
        <v>387</v>
      </c>
      <c r="C78" s="257" t="s">
        <v>388</v>
      </c>
      <c r="D78" s="241" t="s">
        <v>296</v>
      </c>
      <c r="E78" s="242">
        <v>326.67</v>
      </c>
      <c r="F78" s="243"/>
      <c r="G78" s="244">
        <f>ROUND(E78*F78,2)</f>
        <v>0</v>
      </c>
      <c r="H78" s="243"/>
      <c r="I78" s="244">
        <f>ROUND(E78*H78,2)</f>
        <v>0</v>
      </c>
      <c r="J78" s="243"/>
      <c r="K78" s="244">
        <f>ROUND(E78*J78,2)</f>
        <v>0</v>
      </c>
      <c r="L78" s="244">
        <v>15</v>
      </c>
      <c r="M78" s="244">
        <f>G78*(1+L78/100)</f>
        <v>0</v>
      </c>
      <c r="N78" s="242">
        <v>0</v>
      </c>
      <c r="O78" s="242">
        <f>ROUND(E78*N78,2)</f>
        <v>0</v>
      </c>
      <c r="P78" s="242">
        <v>0</v>
      </c>
      <c r="Q78" s="242">
        <f>ROUND(E78*P78,2)</f>
        <v>0</v>
      </c>
      <c r="R78" s="244" t="s">
        <v>323</v>
      </c>
      <c r="S78" s="244" t="s">
        <v>227</v>
      </c>
      <c r="T78" s="245" t="s">
        <v>227</v>
      </c>
      <c r="U78" s="222">
        <v>0.15</v>
      </c>
      <c r="V78" s="222">
        <f>ROUND(E78*U78,2)</f>
        <v>49</v>
      </c>
      <c r="W78" s="222"/>
      <c r="X78" s="222" t="s">
        <v>298</v>
      </c>
      <c r="Y78" s="222" t="s">
        <v>230</v>
      </c>
      <c r="Z78" s="212"/>
      <c r="AA78" s="212"/>
      <c r="AB78" s="212"/>
      <c r="AC78" s="212"/>
      <c r="AD78" s="212"/>
      <c r="AE78" s="212"/>
      <c r="AF78" s="212"/>
      <c r="AG78" s="212" t="s">
        <v>299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72" t="s">
        <v>389</v>
      </c>
      <c r="D79" s="271"/>
      <c r="E79" s="271"/>
      <c r="F79" s="271"/>
      <c r="G79" s="27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301</v>
      </c>
      <c r="AH79" s="212"/>
      <c r="AI79" s="212"/>
      <c r="AJ79" s="212"/>
      <c r="AK79" s="212"/>
      <c r="AL79" s="212"/>
      <c r="AM79" s="212"/>
      <c r="AN79" s="212"/>
      <c r="AO79" s="212"/>
      <c r="AP79" s="212"/>
      <c r="AQ79" s="212"/>
      <c r="AR79" s="212"/>
      <c r="AS79" s="212"/>
      <c r="AT79" s="212"/>
      <c r="AU79" s="212"/>
      <c r="AV79" s="212"/>
      <c r="AW79" s="212"/>
      <c r="AX79" s="212"/>
      <c r="AY79" s="212"/>
      <c r="AZ79" s="212"/>
      <c r="BA79" s="247" t="str">
        <f>C79</f>
        <v>z rostlé horniny tř.1 - 4 pod násypy z hornin soudržných do 92% PS a hornin nesoudržných sypkých relativní ulehlosti I(d) do 0,8</v>
      </c>
      <c r="BB79" s="212"/>
      <c r="BC79" s="212"/>
      <c r="BD79" s="212"/>
      <c r="BE79" s="212"/>
      <c r="BF79" s="212"/>
      <c r="BG79" s="212"/>
      <c r="BH79" s="212"/>
    </row>
    <row r="80" spans="1:60" outlineLevel="2" x14ac:dyDescent="0.2">
      <c r="A80" s="219"/>
      <c r="B80" s="220"/>
      <c r="C80" s="259" t="s">
        <v>325</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235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326</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235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390</v>
      </c>
      <c r="D82" s="226"/>
      <c r="E82" s="227">
        <v>21.27</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73" t="s">
        <v>328</v>
      </c>
      <c r="D83" s="265"/>
      <c r="E83" s="266">
        <v>21.27</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235</v>
      </c>
      <c r="AH83" s="212">
        <v>1</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9" t="s">
        <v>329</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235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9" t="s">
        <v>391</v>
      </c>
      <c r="D85" s="226"/>
      <c r="E85" s="227">
        <v>20.5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235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9" t="s">
        <v>392</v>
      </c>
      <c r="D86" s="226"/>
      <c r="E86" s="227">
        <v>23.7</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235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9" t="s">
        <v>393</v>
      </c>
      <c r="D87" s="226"/>
      <c r="E87" s="227">
        <v>13.8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235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9" t="s">
        <v>394</v>
      </c>
      <c r="D88" s="226"/>
      <c r="E88" s="227">
        <v>47.7</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235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9" t="s">
        <v>395</v>
      </c>
      <c r="D89" s="226"/>
      <c r="E89" s="227">
        <v>17.5</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235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396</v>
      </c>
      <c r="D90" s="226"/>
      <c r="E90" s="227">
        <v>18.399999999999999</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235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9" t="s">
        <v>397</v>
      </c>
      <c r="D91" s="226"/>
      <c r="E91" s="227">
        <v>15.8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235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9" t="s">
        <v>398</v>
      </c>
      <c r="D92" s="226"/>
      <c r="E92" s="227">
        <v>30.2</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235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399</v>
      </c>
      <c r="D93" s="226"/>
      <c r="E93" s="227">
        <v>34</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235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9" t="s">
        <v>400</v>
      </c>
      <c r="D94" s="226"/>
      <c r="E94" s="227">
        <v>21.1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235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401</v>
      </c>
      <c r="D95" s="226"/>
      <c r="E95" s="227">
        <v>15.3</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235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9" t="s">
        <v>402</v>
      </c>
      <c r="D96" s="226"/>
      <c r="E96" s="227">
        <v>1.1000000000000001</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403</v>
      </c>
      <c r="D97" s="226"/>
      <c r="E97" s="227">
        <v>25.1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235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9" t="s">
        <v>404</v>
      </c>
      <c r="D98" s="226"/>
      <c r="E98" s="227">
        <v>21.2</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235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73" t="s">
        <v>328</v>
      </c>
      <c r="D99" s="265"/>
      <c r="E99" s="266">
        <v>305.39999999999998</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235</v>
      </c>
      <c r="AH99" s="212">
        <v>1</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9">
        <v>19</v>
      </c>
      <c r="B100" s="240" t="s">
        <v>405</v>
      </c>
      <c r="C100" s="257" t="s">
        <v>406</v>
      </c>
      <c r="D100" s="241" t="s">
        <v>407</v>
      </c>
      <c r="E100" s="242">
        <v>40.020000000000003</v>
      </c>
      <c r="F100" s="243"/>
      <c r="G100" s="244">
        <f>ROUND(E100*F100,2)</f>
        <v>0</v>
      </c>
      <c r="H100" s="243"/>
      <c r="I100" s="244">
        <f>ROUND(E100*H100,2)</f>
        <v>0</v>
      </c>
      <c r="J100" s="243"/>
      <c r="K100" s="244">
        <f>ROUND(E100*J100,2)</f>
        <v>0</v>
      </c>
      <c r="L100" s="244">
        <v>15</v>
      </c>
      <c r="M100" s="244">
        <f>G100*(1+L100/100)</f>
        <v>0</v>
      </c>
      <c r="N100" s="242">
        <v>4.0000000000000003E-5</v>
      </c>
      <c r="O100" s="242">
        <f>ROUND(E100*N100,2)</f>
        <v>0</v>
      </c>
      <c r="P100" s="242">
        <v>0</v>
      </c>
      <c r="Q100" s="242">
        <f>ROUND(E100*P100,2)</f>
        <v>0</v>
      </c>
      <c r="R100" s="244"/>
      <c r="S100" s="244" t="s">
        <v>250</v>
      </c>
      <c r="T100" s="245" t="s">
        <v>228</v>
      </c>
      <c r="U100" s="222">
        <v>2</v>
      </c>
      <c r="V100" s="222">
        <f>ROUND(E100*U100,2)</f>
        <v>80.040000000000006</v>
      </c>
      <c r="W100" s="222"/>
      <c r="X100" s="222" t="s">
        <v>298</v>
      </c>
      <c r="Y100" s="222" t="s">
        <v>230</v>
      </c>
      <c r="Z100" s="212"/>
      <c r="AA100" s="212"/>
      <c r="AB100" s="212"/>
      <c r="AC100" s="212"/>
      <c r="AD100" s="212"/>
      <c r="AE100" s="212"/>
      <c r="AF100" s="212"/>
      <c r="AG100" s="212" t="s">
        <v>299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8" t="s">
        <v>408</v>
      </c>
      <c r="D101" s="246"/>
      <c r="E101" s="246"/>
      <c r="F101" s="246"/>
      <c r="G101" s="246"/>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233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74" t="s">
        <v>409</v>
      </c>
      <c r="D102" s="223"/>
      <c r="E102" s="224"/>
      <c r="F102" s="225"/>
      <c r="G102" s="225"/>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233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0" t="s">
        <v>410</v>
      </c>
      <c r="D103" s="248"/>
      <c r="E103" s="248"/>
      <c r="F103" s="248"/>
      <c r="G103" s="248"/>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233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3" x14ac:dyDescent="0.2">
      <c r="A104" s="219"/>
      <c r="B104" s="220"/>
      <c r="C104" s="260" t="s">
        <v>411</v>
      </c>
      <c r="D104" s="248"/>
      <c r="E104" s="248"/>
      <c r="F104" s="248"/>
      <c r="G104" s="248"/>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233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7" t="str">
        <f>C104</f>
        <v>spotřebou 1,6I/m2. Injektážní krém musí být certifikovaný WT A. Vzdálenost vyvrtaných otvorů se pohybuje mezi 10 až 12 cm. Otvory budou vrtány vodorovně do spáry nebo mírně šikmo dle stavební situace. Hloubka vrtů se rovná tloušťce zdi minus 2-3 cm. Průměr</v>
      </c>
      <c r="BB104" s="212"/>
      <c r="BC104" s="212"/>
      <c r="BD104" s="212"/>
      <c r="BE104" s="212"/>
      <c r="BF104" s="212"/>
      <c r="BG104" s="212"/>
      <c r="BH104" s="212"/>
    </row>
    <row r="105" spans="1:60" outlineLevel="3" x14ac:dyDescent="0.2">
      <c r="A105" s="219"/>
      <c r="B105" s="220"/>
      <c r="C105" s="260" t="s">
        <v>412</v>
      </c>
      <c r="D105" s="248"/>
      <c r="E105" s="248"/>
      <c r="F105" s="248"/>
      <c r="G105" s="248"/>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233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74" t="s">
        <v>409</v>
      </c>
      <c r="D106" s="223"/>
      <c r="E106" s="224"/>
      <c r="F106" s="225"/>
      <c r="G106" s="225"/>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233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60" t="s">
        <v>413</v>
      </c>
      <c r="D107" s="248"/>
      <c r="E107" s="248"/>
      <c r="F107" s="248"/>
      <c r="G107" s="248"/>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233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74" t="s">
        <v>409</v>
      </c>
      <c r="D108" s="223"/>
      <c r="E108" s="224"/>
      <c r="F108" s="225"/>
      <c r="G108" s="225"/>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233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0" t="s">
        <v>414</v>
      </c>
      <c r="D109" s="248"/>
      <c r="E109" s="248"/>
      <c r="F109" s="248"/>
      <c r="G109" s="248"/>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233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47" t="str">
        <f>C109</f>
        <v>-	obvodové zdivo suterénu a bytu do ulice Zahradníkova -I 0cm nad úrovní terénu, vrtat ze stany suterénu</v>
      </c>
      <c r="BB109" s="212"/>
      <c r="BC109" s="212"/>
      <c r="BD109" s="212"/>
      <c r="BE109" s="212"/>
      <c r="BF109" s="212"/>
      <c r="BG109" s="212"/>
      <c r="BH109" s="212"/>
    </row>
    <row r="110" spans="1:60" outlineLevel="3" x14ac:dyDescent="0.2">
      <c r="A110" s="219"/>
      <c r="B110" s="220"/>
      <c r="C110" s="260" t="s">
        <v>415</v>
      </c>
      <c r="D110" s="248"/>
      <c r="E110" s="248"/>
      <c r="F110" s="248"/>
      <c r="G110" s="248"/>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233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0" t="s">
        <v>416</v>
      </c>
      <c r="D111" s="248"/>
      <c r="E111" s="248"/>
      <c r="F111" s="248"/>
      <c r="G111" s="248"/>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233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0" t="s">
        <v>417</v>
      </c>
      <c r="D112" s="248"/>
      <c r="E112" s="248"/>
      <c r="F112" s="248"/>
      <c r="G112" s="248"/>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233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9" t="s">
        <v>418</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235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9" t="s">
        <v>419</v>
      </c>
      <c r="D114" s="226"/>
      <c r="E114" s="227">
        <v>40.020000000000003</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235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9">
        <v>20</v>
      </c>
      <c r="B115" s="240" t="s">
        <v>420</v>
      </c>
      <c r="C115" s="257" t="s">
        <v>421</v>
      </c>
      <c r="D115" s="241" t="s">
        <v>322</v>
      </c>
      <c r="E115" s="242">
        <v>0.25600000000000001</v>
      </c>
      <c r="F115" s="243"/>
      <c r="G115" s="244">
        <f>ROUND(E115*F115,2)</f>
        <v>0</v>
      </c>
      <c r="H115" s="243"/>
      <c r="I115" s="244">
        <f>ROUND(E115*H115,2)</f>
        <v>0</v>
      </c>
      <c r="J115" s="243"/>
      <c r="K115" s="244">
        <f>ROUND(E115*J115,2)</f>
        <v>0</v>
      </c>
      <c r="L115" s="244">
        <v>15</v>
      </c>
      <c r="M115" s="244">
        <f>G115*(1+L115/100)</f>
        <v>0</v>
      </c>
      <c r="N115" s="242">
        <v>2.9523700000000002</v>
      </c>
      <c r="O115" s="242">
        <f>ROUND(E115*N115,2)</f>
        <v>0.76</v>
      </c>
      <c r="P115" s="242">
        <v>0</v>
      </c>
      <c r="Q115" s="242">
        <f>ROUND(E115*P115,2)</f>
        <v>0</v>
      </c>
      <c r="R115" s="244" t="s">
        <v>346</v>
      </c>
      <c r="S115" s="244" t="s">
        <v>227</v>
      </c>
      <c r="T115" s="245" t="s">
        <v>227</v>
      </c>
      <c r="U115" s="222">
        <v>9.6678800000000003</v>
      </c>
      <c r="V115" s="222">
        <f>ROUND(E115*U115,2)</f>
        <v>2.4700000000000002</v>
      </c>
      <c r="W115" s="222"/>
      <c r="X115" s="222" t="s">
        <v>347</v>
      </c>
      <c r="Y115" s="222" t="s">
        <v>230</v>
      </c>
      <c r="Z115" s="212"/>
      <c r="AA115" s="212"/>
      <c r="AB115" s="212"/>
      <c r="AC115" s="212"/>
      <c r="AD115" s="212"/>
      <c r="AE115" s="212"/>
      <c r="AF115" s="212"/>
      <c r="AG115" s="212" t="s">
        <v>348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72" t="s">
        <v>422</v>
      </c>
      <c r="D116" s="271"/>
      <c r="E116" s="271"/>
      <c r="F116" s="271"/>
      <c r="G116" s="271"/>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9" t="s">
        <v>349</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235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350</v>
      </c>
      <c r="D118" s="226"/>
      <c r="E118" s="227">
        <v>0.25600000000000001</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235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9" t="s">
        <v>222</v>
      </c>
      <c r="B119" s="230" t="s">
        <v>101</v>
      </c>
      <c r="C119" s="256" t="s">
        <v>102</v>
      </c>
      <c r="D119" s="231"/>
      <c r="E119" s="232"/>
      <c r="F119" s="233"/>
      <c r="G119" s="233">
        <f>SUMIF(AG120:AG145,"&lt;&gt;NOR",G120:G145)</f>
        <v>0</v>
      </c>
      <c r="H119" s="233"/>
      <c r="I119" s="233">
        <f>SUM(I120:I145)</f>
        <v>0</v>
      </c>
      <c r="J119" s="233"/>
      <c r="K119" s="233">
        <f>SUM(K120:K145)</f>
        <v>0</v>
      </c>
      <c r="L119" s="233"/>
      <c r="M119" s="233">
        <f>SUM(M120:M145)</f>
        <v>0</v>
      </c>
      <c r="N119" s="232"/>
      <c r="O119" s="232">
        <f>SUM(O120:O145)</f>
        <v>10.49</v>
      </c>
      <c r="P119" s="232"/>
      <c r="Q119" s="232">
        <f>SUM(Q120:Q145)</f>
        <v>0</v>
      </c>
      <c r="R119" s="233"/>
      <c r="S119" s="233"/>
      <c r="T119" s="234"/>
      <c r="U119" s="228"/>
      <c r="V119" s="228">
        <f>SUM(V120:V145)</f>
        <v>47.110000000000007</v>
      </c>
      <c r="W119" s="228"/>
      <c r="X119" s="228"/>
      <c r="Y119" s="228"/>
      <c r="AG119" t="s">
        <v>223</v>
      </c>
    </row>
    <row r="120" spans="1:60" ht="22.5" outlineLevel="1" x14ac:dyDescent="0.2">
      <c r="A120" s="239">
        <v>21</v>
      </c>
      <c r="B120" s="240" t="s">
        <v>423</v>
      </c>
      <c r="C120" s="257" t="s">
        <v>424</v>
      </c>
      <c r="D120" s="241" t="s">
        <v>425</v>
      </c>
      <c r="E120" s="242">
        <v>50</v>
      </c>
      <c r="F120" s="243"/>
      <c r="G120" s="244">
        <f>ROUND(E120*F120,2)</f>
        <v>0</v>
      </c>
      <c r="H120" s="243"/>
      <c r="I120" s="244">
        <f>ROUND(E120*H120,2)</f>
        <v>0</v>
      </c>
      <c r="J120" s="243"/>
      <c r="K120" s="244">
        <f>ROUND(E120*J120,2)</f>
        <v>0</v>
      </c>
      <c r="L120" s="244">
        <v>15</v>
      </c>
      <c r="M120" s="244">
        <f>G120*(1+L120/100)</f>
        <v>0</v>
      </c>
      <c r="N120" s="242">
        <v>2.7660000000000001E-2</v>
      </c>
      <c r="O120" s="242">
        <f>ROUND(E120*N120,2)</f>
        <v>1.38</v>
      </c>
      <c r="P120" s="242">
        <v>0</v>
      </c>
      <c r="Q120" s="242">
        <f>ROUND(E120*P120,2)</f>
        <v>0</v>
      </c>
      <c r="R120" s="244" t="s">
        <v>426</v>
      </c>
      <c r="S120" s="244" t="s">
        <v>227</v>
      </c>
      <c r="T120" s="245" t="s">
        <v>227</v>
      </c>
      <c r="U120" s="222">
        <v>0.37336999999999998</v>
      </c>
      <c r="V120" s="222">
        <f>ROUND(E120*U120,2)</f>
        <v>18.670000000000002</v>
      </c>
      <c r="W120" s="222"/>
      <c r="X120" s="222" t="s">
        <v>298</v>
      </c>
      <c r="Y120" s="222" t="s">
        <v>230</v>
      </c>
      <c r="Z120" s="212"/>
      <c r="AA120" s="212"/>
      <c r="AB120" s="212"/>
      <c r="AC120" s="212"/>
      <c r="AD120" s="212"/>
      <c r="AE120" s="212"/>
      <c r="AF120" s="212"/>
      <c r="AG120" s="212" t="s">
        <v>299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72" t="s">
        <v>427</v>
      </c>
      <c r="D121" s="271"/>
      <c r="E121" s="271"/>
      <c r="F121" s="271"/>
      <c r="G121" s="271"/>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9" t="s">
        <v>428</v>
      </c>
      <c r="D122" s="226"/>
      <c r="E122" s="227">
        <v>50</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235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9">
        <v>22</v>
      </c>
      <c r="B123" s="240" t="s">
        <v>429</v>
      </c>
      <c r="C123" s="257" t="s">
        <v>430</v>
      </c>
      <c r="D123" s="241" t="s">
        <v>425</v>
      </c>
      <c r="E123" s="242">
        <v>29</v>
      </c>
      <c r="F123" s="243"/>
      <c r="G123" s="244">
        <f>ROUND(E123*F123,2)</f>
        <v>0</v>
      </c>
      <c r="H123" s="243"/>
      <c r="I123" s="244">
        <f>ROUND(E123*H123,2)</f>
        <v>0</v>
      </c>
      <c r="J123" s="243"/>
      <c r="K123" s="244">
        <f>ROUND(E123*J123,2)</f>
        <v>0</v>
      </c>
      <c r="L123" s="244">
        <v>15</v>
      </c>
      <c r="M123" s="244">
        <f>G123*(1+L123/100)</f>
        <v>0</v>
      </c>
      <c r="N123" s="242">
        <v>4.8419999999999998E-2</v>
      </c>
      <c r="O123" s="242">
        <f>ROUND(E123*N123,2)</f>
        <v>1.4</v>
      </c>
      <c r="P123" s="242">
        <v>0</v>
      </c>
      <c r="Q123" s="242">
        <f>ROUND(E123*P123,2)</f>
        <v>0</v>
      </c>
      <c r="R123" s="244" t="s">
        <v>426</v>
      </c>
      <c r="S123" s="244" t="s">
        <v>227</v>
      </c>
      <c r="T123" s="245" t="s">
        <v>227</v>
      </c>
      <c r="U123" s="222">
        <v>0.23374</v>
      </c>
      <c r="V123" s="222">
        <f>ROUND(E123*U123,2)</f>
        <v>6.78</v>
      </c>
      <c r="W123" s="222"/>
      <c r="X123" s="222" t="s">
        <v>298</v>
      </c>
      <c r="Y123" s="222" t="s">
        <v>230</v>
      </c>
      <c r="Z123" s="212"/>
      <c r="AA123" s="212"/>
      <c r="AB123" s="212"/>
      <c r="AC123" s="212"/>
      <c r="AD123" s="212"/>
      <c r="AE123" s="212"/>
      <c r="AF123" s="212"/>
      <c r="AG123" s="212" t="s">
        <v>299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72" t="s">
        <v>427</v>
      </c>
      <c r="D124" s="271"/>
      <c r="E124" s="271"/>
      <c r="F124" s="271"/>
      <c r="G124" s="271"/>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9" t="s">
        <v>431</v>
      </c>
      <c r="D125" s="226"/>
      <c r="E125" s="227">
        <v>29</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235</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39">
        <v>23</v>
      </c>
      <c r="B126" s="240" t="s">
        <v>432</v>
      </c>
      <c r="C126" s="257" t="s">
        <v>433</v>
      </c>
      <c r="D126" s="241" t="s">
        <v>322</v>
      </c>
      <c r="E126" s="242">
        <v>3.85</v>
      </c>
      <c r="F126" s="243"/>
      <c r="G126" s="244">
        <f>ROUND(E126*F126,2)</f>
        <v>0</v>
      </c>
      <c r="H126" s="243"/>
      <c r="I126" s="244">
        <f>ROUND(E126*H126,2)</f>
        <v>0</v>
      </c>
      <c r="J126" s="243"/>
      <c r="K126" s="244">
        <f>ROUND(E126*J126,2)</f>
        <v>0</v>
      </c>
      <c r="L126" s="244">
        <v>15</v>
      </c>
      <c r="M126" s="244">
        <f>G126*(1+L126/100)</f>
        <v>0</v>
      </c>
      <c r="N126" s="242">
        <v>1.7671600000000001</v>
      </c>
      <c r="O126" s="242">
        <f>ROUND(E126*N126,2)</f>
        <v>6.8</v>
      </c>
      <c r="P126" s="242">
        <v>0</v>
      </c>
      <c r="Q126" s="242">
        <f>ROUND(E126*P126,2)</f>
        <v>0</v>
      </c>
      <c r="R126" s="244" t="s">
        <v>426</v>
      </c>
      <c r="S126" s="244" t="s">
        <v>227</v>
      </c>
      <c r="T126" s="245" t="s">
        <v>227</v>
      </c>
      <c r="U126" s="222">
        <v>3.9407000000000001</v>
      </c>
      <c r="V126" s="222">
        <f>ROUND(E126*U126,2)</f>
        <v>15.17</v>
      </c>
      <c r="W126" s="222"/>
      <c r="X126" s="222" t="s">
        <v>298</v>
      </c>
      <c r="Y126" s="222" t="s">
        <v>230</v>
      </c>
      <c r="Z126" s="212"/>
      <c r="AA126" s="212"/>
      <c r="AB126" s="212"/>
      <c r="AC126" s="212"/>
      <c r="AD126" s="212"/>
      <c r="AE126" s="212"/>
      <c r="AF126" s="212"/>
      <c r="AG126" s="212" t="s">
        <v>299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72" t="s">
        <v>427</v>
      </c>
      <c r="D127" s="271"/>
      <c r="E127" s="271"/>
      <c r="F127" s="271"/>
      <c r="G127" s="271"/>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301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9" t="s">
        <v>434</v>
      </c>
      <c r="D128" s="226"/>
      <c r="E128" s="227">
        <v>3.85</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235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9">
        <v>24</v>
      </c>
      <c r="B129" s="240" t="s">
        <v>435</v>
      </c>
      <c r="C129" s="257" t="s">
        <v>436</v>
      </c>
      <c r="D129" s="241" t="s">
        <v>322</v>
      </c>
      <c r="E129" s="242">
        <v>0.49819999999999998</v>
      </c>
      <c r="F129" s="243"/>
      <c r="G129" s="244">
        <f>ROUND(E129*F129,2)</f>
        <v>0</v>
      </c>
      <c r="H129" s="243"/>
      <c r="I129" s="244">
        <f>ROUND(E129*H129,2)</f>
        <v>0</v>
      </c>
      <c r="J129" s="243"/>
      <c r="K129" s="244">
        <f>ROUND(E129*J129,2)</f>
        <v>0</v>
      </c>
      <c r="L129" s="244">
        <v>15</v>
      </c>
      <c r="M129" s="244">
        <f>G129*(1+L129/100)</f>
        <v>0</v>
      </c>
      <c r="N129" s="242">
        <v>1.796</v>
      </c>
      <c r="O129" s="242">
        <f>ROUND(E129*N129,2)</f>
        <v>0.89</v>
      </c>
      <c r="P129" s="242">
        <v>0</v>
      </c>
      <c r="Q129" s="242">
        <f>ROUND(E129*P129,2)</f>
        <v>0</v>
      </c>
      <c r="R129" s="244" t="s">
        <v>426</v>
      </c>
      <c r="S129" s="244" t="s">
        <v>227</v>
      </c>
      <c r="T129" s="245" t="s">
        <v>227</v>
      </c>
      <c r="U129" s="222">
        <v>6.8680000000000003</v>
      </c>
      <c r="V129" s="222">
        <f>ROUND(E129*U129,2)</f>
        <v>3.42</v>
      </c>
      <c r="W129" s="222"/>
      <c r="X129" s="222" t="s">
        <v>298</v>
      </c>
      <c r="Y129" s="222" t="s">
        <v>230</v>
      </c>
      <c r="Z129" s="212"/>
      <c r="AA129" s="212"/>
      <c r="AB129" s="212"/>
      <c r="AC129" s="212"/>
      <c r="AD129" s="212"/>
      <c r="AE129" s="212"/>
      <c r="AF129" s="212"/>
      <c r="AG129" s="212" t="s">
        <v>299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72" t="s">
        <v>437</v>
      </c>
      <c r="D130" s="271"/>
      <c r="E130" s="271"/>
      <c r="F130" s="271"/>
      <c r="G130" s="271"/>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9" t="s">
        <v>438</v>
      </c>
      <c r="D131" s="226"/>
      <c r="E131" s="227">
        <v>0.35420000000000001</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235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439</v>
      </c>
      <c r="D132" s="226"/>
      <c r="E132" s="227">
        <v>0.14399999999999999</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235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9">
        <v>25</v>
      </c>
      <c r="B133" s="240" t="s">
        <v>440</v>
      </c>
      <c r="C133" s="257" t="s">
        <v>441</v>
      </c>
      <c r="D133" s="241" t="s">
        <v>296</v>
      </c>
      <c r="E133" s="242">
        <v>3.44</v>
      </c>
      <c r="F133" s="243"/>
      <c r="G133" s="244">
        <f>ROUND(E133*F133,2)</f>
        <v>0</v>
      </c>
      <c r="H133" s="243"/>
      <c r="I133" s="244">
        <f>ROUND(E133*H133,2)</f>
        <v>0</v>
      </c>
      <c r="J133" s="243"/>
      <c r="K133" s="244">
        <f>ROUND(E133*J133,2)</f>
        <v>0</v>
      </c>
      <c r="L133" s="244">
        <v>15</v>
      </c>
      <c r="M133" s="244">
        <f>G133*(1+L133/100)</f>
        <v>0</v>
      </c>
      <c r="N133" s="242">
        <v>5.4200000000000003E-3</v>
      </c>
      <c r="O133" s="242">
        <f>ROUND(E133*N133,2)</f>
        <v>0.02</v>
      </c>
      <c r="P133" s="242">
        <v>0</v>
      </c>
      <c r="Q133" s="242">
        <f>ROUND(E133*P133,2)</f>
        <v>0</v>
      </c>
      <c r="R133" s="244" t="s">
        <v>442</v>
      </c>
      <c r="S133" s="244" t="s">
        <v>227</v>
      </c>
      <c r="T133" s="245" t="s">
        <v>227</v>
      </c>
      <c r="U133" s="222">
        <v>0.89205000000000001</v>
      </c>
      <c r="V133" s="222">
        <f>ROUND(E133*U133,2)</f>
        <v>3.07</v>
      </c>
      <c r="W133" s="222"/>
      <c r="X133" s="222" t="s">
        <v>298</v>
      </c>
      <c r="Y133" s="222" t="s">
        <v>230</v>
      </c>
      <c r="Z133" s="212"/>
      <c r="AA133" s="212"/>
      <c r="AB133" s="212"/>
      <c r="AC133" s="212"/>
      <c r="AD133" s="212"/>
      <c r="AE133" s="212"/>
      <c r="AF133" s="212"/>
      <c r="AG133" s="212" t="s">
        <v>299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72" t="s">
        <v>443</v>
      </c>
      <c r="D134" s="271"/>
      <c r="E134" s="271"/>
      <c r="F134" s="271"/>
      <c r="G134" s="271"/>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301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7" t="str">
        <f>C134</f>
        <v>plentování potrubí, válcovaných nosníků, výklenků nebo nik, jakéhokoliv tvaru, na jakoukoliv maltu, s potřebným vypnutím pletiva, přetažením a zakotvením drátů a provedení postřiku maltou,</v>
      </c>
      <c r="BB134" s="212"/>
      <c r="BC134" s="212"/>
      <c r="BD134" s="212"/>
      <c r="BE134" s="212"/>
      <c r="BF134" s="212"/>
      <c r="BG134" s="212"/>
      <c r="BH134" s="212"/>
    </row>
    <row r="135" spans="1:60" outlineLevel="2" x14ac:dyDescent="0.2">
      <c r="A135" s="219"/>
      <c r="B135" s="220"/>
      <c r="C135" s="259" t="s">
        <v>444</v>
      </c>
      <c r="D135" s="226"/>
      <c r="E135" s="227"/>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235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445</v>
      </c>
      <c r="D136" s="226"/>
      <c r="E136" s="227">
        <v>0.36</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235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446</v>
      </c>
      <c r="D137" s="226"/>
      <c r="E137" s="227">
        <v>0.36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235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9" t="s">
        <v>447</v>
      </c>
      <c r="D138" s="226"/>
      <c r="E138" s="227">
        <v>0.36</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235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9" t="s">
        <v>448</v>
      </c>
      <c r="D139" s="226"/>
      <c r="E139" s="227">
        <v>0.36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235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9" t="s">
        <v>449</v>
      </c>
      <c r="D140" s="226"/>
      <c r="E140" s="227">
        <v>0.36</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235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9" t="s">
        <v>450</v>
      </c>
      <c r="D141" s="226"/>
      <c r="E141" s="227">
        <v>0.36</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235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451</v>
      </c>
      <c r="D142" s="226"/>
      <c r="E142" s="227">
        <v>0.36</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235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9" t="s">
        <v>409</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235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9" t="s">
        <v>452</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235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453</v>
      </c>
      <c r="D145" s="226"/>
      <c r="E145" s="227">
        <v>0.92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235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29" t="s">
        <v>222</v>
      </c>
      <c r="B146" s="230" t="s">
        <v>103</v>
      </c>
      <c r="C146" s="256" t="s">
        <v>104</v>
      </c>
      <c r="D146" s="231"/>
      <c r="E146" s="232"/>
      <c r="F146" s="233"/>
      <c r="G146" s="233">
        <f>SUMIF(AG147:AG149,"&lt;&gt;NOR",G147:G149)</f>
        <v>0</v>
      </c>
      <c r="H146" s="233"/>
      <c r="I146" s="233">
        <f>SUM(I147:I149)</f>
        <v>0</v>
      </c>
      <c r="J146" s="233"/>
      <c r="K146" s="233">
        <f>SUM(K147:K149)</f>
        <v>0</v>
      </c>
      <c r="L146" s="233"/>
      <c r="M146" s="233">
        <f>SUM(M147:M149)</f>
        <v>0</v>
      </c>
      <c r="N146" s="232"/>
      <c r="O146" s="232">
        <f>SUM(O147:O149)</f>
        <v>0.16</v>
      </c>
      <c r="P146" s="232"/>
      <c r="Q146" s="232">
        <f>SUM(Q147:Q149)</f>
        <v>0</v>
      </c>
      <c r="R146" s="233"/>
      <c r="S146" s="233"/>
      <c r="T146" s="234"/>
      <c r="U146" s="228"/>
      <c r="V146" s="228">
        <f>SUM(V147:V149)</f>
        <v>10.53</v>
      </c>
      <c r="W146" s="228"/>
      <c r="X146" s="228"/>
      <c r="Y146" s="228"/>
      <c r="AG146" t="s">
        <v>223</v>
      </c>
    </row>
    <row r="147" spans="1:60" ht="33.75" outlineLevel="1" x14ac:dyDescent="0.2">
      <c r="A147" s="239">
        <v>26</v>
      </c>
      <c r="B147" s="240" t="s">
        <v>454</v>
      </c>
      <c r="C147" s="257" t="s">
        <v>455</v>
      </c>
      <c r="D147" s="241" t="s">
        <v>296</v>
      </c>
      <c r="E147" s="242">
        <v>13.6755</v>
      </c>
      <c r="F147" s="243"/>
      <c r="G147" s="244">
        <f>ROUND(E147*F147,2)</f>
        <v>0</v>
      </c>
      <c r="H147" s="243"/>
      <c r="I147" s="244">
        <f>ROUND(E147*H147,2)</f>
        <v>0</v>
      </c>
      <c r="J147" s="243"/>
      <c r="K147" s="244">
        <f>ROUND(E147*J147,2)</f>
        <v>0</v>
      </c>
      <c r="L147" s="244">
        <v>15</v>
      </c>
      <c r="M147" s="244">
        <f>G147*(1+L147/100)</f>
        <v>0</v>
      </c>
      <c r="N147" s="242">
        <v>1.1990000000000001E-2</v>
      </c>
      <c r="O147" s="242">
        <f>ROUND(E147*N147,2)</f>
        <v>0.16</v>
      </c>
      <c r="P147" s="242">
        <v>0</v>
      </c>
      <c r="Q147" s="242">
        <f>ROUND(E147*P147,2)</f>
        <v>0</v>
      </c>
      <c r="R147" s="244" t="s">
        <v>442</v>
      </c>
      <c r="S147" s="244" t="s">
        <v>227</v>
      </c>
      <c r="T147" s="245" t="s">
        <v>227</v>
      </c>
      <c r="U147" s="222">
        <v>0.77</v>
      </c>
      <c r="V147" s="222">
        <f>ROUND(E147*U147,2)</f>
        <v>10.53</v>
      </c>
      <c r="W147" s="222"/>
      <c r="X147" s="222" t="s">
        <v>298</v>
      </c>
      <c r="Y147" s="222" t="s">
        <v>230</v>
      </c>
      <c r="Z147" s="212"/>
      <c r="AA147" s="212"/>
      <c r="AB147" s="212"/>
      <c r="AC147" s="212"/>
      <c r="AD147" s="212"/>
      <c r="AE147" s="212"/>
      <c r="AF147" s="212"/>
      <c r="AG147" s="212" t="s">
        <v>299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9" t="s">
        <v>456</v>
      </c>
      <c r="D148" s="226"/>
      <c r="E148" s="227">
        <v>6.1154999999999999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235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457</v>
      </c>
      <c r="D149" s="226"/>
      <c r="E149" s="227">
        <v>7.56</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235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222</v>
      </c>
      <c r="B150" s="230" t="s">
        <v>105</v>
      </c>
      <c r="C150" s="256" t="s">
        <v>106</v>
      </c>
      <c r="D150" s="231"/>
      <c r="E150" s="232"/>
      <c r="F150" s="233"/>
      <c r="G150" s="233">
        <f>SUMIF(AG151:AG174,"&lt;&gt;NOR",G151:G174)</f>
        <v>0</v>
      </c>
      <c r="H150" s="233"/>
      <c r="I150" s="233">
        <f>SUM(I151:I174)</f>
        <v>0</v>
      </c>
      <c r="J150" s="233"/>
      <c r="K150" s="233">
        <f>SUM(K151:K174)</f>
        <v>0</v>
      </c>
      <c r="L150" s="233"/>
      <c r="M150" s="233">
        <f>SUM(M151:M174)</f>
        <v>0</v>
      </c>
      <c r="N150" s="232"/>
      <c r="O150" s="232">
        <f>SUM(O151:O174)</f>
        <v>1.4500000000000002</v>
      </c>
      <c r="P150" s="232"/>
      <c r="Q150" s="232">
        <f>SUM(Q151:Q174)</f>
        <v>0.38</v>
      </c>
      <c r="R150" s="233"/>
      <c r="S150" s="233"/>
      <c r="T150" s="234"/>
      <c r="U150" s="228"/>
      <c r="V150" s="228">
        <f>SUM(V151:V174)</f>
        <v>73.19</v>
      </c>
      <c r="W150" s="228"/>
      <c r="X150" s="228"/>
      <c r="Y150" s="228"/>
      <c r="AG150" t="s">
        <v>223</v>
      </c>
    </row>
    <row r="151" spans="1:60" ht="22.5" outlineLevel="1" x14ac:dyDescent="0.2">
      <c r="A151" s="239">
        <v>27</v>
      </c>
      <c r="B151" s="240" t="s">
        <v>458</v>
      </c>
      <c r="C151" s="257" t="s">
        <v>459</v>
      </c>
      <c r="D151" s="241" t="s">
        <v>317</v>
      </c>
      <c r="E151" s="242">
        <v>8.4</v>
      </c>
      <c r="F151" s="243"/>
      <c r="G151" s="244">
        <f>ROUND(E151*F151,2)</f>
        <v>0</v>
      </c>
      <c r="H151" s="243"/>
      <c r="I151" s="244">
        <f>ROUND(E151*H151,2)</f>
        <v>0</v>
      </c>
      <c r="J151" s="243"/>
      <c r="K151" s="244">
        <f>ROUND(E151*J151,2)</f>
        <v>0</v>
      </c>
      <c r="L151" s="244">
        <v>15</v>
      </c>
      <c r="M151" s="244">
        <f>G151*(1+L151/100)</f>
        <v>0</v>
      </c>
      <c r="N151" s="242">
        <v>3.7960000000000001E-2</v>
      </c>
      <c r="O151" s="242">
        <f>ROUND(E151*N151,2)</f>
        <v>0.32</v>
      </c>
      <c r="P151" s="242">
        <v>2.4500000000000001E-2</v>
      </c>
      <c r="Q151" s="242">
        <f>ROUND(E151*P151,2)</f>
        <v>0.21</v>
      </c>
      <c r="R151" s="244" t="s">
        <v>346</v>
      </c>
      <c r="S151" s="244" t="s">
        <v>227</v>
      </c>
      <c r="T151" s="245" t="s">
        <v>227</v>
      </c>
      <c r="U151" s="222">
        <v>1.12706</v>
      </c>
      <c r="V151" s="222">
        <f>ROUND(E151*U151,2)</f>
        <v>9.4700000000000006</v>
      </c>
      <c r="W151" s="222"/>
      <c r="X151" s="222" t="s">
        <v>347</v>
      </c>
      <c r="Y151" s="222" t="s">
        <v>230</v>
      </c>
      <c r="Z151" s="212"/>
      <c r="AA151" s="212"/>
      <c r="AB151" s="212"/>
      <c r="AC151" s="212"/>
      <c r="AD151" s="212"/>
      <c r="AE151" s="212"/>
      <c r="AF151" s="212"/>
      <c r="AG151" s="212" t="s">
        <v>348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72" t="s">
        <v>460</v>
      </c>
      <c r="D152" s="271"/>
      <c r="E152" s="271"/>
      <c r="F152" s="271"/>
      <c r="G152" s="271"/>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301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47" t="str">
        <f>C152</f>
        <v>vysekání kapes do zdiva, osazení a dodávka válcovaných nosníků na cementovou maltu (min MC 15), zazdívka zhlaví.</v>
      </c>
      <c r="BB152" s="212"/>
      <c r="BC152" s="212"/>
      <c r="BD152" s="212"/>
      <c r="BE152" s="212"/>
      <c r="BF152" s="212"/>
      <c r="BG152" s="212"/>
      <c r="BH152" s="212"/>
    </row>
    <row r="153" spans="1:60" outlineLevel="2" x14ac:dyDescent="0.2">
      <c r="A153" s="219"/>
      <c r="B153" s="220"/>
      <c r="C153" s="260" t="s">
        <v>461</v>
      </c>
      <c r="D153" s="248"/>
      <c r="E153" s="248"/>
      <c r="F153" s="248"/>
      <c r="G153" s="248"/>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233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9" t="s">
        <v>462</v>
      </c>
      <c r="D154" s="226"/>
      <c r="E154" s="227"/>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235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9" t="s">
        <v>463</v>
      </c>
      <c r="D155" s="226"/>
      <c r="E155" s="227"/>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235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464</v>
      </c>
      <c r="D156" s="226"/>
      <c r="E156" s="227">
        <v>1.2</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235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465</v>
      </c>
      <c r="D157" s="226"/>
      <c r="E157" s="227">
        <v>1.2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235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9" t="s">
        <v>466</v>
      </c>
      <c r="D158" s="226"/>
      <c r="E158" s="227">
        <v>1.2</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235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9" t="s">
        <v>467</v>
      </c>
      <c r="D159" s="226"/>
      <c r="E159" s="227">
        <v>1.2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235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9" t="s">
        <v>468</v>
      </c>
      <c r="D160" s="226"/>
      <c r="E160" s="227">
        <v>1.2</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235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9" t="s">
        <v>469</v>
      </c>
      <c r="D161" s="226"/>
      <c r="E161" s="227">
        <v>1.2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235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9" t="s">
        <v>470</v>
      </c>
      <c r="D162" s="226"/>
      <c r="E162" s="227">
        <v>1.2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235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9">
        <v>28</v>
      </c>
      <c r="B163" s="240" t="s">
        <v>471</v>
      </c>
      <c r="C163" s="257" t="s">
        <v>459</v>
      </c>
      <c r="D163" s="241" t="s">
        <v>317</v>
      </c>
      <c r="E163" s="242">
        <v>6.9</v>
      </c>
      <c r="F163" s="243"/>
      <c r="G163" s="244">
        <f>ROUND(E163*F163,2)</f>
        <v>0</v>
      </c>
      <c r="H163" s="243"/>
      <c r="I163" s="244">
        <f>ROUND(E163*H163,2)</f>
        <v>0</v>
      </c>
      <c r="J163" s="243"/>
      <c r="K163" s="244">
        <f>ROUND(E163*J163,2)</f>
        <v>0</v>
      </c>
      <c r="L163" s="244">
        <v>15</v>
      </c>
      <c r="M163" s="244">
        <f>G163*(1+L163/100)</f>
        <v>0</v>
      </c>
      <c r="N163" s="242">
        <v>3.7960000000000001E-2</v>
      </c>
      <c r="O163" s="242">
        <f>ROUND(E163*N163,2)</f>
        <v>0.26</v>
      </c>
      <c r="P163" s="242">
        <v>2.4500000000000001E-2</v>
      </c>
      <c r="Q163" s="242">
        <f>ROUND(E163*P163,2)</f>
        <v>0.17</v>
      </c>
      <c r="R163" s="244" t="s">
        <v>346</v>
      </c>
      <c r="S163" s="244" t="s">
        <v>227</v>
      </c>
      <c r="T163" s="245" t="s">
        <v>227</v>
      </c>
      <c r="U163" s="222">
        <v>1.12706</v>
      </c>
      <c r="V163" s="222">
        <f>ROUND(E163*U163,2)</f>
        <v>7.78</v>
      </c>
      <c r="W163" s="222"/>
      <c r="X163" s="222" t="s">
        <v>347</v>
      </c>
      <c r="Y163" s="222" t="s">
        <v>230</v>
      </c>
      <c r="Z163" s="212"/>
      <c r="AA163" s="212"/>
      <c r="AB163" s="212"/>
      <c r="AC163" s="212"/>
      <c r="AD163" s="212"/>
      <c r="AE163" s="212"/>
      <c r="AF163" s="212"/>
      <c r="AG163" s="212" t="s">
        <v>348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72" t="s">
        <v>460</v>
      </c>
      <c r="D164" s="271"/>
      <c r="E164" s="271"/>
      <c r="F164" s="271"/>
      <c r="G164" s="271"/>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301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47" t="str">
        <f>C164</f>
        <v>vysekání kapes do zdiva, osazení a dodávka válcovaných nosníků na cementovou maltu (min MC 15), zazdívka zhlaví.</v>
      </c>
      <c r="BB164" s="212"/>
      <c r="BC164" s="212"/>
      <c r="BD164" s="212"/>
      <c r="BE164" s="212"/>
      <c r="BF164" s="212"/>
      <c r="BG164" s="212"/>
      <c r="BH164" s="212"/>
    </row>
    <row r="165" spans="1:60" outlineLevel="2" x14ac:dyDescent="0.2">
      <c r="A165" s="219"/>
      <c r="B165" s="220"/>
      <c r="C165" s="259" t="s">
        <v>472</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235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9" t="s">
        <v>473</v>
      </c>
      <c r="D166" s="226"/>
      <c r="E166" s="227">
        <v>6.9</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235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9">
        <v>29</v>
      </c>
      <c r="B167" s="240" t="s">
        <v>474</v>
      </c>
      <c r="C167" s="257" t="s">
        <v>475</v>
      </c>
      <c r="D167" s="241" t="s">
        <v>425</v>
      </c>
      <c r="E167" s="242">
        <v>28</v>
      </c>
      <c r="F167" s="243"/>
      <c r="G167" s="244">
        <f>ROUND(E167*F167,2)</f>
        <v>0</v>
      </c>
      <c r="H167" s="243"/>
      <c r="I167" s="244">
        <f>ROUND(E167*H167,2)</f>
        <v>0</v>
      </c>
      <c r="J167" s="243"/>
      <c r="K167" s="244">
        <f>ROUND(E167*J167,2)</f>
        <v>0</v>
      </c>
      <c r="L167" s="244">
        <v>15</v>
      </c>
      <c r="M167" s="244">
        <f>G167*(1+L167/100)</f>
        <v>0</v>
      </c>
      <c r="N167" s="242">
        <v>1.155E-2</v>
      </c>
      <c r="O167" s="242">
        <f>ROUND(E167*N167,2)</f>
        <v>0.32</v>
      </c>
      <c r="P167" s="242">
        <v>0</v>
      </c>
      <c r="Q167" s="242">
        <f>ROUND(E167*P167,2)</f>
        <v>0</v>
      </c>
      <c r="R167" s="244" t="s">
        <v>476</v>
      </c>
      <c r="S167" s="244" t="s">
        <v>227</v>
      </c>
      <c r="T167" s="245" t="s">
        <v>227</v>
      </c>
      <c r="U167" s="222">
        <v>1.998</v>
      </c>
      <c r="V167" s="222">
        <f>ROUND(E167*U167,2)</f>
        <v>55.94</v>
      </c>
      <c r="W167" s="222"/>
      <c r="X167" s="222" t="s">
        <v>298</v>
      </c>
      <c r="Y167" s="222" t="s">
        <v>230</v>
      </c>
      <c r="Z167" s="212"/>
      <c r="AA167" s="212"/>
      <c r="AB167" s="212"/>
      <c r="AC167" s="212"/>
      <c r="AD167" s="212"/>
      <c r="AE167" s="212"/>
      <c r="AF167" s="212"/>
      <c r="AG167" s="212" t="s">
        <v>299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72" t="s">
        <v>477</v>
      </c>
      <c r="D168" s="271"/>
      <c r="E168" s="271"/>
      <c r="F168" s="271"/>
      <c r="G168" s="271"/>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301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7" t="str">
        <f>C168</f>
        <v>se zajištěním polohy v konstrukci z vodostavebního betonu, s přivařením na výztuž, včetně pomocného pracovního lešení o výšce podlahy do 1900 mm a pro zatížení do 1,5 kPa,</v>
      </c>
      <c r="BB168" s="212"/>
      <c r="BC168" s="212"/>
      <c r="BD168" s="212"/>
      <c r="BE168" s="212"/>
      <c r="BF168" s="212"/>
      <c r="BG168" s="212"/>
      <c r="BH168" s="212"/>
    </row>
    <row r="169" spans="1:60" outlineLevel="2" x14ac:dyDescent="0.2">
      <c r="A169" s="219"/>
      <c r="B169" s="220"/>
      <c r="C169" s="259" t="s">
        <v>478</v>
      </c>
      <c r="D169" s="226"/>
      <c r="E169" s="227">
        <v>28</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235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9">
        <v>30</v>
      </c>
      <c r="B170" s="240" t="s">
        <v>479</v>
      </c>
      <c r="C170" s="257" t="s">
        <v>480</v>
      </c>
      <c r="D170" s="241" t="s">
        <v>317</v>
      </c>
      <c r="E170" s="242">
        <v>2.2999999999999998</v>
      </c>
      <c r="F170" s="243"/>
      <c r="G170" s="244">
        <f>ROUND(E170*F170,2)</f>
        <v>0</v>
      </c>
      <c r="H170" s="243"/>
      <c r="I170" s="244">
        <f>ROUND(E170*H170,2)</f>
        <v>0</v>
      </c>
      <c r="J170" s="243"/>
      <c r="K170" s="244">
        <f>ROUND(E170*J170,2)</f>
        <v>0</v>
      </c>
      <c r="L170" s="244">
        <v>15</v>
      </c>
      <c r="M170" s="244">
        <f>G170*(1+L170/100)</f>
        <v>0</v>
      </c>
      <c r="N170" s="242">
        <v>0.20443</v>
      </c>
      <c r="O170" s="242">
        <f>ROUND(E170*N170,2)</f>
        <v>0.47</v>
      </c>
      <c r="P170" s="242">
        <v>0</v>
      </c>
      <c r="Q170" s="242">
        <f>ROUND(E170*P170,2)</f>
        <v>0</v>
      </c>
      <c r="R170" s="244"/>
      <c r="S170" s="244" t="s">
        <v>250</v>
      </c>
      <c r="T170" s="245" t="s">
        <v>228</v>
      </c>
      <c r="U170" s="222">
        <v>0</v>
      </c>
      <c r="V170" s="222">
        <f>ROUND(E170*U170,2)</f>
        <v>0</v>
      </c>
      <c r="W170" s="222"/>
      <c r="X170" s="222" t="s">
        <v>347</v>
      </c>
      <c r="Y170" s="222" t="s">
        <v>230</v>
      </c>
      <c r="Z170" s="212"/>
      <c r="AA170" s="212"/>
      <c r="AB170" s="212"/>
      <c r="AC170" s="212"/>
      <c r="AD170" s="212"/>
      <c r="AE170" s="212"/>
      <c r="AF170" s="212"/>
      <c r="AG170" s="212" t="s">
        <v>348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9" t="s">
        <v>472</v>
      </c>
      <c r="D171" s="226"/>
      <c r="E171" s="227"/>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235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9" t="s">
        <v>481</v>
      </c>
      <c r="D172" s="226"/>
      <c r="E172" s="227">
        <v>2.2999999999999998</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235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9">
        <v>31</v>
      </c>
      <c r="B173" s="240" t="s">
        <v>482</v>
      </c>
      <c r="C173" s="257" t="s">
        <v>483</v>
      </c>
      <c r="D173" s="241" t="s">
        <v>317</v>
      </c>
      <c r="E173" s="242">
        <v>21</v>
      </c>
      <c r="F173" s="243"/>
      <c r="G173" s="244">
        <f>ROUND(E173*F173,2)</f>
        <v>0</v>
      </c>
      <c r="H173" s="243"/>
      <c r="I173" s="244">
        <f>ROUND(E173*H173,2)</f>
        <v>0</v>
      </c>
      <c r="J173" s="243"/>
      <c r="K173" s="244">
        <f>ROUND(E173*J173,2)</f>
        <v>0</v>
      </c>
      <c r="L173" s="244">
        <v>15</v>
      </c>
      <c r="M173" s="244">
        <f>G173*(1+L173/100)</f>
        <v>0</v>
      </c>
      <c r="N173" s="242">
        <v>3.62E-3</v>
      </c>
      <c r="O173" s="242">
        <f>ROUND(E173*N173,2)</f>
        <v>0.08</v>
      </c>
      <c r="P173" s="242">
        <v>0</v>
      </c>
      <c r="Q173" s="242">
        <f>ROUND(E173*P173,2)</f>
        <v>0</v>
      </c>
      <c r="R173" s="244" t="s">
        <v>368</v>
      </c>
      <c r="S173" s="244" t="s">
        <v>227</v>
      </c>
      <c r="T173" s="245" t="s">
        <v>227</v>
      </c>
      <c r="U173" s="222">
        <v>0</v>
      </c>
      <c r="V173" s="222">
        <f>ROUND(E173*U173,2)</f>
        <v>0</v>
      </c>
      <c r="W173" s="222"/>
      <c r="X173" s="222" t="s">
        <v>369</v>
      </c>
      <c r="Y173" s="222" t="s">
        <v>230</v>
      </c>
      <c r="Z173" s="212"/>
      <c r="AA173" s="212"/>
      <c r="AB173" s="212"/>
      <c r="AC173" s="212"/>
      <c r="AD173" s="212"/>
      <c r="AE173" s="212"/>
      <c r="AF173" s="212"/>
      <c r="AG173" s="212" t="s">
        <v>370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9" t="s">
        <v>484</v>
      </c>
      <c r="D174" s="226"/>
      <c r="E174" s="227">
        <v>21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235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
      <c r="A175" s="229" t="s">
        <v>222</v>
      </c>
      <c r="B175" s="230" t="s">
        <v>107</v>
      </c>
      <c r="C175" s="256" t="s">
        <v>108</v>
      </c>
      <c r="D175" s="231"/>
      <c r="E175" s="232"/>
      <c r="F175" s="233"/>
      <c r="G175" s="233">
        <f>SUMIF(AG176:AG183,"&lt;&gt;NOR",G176:G183)</f>
        <v>0</v>
      </c>
      <c r="H175" s="233"/>
      <c r="I175" s="233">
        <f>SUM(I176:I183)</f>
        <v>0</v>
      </c>
      <c r="J175" s="233"/>
      <c r="K175" s="233">
        <f>SUM(K176:K183)</f>
        <v>0</v>
      </c>
      <c r="L175" s="233"/>
      <c r="M175" s="233">
        <f>SUM(M176:M183)</f>
        <v>0</v>
      </c>
      <c r="N175" s="232"/>
      <c r="O175" s="232">
        <f>SUM(O176:O183)</f>
        <v>23.950000000000003</v>
      </c>
      <c r="P175" s="232"/>
      <c r="Q175" s="232">
        <f>SUM(Q176:Q183)</f>
        <v>0</v>
      </c>
      <c r="R175" s="233"/>
      <c r="S175" s="233"/>
      <c r="T175" s="234"/>
      <c r="U175" s="228"/>
      <c r="V175" s="228">
        <f>SUM(V176:V183)</f>
        <v>7.32</v>
      </c>
      <c r="W175" s="228"/>
      <c r="X175" s="228"/>
      <c r="Y175" s="228"/>
      <c r="AG175" t="s">
        <v>223</v>
      </c>
    </row>
    <row r="176" spans="1:60" outlineLevel="1" x14ac:dyDescent="0.2">
      <c r="A176" s="239">
        <v>32</v>
      </c>
      <c r="B176" s="240" t="s">
        <v>485</v>
      </c>
      <c r="C176" s="257" t="s">
        <v>486</v>
      </c>
      <c r="D176" s="241" t="s">
        <v>296</v>
      </c>
      <c r="E176" s="242">
        <v>107.6</v>
      </c>
      <c r="F176" s="243"/>
      <c r="G176" s="244">
        <f>ROUND(E176*F176,2)</f>
        <v>0</v>
      </c>
      <c r="H176" s="243"/>
      <c r="I176" s="244">
        <f>ROUND(E176*H176,2)</f>
        <v>0</v>
      </c>
      <c r="J176" s="243"/>
      <c r="K176" s="244">
        <f>ROUND(E176*J176,2)</f>
        <v>0</v>
      </c>
      <c r="L176" s="244">
        <v>15</v>
      </c>
      <c r="M176" s="244">
        <f>G176*(1+L176/100)</f>
        <v>0</v>
      </c>
      <c r="N176" s="242">
        <v>0.16192000000000001</v>
      </c>
      <c r="O176" s="242">
        <f>ROUND(E176*N176,2)</f>
        <v>17.420000000000002</v>
      </c>
      <c r="P176" s="242">
        <v>0</v>
      </c>
      <c r="Q176" s="242">
        <f>ROUND(E176*P176,2)</f>
        <v>0</v>
      </c>
      <c r="R176" s="244" t="s">
        <v>297</v>
      </c>
      <c r="S176" s="244" t="s">
        <v>227</v>
      </c>
      <c r="T176" s="245" t="s">
        <v>227</v>
      </c>
      <c r="U176" s="222">
        <v>0.05</v>
      </c>
      <c r="V176" s="222">
        <f>ROUND(E176*U176,2)</f>
        <v>5.38</v>
      </c>
      <c r="W176" s="222"/>
      <c r="X176" s="222" t="s">
        <v>298</v>
      </c>
      <c r="Y176" s="222" t="s">
        <v>230</v>
      </c>
      <c r="Z176" s="212"/>
      <c r="AA176" s="212"/>
      <c r="AB176" s="212"/>
      <c r="AC176" s="212"/>
      <c r="AD176" s="212"/>
      <c r="AE176" s="212"/>
      <c r="AF176" s="212"/>
      <c r="AG176" s="212" t="s">
        <v>299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72" t="s">
        <v>487</v>
      </c>
      <c r="D177" s="271"/>
      <c r="E177" s="271"/>
      <c r="F177" s="271"/>
      <c r="G177" s="271"/>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301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9" t="s">
        <v>488</v>
      </c>
      <c r="D178" s="226"/>
      <c r="E178" s="227">
        <v>102.2</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235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9" t="s">
        <v>489</v>
      </c>
      <c r="D179" s="226"/>
      <c r="E179" s="227">
        <v>5.4</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235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9">
        <v>33</v>
      </c>
      <c r="B180" s="240" t="s">
        <v>490</v>
      </c>
      <c r="C180" s="257" t="s">
        <v>491</v>
      </c>
      <c r="D180" s="241" t="s">
        <v>296</v>
      </c>
      <c r="E180" s="242">
        <v>322.8</v>
      </c>
      <c r="F180" s="243"/>
      <c r="G180" s="244">
        <f>ROUND(E180*F180,2)</f>
        <v>0</v>
      </c>
      <c r="H180" s="243"/>
      <c r="I180" s="244">
        <f>ROUND(E180*H180,2)</f>
        <v>0</v>
      </c>
      <c r="J180" s="243"/>
      <c r="K180" s="244">
        <f>ROUND(E180*J180,2)</f>
        <v>0</v>
      </c>
      <c r="L180" s="244">
        <v>15</v>
      </c>
      <c r="M180" s="244">
        <f>G180*(1+L180/100)</f>
        <v>0</v>
      </c>
      <c r="N180" s="242">
        <v>2.0240000000000001E-2</v>
      </c>
      <c r="O180" s="242">
        <f>ROUND(E180*N180,2)</f>
        <v>6.53</v>
      </c>
      <c r="P180" s="242">
        <v>0</v>
      </c>
      <c r="Q180" s="242">
        <f>ROUND(E180*P180,2)</f>
        <v>0</v>
      </c>
      <c r="R180" s="244" t="s">
        <v>297</v>
      </c>
      <c r="S180" s="244" t="s">
        <v>227</v>
      </c>
      <c r="T180" s="245" t="s">
        <v>227</v>
      </c>
      <c r="U180" s="222">
        <v>6.0000000000000001E-3</v>
      </c>
      <c r="V180" s="222">
        <f>ROUND(E180*U180,2)</f>
        <v>1.94</v>
      </c>
      <c r="W180" s="222"/>
      <c r="X180" s="222" t="s">
        <v>298</v>
      </c>
      <c r="Y180" s="222" t="s">
        <v>230</v>
      </c>
      <c r="Z180" s="212"/>
      <c r="AA180" s="212"/>
      <c r="AB180" s="212"/>
      <c r="AC180" s="212"/>
      <c r="AD180" s="212"/>
      <c r="AE180" s="212"/>
      <c r="AF180" s="212"/>
      <c r="AG180" s="212" t="s">
        <v>299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72" t="s">
        <v>487</v>
      </c>
      <c r="D181" s="271"/>
      <c r="E181" s="271"/>
      <c r="F181" s="271"/>
      <c r="G181" s="271"/>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301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9" t="s">
        <v>492</v>
      </c>
      <c r="D182" s="226"/>
      <c r="E182" s="227">
        <v>306.60000000000002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235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9" t="s">
        <v>493</v>
      </c>
      <c r="D183" s="226"/>
      <c r="E183" s="227">
        <v>16.2</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235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222</v>
      </c>
      <c r="B184" s="230" t="s">
        <v>109</v>
      </c>
      <c r="C184" s="256" t="s">
        <v>110</v>
      </c>
      <c r="D184" s="231"/>
      <c r="E184" s="232"/>
      <c r="F184" s="233"/>
      <c r="G184" s="233">
        <f>SUMIF(AG185:AG195,"&lt;&gt;NOR",G185:G195)</f>
        <v>0</v>
      </c>
      <c r="H184" s="233"/>
      <c r="I184" s="233">
        <f>SUM(I185:I195)</f>
        <v>0</v>
      </c>
      <c r="J184" s="233"/>
      <c r="K184" s="233">
        <f>SUM(K185:K195)</f>
        <v>0</v>
      </c>
      <c r="L184" s="233"/>
      <c r="M184" s="233">
        <f>SUM(M185:M195)</f>
        <v>0</v>
      </c>
      <c r="N184" s="232"/>
      <c r="O184" s="232">
        <f>SUM(O185:O195)</f>
        <v>38.22</v>
      </c>
      <c r="P184" s="232"/>
      <c r="Q184" s="232">
        <f>SUM(Q185:Q195)</f>
        <v>0</v>
      </c>
      <c r="R184" s="233"/>
      <c r="S184" s="233"/>
      <c r="T184" s="234"/>
      <c r="U184" s="228"/>
      <c r="V184" s="228">
        <f>SUM(V185:V195)</f>
        <v>72.42</v>
      </c>
      <c r="W184" s="228"/>
      <c r="X184" s="228"/>
      <c r="Y184" s="228"/>
      <c r="AG184" t="s">
        <v>223</v>
      </c>
    </row>
    <row r="185" spans="1:60" outlineLevel="1" x14ac:dyDescent="0.2">
      <c r="A185" s="239">
        <v>34</v>
      </c>
      <c r="B185" s="240" t="s">
        <v>494</v>
      </c>
      <c r="C185" s="257" t="s">
        <v>495</v>
      </c>
      <c r="D185" s="241" t="s">
        <v>296</v>
      </c>
      <c r="E185" s="242">
        <v>128.86848000000001</v>
      </c>
      <c r="F185" s="243"/>
      <c r="G185" s="244">
        <f>ROUND(E185*F185,2)</f>
        <v>0</v>
      </c>
      <c r="H185" s="243"/>
      <c r="I185" s="244">
        <f>ROUND(E185*H185,2)</f>
        <v>0</v>
      </c>
      <c r="J185" s="243"/>
      <c r="K185" s="244">
        <f>ROUND(E185*J185,2)</f>
        <v>0</v>
      </c>
      <c r="L185" s="244">
        <v>15</v>
      </c>
      <c r="M185" s="244">
        <f>G185*(1+L185/100)</f>
        <v>0</v>
      </c>
      <c r="N185" s="242">
        <v>5.5449999999999999E-2</v>
      </c>
      <c r="O185" s="242">
        <f>ROUND(E185*N185,2)</f>
        <v>7.15</v>
      </c>
      <c r="P185" s="242">
        <v>0</v>
      </c>
      <c r="Q185" s="242">
        <f>ROUND(E185*P185,2)</f>
        <v>0</v>
      </c>
      <c r="R185" s="244" t="s">
        <v>297</v>
      </c>
      <c r="S185" s="244" t="s">
        <v>227</v>
      </c>
      <c r="T185" s="245" t="s">
        <v>227</v>
      </c>
      <c r="U185" s="222">
        <v>0.442</v>
      </c>
      <c r="V185" s="222">
        <f>ROUND(E185*U185,2)</f>
        <v>56.96</v>
      </c>
      <c r="W185" s="222"/>
      <c r="X185" s="222" t="s">
        <v>298</v>
      </c>
      <c r="Y185" s="222" t="s">
        <v>230</v>
      </c>
      <c r="Z185" s="212"/>
      <c r="AA185" s="212"/>
      <c r="AB185" s="212"/>
      <c r="AC185" s="212"/>
      <c r="AD185" s="212"/>
      <c r="AE185" s="212"/>
      <c r="AF185" s="212"/>
      <c r="AG185" s="212" t="s">
        <v>299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2" x14ac:dyDescent="0.2">
      <c r="A186" s="219"/>
      <c r="B186" s="220"/>
      <c r="C186" s="272" t="s">
        <v>496</v>
      </c>
      <c r="D186" s="271"/>
      <c r="E186" s="271"/>
      <c r="F186" s="271"/>
      <c r="G186" s="271"/>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301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47" t="str">
        <f>C186</f>
        <v>s provedením lože z kameniva drceného, s vyplněním spár, s dvojitým hutněním a se smetením přebytečného materiálu na krajnici. S dodáním hmot pro lože a výplň spár.</v>
      </c>
      <c r="BB186" s="212"/>
      <c r="BC186" s="212"/>
      <c r="BD186" s="212"/>
      <c r="BE186" s="212"/>
      <c r="BF186" s="212"/>
      <c r="BG186" s="212"/>
      <c r="BH186" s="212"/>
    </row>
    <row r="187" spans="1:60" outlineLevel="2" x14ac:dyDescent="0.2">
      <c r="A187" s="219"/>
      <c r="B187" s="220"/>
      <c r="C187" s="259" t="s">
        <v>488</v>
      </c>
      <c r="D187" s="226"/>
      <c r="E187" s="227">
        <v>102.2</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235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489</v>
      </c>
      <c r="D188" s="226"/>
      <c r="E188" s="227">
        <v>5.4</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235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9" t="s">
        <v>497</v>
      </c>
      <c r="D189" s="226"/>
      <c r="E189" s="227">
        <v>21.26848</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235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9">
        <v>35</v>
      </c>
      <c r="B190" s="240" t="s">
        <v>498</v>
      </c>
      <c r="C190" s="257" t="s">
        <v>499</v>
      </c>
      <c r="D190" s="241" t="s">
        <v>296</v>
      </c>
      <c r="E190" s="242">
        <v>135.31190000000001</v>
      </c>
      <c r="F190" s="243"/>
      <c r="G190" s="244">
        <f>ROUND(E190*F190,2)</f>
        <v>0</v>
      </c>
      <c r="H190" s="243"/>
      <c r="I190" s="244">
        <f>ROUND(E190*H190,2)</f>
        <v>0</v>
      </c>
      <c r="J190" s="243"/>
      <c r="K190" s="244">
        <f>ROUND(E190*J190,2)</f>
        <v>0</v>
      </c>
      <c r="L190" s="244">
        <v>15</v>
      </c>
      <c r="M190" s="244">
        <f>G190*(1+L190/100)</f>
        <v>0</v>
      </c>
      <c r="N190" s="242">
        <v>0.13100000000000001</v>
      </c>
      <c r="O190" s="242">
        <f>ROUND(E190*N190,2)</f>
        <v>17.73</v>
      </c>
      <c r="P190" s="242">
        <v>0</v>
      </c>
      <c r="Q190" s="242">
        <f>ROUND(E190*P190,2)</f>
        <v>0</v>
      </c>
      <c r="R190" s="244"/>
      <c r="S190" s="244" t="s">
        <v>250</v>
      </c>
      <c r="T190" s="245" t="s">
        <v>228</v>
      </c>
      <c r="U190" s="222">
        <v>0</v>
      </c>
      <c r="V190" s="222">
        <f>ROUND(E190*U190,2)</f>
        <v>0</v>
      </c>
      <c r="W190" s="222"/>
      <c r="X190" s="222" t="s">
        <v>369</v>
      </c>
      <c r="Y190" s="222" t="s">
        <v>230</v>
      </c>
      <c r="Z190" s="212"/>
      <c r="AA190" s="212"/>
      <c r="AB190" s="212"/>
      <c r="AC190" s="212"/>
      <c r="AD190" s="212"/>
      <c r="AE190" s="212"/>
      <c r="AF190" s="212"/>
      <c r="AG190" s="212" t="s">
        <v>370</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9" t="s">
        <v>500</v>
      </c>
      <c r="D191" s="226"/>
      <c r="E191" s="227">
        <v>107.31</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235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9" t="s">
        <v>501</v>
      </c>
      <c r="D192" s="226"/>
      <c r="E192" s="227">
        <v>5.67</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235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9" t="s">
        <v>502</v>
      </c>
      <c r="D193" s="226"/>
      <c r="E193" s="227">
        <v>22.331900000000001</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235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9">
        <v>36</v>
      </c>
      <c r="B194" s="240" t="s">
        <v>503</v>
      </c>
      <c r="C194" s="257" t="s">
        <v>504</v>
      </c>
      <c r="D194" s="241" t="s">
        <v>296</v>
      </c>
      <c r="E194" s="242">
        <v>128.86848000000001</v>
      </c>
      <c r="F194" s="243"/>
      <c r="G194" s="244">
        <f>ROUND(E194*F194,2)</f>
        <v>0</v>
      </c>
      <c r="H194" s="243"/>
      <c r="I194" s="244">
        <f>ROUND(E194*H194,2)</f>
        <v>0</v>
      </c>
      <c r="J194" s="243"/>
      <c r="K194" s="244">
        <f>ROUND(E194*J194,2)</f>
        <v>0</v>
      </c>
      <c r="L194" s="244">
        <v>15</v>
      </c>
      <c r="M194" s="244">
        <f>G194*(1+L194/100)</f>
        <v>0</v>
      </c>
      <c r="N194" s="242">
        <v>0.10353999999999999</v>
      </c>
      <c r="O194" s="242">
        <f>ROUND(E194*N194,2)</f>
        <v>13.34</v>
      </c>
      <c r="P194" s="242">
        <v>0</v>
      </c>
      <c r="Q194" s="242">
        <f>ROUND(E194*P194,2)</f>
        <v>0</v>
      </c>
      <c r="R194" s="244"/>
      <c r="S194" s="244" t="s">
        <v>250</v>
      </c>
      <c r="T194" s="245" t="s">
        <v>228</v>
      </c>
      <c r="U194" s="222">
        <v>0.12</v>
      </c>
      <c r="V194" s="222">
        <f>ROUND(E194*U194,2)</f>
        <v>15.46</v>
      </c>
      <c r="W194" s="222"/>
      <c r="X194" s="222" t="s">
        <v>298</v>
      </c>
      <c r="Y194" s="222" t="s">
        <v>230</v>
      </c>
      <c r="Z194" s="212"/>
      <c r="AA194" s="212"/>
      <c r="AB194" s="212"/>
      <c r="AC194" s="212"/>
      <c r="AD194" s="212"/>
      <c r="AE194" s="212"/>
      <c r="AF194" s="212"/>
      <c r="AG194" s="212" t="s">
        <v>299</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9" t="s">
        <v>505</v>
      </c>
      <c r="D195" s="226"/>
      <c r="E195" s="227">
        <v>128.86848000000001</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235</v>
      </c>
      <c r="AH195" s="212">
        <v>5</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x14ac:dyDescent="0.2">
      <c r="A196" s="229" t="s">
        <v>222</v>
      </c>
      <c r="B196" s="230" t="s">
        <v>111</v>
      </c>
      <c r="C196" s="256" t="s">
        <v>112</v>
      </c>
      <c r="D196" s="231"/>
      <c r="E196" s="232"/>
      <c r="F196" s="233"/>
      <c r="G196" s="233">
        <f>SUMIF(AG197:AG259,"&lt;&gt;NOR",G197:G259)</f>
        <v>0</v>
      </c>
      <c r="H196" s="233"/>
      <c r="I196" s="233">
        <f>SUM(I197:I259)</f>
        <v>0</v>
      </c>
      <c r="J196" s="233"/>
      <c r="K196" s="233">
        <f>SUM(K197:K259)</f>
        <v>0</v>
      </c>
      <c r="L196" s="233"/>
      <c r="M196" s="233">
        <f>SUM(M197:M259)</f>
        <v>0</v>
      </c>
      <c r="N196" s="232"/>
      <c r="O196" s="232">
        <f>SUM(O197:O259)</f>
        <v>5.7700000000000005</v>
      </c>
      <c r="P196" s="232"/>
      <c r="Q196" s="232">
        <f>SUM(Q197:Q259)</f>
        <v>0</v>
      </c>
      <c r="R196" s="233"/>
      <c r="S196" s="233"/>
      <c r="T196" s="234"/>
      <c r="U196" s="228"/>
      <c r="V196" s="228">
        <f>SUM(V197:V259)</f>
        <v>109.67</v>
      </c>
      <c r="W196" s="228"/>
      <c r="X196" s="228"/>
      <c r="Y196" s="228"/>
      <c r="AG196" t="s">
        <v>223</v>
      </c>
    </row>
    <row r="197" spans="1:60" ht="22.5" outlineLevel="1" x14ac:dyDescent="0.2">
      <c r="A197" s="239">
        <v>37</v>
      </c>
      <c r="B197" s="240" t="s">
        <v>506</v>
      </c>
      <c r="C197" s="257" t="s">
        <v>507</v>
      </c>
      <c r="D197" s="241" t="s">
        <v>296</v>
      </c>
      <c r="E197" s="242">
        <v>70.540000000000006</v>
      </c>
      <c r="F197" s="243"/>
      <c r="G197" s="244">
        <f>ROUND(E197*F197,2)</f>
        <v>0</v>
      </c>
      <c r="H197" s="243"/>
      <c r="I197" s="244">
        <f>ROUND(E197*H197,2)</f>
        <v>0</v>
      </c>
      <c r="J197" s="243"/>
      <c r="K197" s="244">
        <f>ROUND(E197*J197,2)</f>
        <v>0</v>
      </c>
      <c r="L197" s="244">
        <v>15</v>
      </c>
      <c r="M197" s="244">
        <f>G197*(1+L197/100)</f>
        <v>0</v>
      </c>
      <c r="N197" s="242">
        <v>3.4119999999999998E-2</v>
      </c>
      <c r="O197" s="242">
        <f>ROUND(E197*N197,2)</f>
        <v>2.41</v>
      </c>
      <c r="P197" s="242">
        <v>0</v>
      </c>
      <c r="Q197" s="242">
        <f>ROUND(E197*P197,2)</f>
        <v>0</v>
      </c>
      <c r="R197" s="244"/>
      <c r="S197" s="244" t="s">
        <v>250</v>
      </c>
      <c r="T197" s="245" t="s">
        <v>228</v>
      </c>
      <c r="U197" s="222">
        <v>0.99</v>
      </c>
      <c r="V197" s="222">
        <f>ROUND(E197*U197,2)</f>
        <v>69.83</v>
      </c>
      <c r="W197" s="222"/>
      <c r="X197" s="222" t="s">
        <v>298</v>
      </c>
      <c r="Y197" s="222" t="s">
        <v>230</v>
      </c>
      <c r="Z197" s="212"/>
      <c r="AA197" s="212"/>
      <c r="AB197" s="212"/>
      <c r="AC197" s="212"/>
      <c r="AD197" s="212"/>
      <c r="AE197" s="212"/>
      <c r="AF197" s="212"/>
      <c r="AG197" s="212" t="s">
        <v>299</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8" t="s">
        <v>508</v>
      </c>
      <c r="D198" s="246"/>
      <c r="E198" s="246"/>
      <c r="F198" s="246"/>
      <c r="G198" s="246"/>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233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74" t="s">
        <v>409</v>
      </c>
      <c r="D199" s="223"/>
      <c r="E199" s="224"/>
      <c r="F199" s="225"/>
      <c r="G199" s="22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233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60" t="s">
        <v>509</v>
      </c>
      <c r="D200" s="248"/>
      <c r="E200" s="248"/>
      <c r="F200" s="248"/>
      <c r="G200" s="248"/>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233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74" t="s">
        <v>409</v>
      </c>
      <c r="D201" s="223"/>
      <c r="E201" s="224"/>
      <c r="F201" s="225"/>
      <c r="G201" s="22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233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0" t="s">
        <v>510</v>
      </c>
      <c r="D202" s="248"/>
      <c r="E202" s="248"/>
      <c r="F202" s="248"/>
      <c r="G202" s="248"/>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233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60" t="s">
        <v>511</v>
      </c>
      <c r="D203" s="248"/>
      <c r="E203" s="248"/>
      <c r="F203" s="248"/>
      <c r="G203" s="248"/>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233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0" t="s">
        <v>512</v>
      </c>
      <c r="D204" s="248"/>
      <c r="E204" s="248"/>
      <c r="F204" s="248"/>
      <c r="G204" s="248"/>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233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0" t="s">
        <v>513</v>
      </c>
      <c r="D205" s="248"/>
      <c r="E205" s="248"/>
      <c r="F205" s="248"/>
      <c r="G205" s="248"/>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233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0" t="s">
        <v>513</v>
      </c>
      <c r="D206" s="248"/>
      <c r="E206" s="248"/>
      <c r="F206" s="248"/>
      <c r="G206" s="248"/>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233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60" t="s">
        <v>514</v>
      </c>
      <c r="D207" s="248"/>
      <c r="E207" s="248"/>
      <c r="F207" s="248"/>
      <c r="G207" s="248"/>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233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60" t="s">
        <v>515</v>
      </c>
      <c r="D208" s="248"/>
      <c r="E208" s="248"/>
      <c r="F208" s="248"/>
      <c r="G208" s="248"/>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233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0" t="s">
        <v>516</v>
      </c>
      <c r="D209" s="248"/>
      <c r="E209" s="248"/>
      <c r="F209" s="248"/>
      <c r="G209" s="248"/>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233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0" t="s">
        <v>517</v>
      </c>
      <c r="D210" s="248"/>
      <c r="E210" s="248"/>
      <c r="F210" s="248"/>
      <c r="G210" s="248"/>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233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74" t="s">
        <v>409</v>
      </c>
      <c r="D211" s="223"/>
      <c r="E211" s="224"/>
      <c r="F211" s="225"/>
      <c r="G211" s="225"/>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233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3" x14ac:dyDescent="0.2">
      <c r="A212" s="219"/>
      <c r="B212" s="220"/>
      <c r="C212" s="260" t="s">
        <v>518</v>
      </c>
      <c r="D212" s="248"/>
      <c r="E212" s="248"/>
      <c r="F212" s="248"/>
      <c r="G212" s="248"/>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233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7" t="str">
        <f>C212</f>
        <v>V prostorách suterénu je možné provést omítky bez aplikace štuku. Sanační omítka z čisté pemzy je smetanově bílá, je ji možné zafilcovat a opatřit sanačním nátěrem.</v>
      </c>
      <c r="BB212" s="212"/>
      <c r="BC212" s="212"/>
      <c r="BD212" s="212"/>
      <c r="BE212" s="212"/>
      <c r="BF212" s="212"/>
      <c r="BG212" s="212"/>
      <c r="BH212" s="212"/>
    </row>
    <row r="213" spans="1:60" outlineLevel="2" x14ac:dyDescent="0.2">
      <c r="A213" s="219"/>
      <c r="B213" s="220"/>
      <c r="C213" s="259" t="s">
        <v>519</v>
      </c>
      <c r="D213" s="226"/>
      <c r="E213" s="227"/>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235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9" t="s">
        <v>520</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235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9" t="s">
        <v>521</v>
      </c>
      <c r="D215" s="226"/>
      <c r="E215" s="227">
        <v>43.54</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235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9" t="s">
        <v>522</v>
      </c>
      <c r="D216" s="226"/>
      <c r="E216" s="227"/>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235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9" t="s">
        <v>523</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235</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9" t="s">
        <v>524</v>
      </c>
      <c r="D218" s="226"/>
      <c r="E218" s="227">
        <v>27</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235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22.5" outlineLevel="1" x14ac:dyDescent="0.2">
      <c r="A219" s="239">
        <v>38</v>
      </c>
      <c r="B219" s="240" t="s">
        <v>525</v>
      </c>
      <c r="C219" s="257" t="s">
        <v>526</v>
      </c>
      <c r="D219" s="241" t="s">
        <v>296</v>
      </c>
      <c r="E219" s="242">
        <v>21.69</v>
      </c>
      <c r="F219" s="243"/>
      <c r="G219" s="244">
        <f>ROUND(E219*F219,2)</f>
        <v>0</v>
      </c>
      <c r="H219" s="243"/>
      <c r="I219" s="244">
        <f>ROUND(E219*H219,2)</f>
        <v>0</v>
      </c>
      <c r="J219" s="243"/>
      <c r="K219" s="244">
        <f>ROUND(E219*J219,2)</f>
        <v>0</v>
      </c>
      <c r="L219" s="244">
        <v>15</v>
      </c>
      <c r="M219" s="244">
        <f>G219*(1+L219/100)</f>
        <v>0</v>
      </c>
      <c r="N219" s="242">
        <v>3.4119999999999998E-2</v>
      </c>
      <c r="O219" s="242">
        <f>ROUND(E219*N219,2)</f>
        <v>0.74</v>
      </c>
      <c r="P219" s="242">
        <v>0</v>
      </c>
      <c r="Q219" s="242">
        <f>ROUND(E219*P219,2)</f>
        <v>0</v>
      </c>
      <c r="R219" s="244"/>
      <c r="S219" s="244" t="s">
        <v>250</v>
      </c>
      <c r="T219" s="245" t="s">
        <v>228</v>
      </c>
      <c r="U219" s="222">
        <v>0.99</v>
      </c>
      <c r="V219" s="222">
        <f>ROUND(E219*U219,2)</f>
        <v>21.47</v>
      </c>
      <c r="W219" s="222"/>
      <c r="X219" s="222" t="s">
        <v>298</v>
      </c>
      <c r="Y219" s="222" t="s">
        <v>230</v>
      </c>
      <c r="Z219" s="212"/>
      <c r="AA219" s="212"/>
      <c r="AB219" s="212"/>
      <c r="AC219" s="212"/>
      <c r="AD219" s="212"/>
      <c r="AE219" s="212"/>
      <c r="AF219" s="212"/>
      <c r="AG219" s="212" t="s">
        <v>299</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58" t="s">
        <v>508</v>
      </c>
      <c r="D220" s="246"/>
      <c r="E220" s="246"/>
      <c r="F220" s="246"/>
      <c r="G220" s="246"/>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233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74" t="s">
        <v>409</v>
      </c>
      <c r="D221" s="223"/>
      <c r="E221" s="224"/>
      <c r="F221" s="225"/>
      <c r="G221" s="225"/>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233</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60" t="s">
        <v>527</v>
      </c>
      <c r="D222" s="248"/>
      <c r="E222" s="248"/>
      <c r="F222" s="248"/>
      <c r="G222" s="248"/>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233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74" t="s">
        <v>409</v>
      </c>
      <c r="D223" s="223"/>
      <c r="E223" s="224"/>
      <c r="F223" s="225"/>
      <c r="G223" s="225"/>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233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0" t="s">
        <v>528</v>
      </c>
      <c r="D224" s="248"/>
      <c r="E224" s="248"/>
      <c r="F224" s="248"/>
      <c r="G224" s="248"/>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233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0" t="s">
        <v>529</v>
      </c>
      <c r="D225" s="248"/>
      <c r="E225" s="248"/>
      <c r="F225" s="248"/>
      <c r="G225" s="248"/>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233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60" t="s">
        <v>512</v>
      </c>
      <c r="D226" s="248"/>
      <c r="E226" s="248"/>
      <c r="F226" s="248"/>
      <c r="G226" s="248"/>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233</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0" t="s">
        <v>530</v>
      </c>
      <c r="D227" s="248"/>
      <c r="E227" s="248"/>
      <c r="F227" s="248"/>
      <c r="G227" s="248"/>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233</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60" t="s">
        <v>531</v>
      </c>
      <c r="D228" s="248"/>
      <c r="E228" s="248"/>
      <c r="F228" s="248"/>
      <c r="G228" s="248"/>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233</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0" t="s">
        <v>532</v>
      </c>
      <c r="D229" s="248"/>
      <c r="E229" s="248"/>
      <c r="F229" s="248"/>
      <c r="G229" s="248"/>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233</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60" t="s">
        <v>533</v>
      </c>
      <c r="D230" s="248"/>
      <c r="E230" s="248"/>
      <c r="F230" s="248"/>
      <c r="G230" s="248"/>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233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0" t="s">
        <v>514</v>
      </c>
      <c r="D231" s="248"/>
      <c r="E231" s="248"/>
      <c r="F231" s="248"/>
      <c r="G231" s="248"/>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233</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0" t="s">
        <v>515</v>
      </c>
      <c r="D232" s="248"/>
      <c r="E232" s="248"/>
      <c r="F232" s="248"/>
      <c r="G232" s="248"/>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233</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0" t="s">
        <v>516</v>
      </c>
      <c r="D233" s="248"/>
      <c r="E233" s="248"/>
      <c r="F233" s="248"/>
      <c r="G233" s="248"/>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233</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60" t="s">
        <v>534</v>
      </c>
      <c r="D234" s="248"/>
      <c r="E234" s="248"/>
      <c r="F234" s="248"/>
      <c r="G234" s="248"/>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233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74" t="s">
        <v>409</v>
      </c>
      <c r="D235" s="223"/>
      <c r="E235" s="224"/>
      <c r="F235" s="225"/>
      <c r="G235" s="225"/>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233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74" t="s">
        <v>409</v>
      </c>
      <c r="D236" s="223"/>
      <c r="E236" s="224"/>
      <c r="F236" s="225"/>
      <c r="G236" s="225"/>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233</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0" t="s">
        <v>535</v>
      </c>
      <c r="D237" s="248"/>
      <c r="E237" s="248"/>
      <c r="F237" s="248"/>
      <c r="G237" s="248"/>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233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0" t="s">
        <v>536</v>
      </c>
      <c r="D238" s="248"/>
      <c r="E238" s="248"/>
      <c r="F238" s="248"/>
      <c r="G238" s="248"/>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233</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0" t="s">
        <v>537</v>
      </c>
      <c r="D239" s="248"/>
      <c r="E239" s="248"/>
      <c r="F239" s="248"/>
      <c r="G239" s="248"/>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233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0" t="s">
        <v>538</v>
      </c>
      <c r="D240" s="248"/>
      <c r="E240" s="248"/>
      <c r="F240" s="248"/>
      <c r="G240" s="248"/>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233</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9" t="s">
        <v>519</v>
      </c>
      <c r="D241" s="226"/>
      <c r="E241" s="227"/>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235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9" t="s">
        <v>539</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235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9" t="s">
        <v>540</v>
      </c>
      <c r="D243" s="226"/>
      <c r="E243" s="227">
        <v>21.69</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235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22.5" outlineLevel="1" x14ac:dyDescent="0.2">
      <c r="A244" s="239">
        <v>39</v>
      </c>
      <c r="B244" s="240" t="s">
        <v>541</v>
      </c>
      <c r="C244" s="257" t="s">
        <v>542</v>
      </c>
      <c r="D244" s="241" t="s">
        <v>296</v>
      </c>
      <c r="E244" s="242">
        <v>52.497999999999998</v>
      </c>
      <c r="F244" s="243"/>
      <c r="G244" s="244">
        <f>ROUND(E244*F244,2)</f>
        <v>0</v>
      </c>
      <c r="H244" s="243"/>
      <c r="I244" s="244">
        <f>ROUND(E244*H244,2)</f>
        <v>0</v>
      </c>
      <c r="J244" s="243"/>
      <c r="K244" s="244">
        <f>ROUND(E244*J244,2)</f>
        <v>0</v>
      </c>
      <c r="L244" s="244">
        <v>15</v>
      </c>
      <c r="M244" s="244">
        <f>G244*(1+L244/100)</f>
        <v>0</v>
      </c>
      <c r="N244" s="242">
        <v>4.9840000000000002E-2</v>
      </c>
      <c r="O244" s="242">
        <f>ROUND(E244*N244,2)</f>
        <v>2.62</v>
      </c>
      <c r="P244" s="242">
        <v>0</v>
      </c>
      <c r="Q244" s="242">
        <f>ROUND(E244*P244,2)</f>
        <v>0</v>
      </c>
      <c r="R244" s="244" t="s">
        <v>442</v>
      </c>
      <c r="S244" s="244" t="s">
        <v>227</v>
      </c>
      <c r="T244" s="245" t="s">
        <v>227</v>
      </c>
      <c r="U244" s="222">
        <v>0.35</v>
      </c>
      <c r="V244" s="222">
        <f>ROUND(E244*U244,2)</f>
        <v>18.37</v>
      </c>
      <c r="W244" s="222"/>
      <c r="X244" s="222" t="s">
        <v>298</v>
      </c>
      <c r="Y244" s="222" t="s">
        <v>230</v>
      </c>
      <c r="Z244" s="212"/>
      <c r="AA244" s="212"/>
      <c r="AB244" s="212"/>
      <c r="AC244" s="212"/>
      <c r="AD244" s="212"/>
      <c r="AE244" s="212"/>
      <c r="AF244" s="212"/>
      <c r="AG244" s="212" t="s">
        <v>299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2" x14ac:dyDescent="0.2">
      <c r="A245" s="219"/>
      <c r="B245" s="220"/>
      <c r="C245" s="272" t="s">
        <v>543</v>
      </c>
      <c r="D245" s="271"/>
      <c r="E245" s="271"/>
      <c r="F245" s="271"/>
      <c r="G245" s="271"/>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301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47" t="str">
        <f>C245</f>
        <v>na zdivu jako podklad např. pod izolaci, na parapetech z prefabrikovaných dílců, pod oplechování apod., vodorovný nebo ve spádu do 15°, hlazený dřevěným hladítkem,</v>
      </c>
      <c r="BB245" s="212"/>
      <c r="BC245" s="212"/>
      <c r="BD245" s="212"/>
      <c r="BE245" s="212"/>
      <c r="BF245" s="212"/>
      <c r="BG245" s="212"/>
      <c r="BH245" s="212"/>
    </row>
    <row r="246" spans="1:60" outlineLevel="2" x14ac:dyDescent="0.2">
      <c r="A246" s="219"/>
      <c r="B246" s="220"/>
      <c r="C246" s="259" t="s">
        <v>544</v>
      </c>
      <c r="D246" s="226"/>
      <c r="E246" s="227">
        <v>9.4220000000000006</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235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9" t="s">
        <v>545</v>
      </c>
      <c r="D247" s="226"/>
      <c r="E247" s="227">
        <v>2.7160000000000002</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235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9" t="s">
        <v>546</v>
      </c>
      <c r="D248" s="226"/>
      <c r="E248" s="227">
        <v>2.1560000000000001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235</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9" t="s">
        <v>547</v>
      </c>
      <c r="D249" s="226"/>
      <c r="E249" s="227">
        <v>2.956</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235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9" t="s">
        <v>548</v>
      </c>
      <c r="D250" s="226"/>
      <c r="E250" s="227">
        <v>5.5279999999999996</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235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9" t="s">
        <v>549</v>
      </c>
      <c r="D251" s="226"/>
      <c r="E251" s="227">
        <v>4.5919999999999996</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235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9" t="s">
        <v>550</v>
      </c>
      <c r="D252" s="226"/>
      <c r="E252" s="227">
        <v>2.4319999999999999</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235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9" t="s">
        <v>551</v>
      </c>
      <c r="D253" s="226"/>
      <c r="E253" s="227">
        <v>4.2279999999999998</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235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9" t="s">
        <v>552</v>
      </c>
      <c r="D254" s="226"/>
      <c r="E254" s="227">
        <v>3.3559999999999999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235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9" t="s">
        <v>553</v>
      </c>
      <c r="D255" s="226"/>
      <c r="E255" s="227">
        <v>4.468</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235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9" t="s">
        <v>554</v>
      </c>
      <c r="D256" s="226"/>
      <c r="E256" s="227">
        <v>3.34</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235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9" t="s">
        <v>553</v>
      </c>
      <c r="D257" s="226"/>
      <c r="E257" s="227">
        <v>4.468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235</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9" t="s">
        <v>555</v>
      </c>
      <c r="D258" s="226"/>
      <c r="E258" s="227">
        <v>2.8359999999999999</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235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73" t="s">
        <v>328</v>
      </c>
      <c r="D259" s="265"/>
      <c r="E259" s="266">
        <v>52.497999999999998</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235</v>
      </c>
      <c r="AH259" s="212">
        <v>1</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15" t="s">
        <v>222</v>
      </c>
      <c r="B260" s="216" t="s">
        <v>113</v>
      </c>
      <c r="C260" s="263" t="s">
        <v>114</v>
      </c>
      <c r="D260" s="235"/>
      <c r="E260" s="236"/>
      <c r="F260" s="237"/>
      <c r="G260" s="237">
        <f>SUMIF(AG261:AG531,"&lt;&gt;NOR",G261:G531)</f>
        <v>0</v>
      </c>
      <c r="H260" s="237"/>
      <c r="I260" s="237">
        <f>SUM(I261:I531)</f>
        <v>0</v>
      </c>
      <c r="J260" s="237"/>
      <c r="K260" s="237">
        <f>SUM(K261:K531)</f>
        <v>0</v>
      </c>
      <c r="L260" s="237"/>
      <c r="M260" s="237">
        <f>SUM(M261:M531)</f>
        <v>0</v>
      </c>
      <c r="N260" s="236"/>
      <c r="O260" s="236">
        <f>SUM(O261:O531)</f>
        <v>97.820000000000007</v>
      </c>
      <c r="P260" s="236"/>
      <c r="Q260" s="236">
        <f>SUM(Q261:Q531)</f>
        <v>0</v>
      </c>
      <c r="R260" s="237"/>
      <c r="S260" s="237"/>
      <c r="T260" s="238"/>
      <c r="U260" s="228"/>
      <c r="V260" s="228">
        <f>SUM(V261:V531)</f>
        <v>2833.7299999999996</v>
      </c>
      <c r="W260" s="228"/>
      <c r="X260" s="228"/>
      <c r="Y260" s="228"/>
      <c r="AG260" t="s">
        <v>223</v>
      </c>
    </row>
    <row r="261" spans="1:60" outlineLevel="1" x14ac:dyDescent="0.2">
      <c r="A261" s="219"/>
      <c r="B261" s="220"/>
      <c r="C261" s="258" t="s">
        <v>556</v>
      </c>
      <c r="D261" s="246"/>
      <c r="E261" s="246"/>
      <c r="F261" s="246"/>
      <c r="G261" s="246"/>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233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7" t="str">
        <f>C261</f>
        <v>Skladby omítek vycházejí ze stratigrafického a petrologického rozboru, tento dokument je doložen ve výkresové části</v>
      </c>
      <c r="BB261" s="212"/>
      <c r="BC261" s="212"/>
      <c r="BD261" s="212"/>
      <c r="BE261" s="212"/>
      <c r="BF261" s="212"/>
      <c r="BG261" s="212"/>
      <c r="BH261" s="212"/>
    </row>
    <row r="262" spans="1:60" ht="22.5" outlineLevel="1" x14ac:dyDescent="0.2">
      <c r="A262" s="239">
        <v>40</v>
      </c>
      <c r="B262" s="240" t="s">
        <v>557</v>
      </c>
      <c r="C262" s="257" t="s">
        <v>558</v>
      </c>
      <c r="D262" s="241" t="s">
        <v>296</v>
      </c>
      <c r="E262" s="242">
        <v>626.74</v>
      </c>
      <c r="F262" s="243"/>
      <c r="G262" s="244">
        <f>ROUND(E262*F262,2)</f>
        <v>0</v>
      </c>
      <c r="H262" s="243"/>
      <c r="I262" s="244">
        <f>ROUND(E262*H262,2)</f>
        <v>0</v>
      </c>
      <c r="J262" s="243"/>
      <c r="K262" s="244">
        <f>ROUND(E262*J262,2)</f>
        <v>0</v>
      </c>
      <c r="L262" s="244">
        <v>15</v>
      </c>
      <c r="M262" s="244">
        <f>G262*(1+L262/100)</f>
        <v>0</v>
      </c>
      <c r="N262" s="242">
        <v>8.0000000000000007E-5</v>
      </c>
      <c r="O262" s="242">
        <f>ROUND(E262*N262,2)</f>
        <v>0.05</v>
      </c>
      <c r="P262" s="242">
        <v>0</v>
      </c>
      <c r="Q262" s="242">
        <f>ROUND(E262*P262,2)</f>
        <v>0</v>
      </c>
      <c r="R262" s="244" t="s">
        <v>442</v>
      </c>
      <c r="S262" s="244" t="s">
        <v>227</v>
      </c>
      <c r="T262" s="245" t="s">
        <v>227</v>
      </c>
      <c r="U262" s="222">
        <v>6.83E-2</v>
      </c>
      <c r="V262" s="222">
        <f>ROUND(E262*U262,2)</f>
        <v>42.81</v>
      </c>
      <c r="W262" s="222"/>
      <c r="X262" s="222" t="s">
        <v>298</v>
      </c>
      <c r="Y262" s="222" t="s">
        <v>230</v>
      </c>
      <c r="Z262" s="212"/>
      <c r="AA262" s="212"/>
      <c r="AB262" s="212"/>
      <c r="AC262" s="212"/>
      <c r="AD262" s="212"/>
      <c r="AE262" s="212"/>
      <c r="AF262" s="212"/>
      <c r="AG262" s="212" t="s">
        <v>299</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9" t="s">
        <v>559</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235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9" t="s">
        <v>560</v>
      </c>
      <c r="D264" s="226"/>
      <c r="E264" s="227">
        <v>626.74</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235</v>
      </c>
      <c r="AH264" s="212">
        <v>5</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39">
        <v>41</v>
      </c>
      <c r="B265" s="240" t="s">
        <v>561</v>
      </c>
      <c r="C265" s="257" t="s">
        <v>562</v>
      </c>
      <c r="D265" s="241" t="s">
        <v>296</v>
      </c>
      <c r="E265" s="242">
        <v>2354.9113000000002</v>
      </c>
      <c r="F265" s="243"/>
      <c r="G265" s="244">
        <f>ROUND(E265*F265,2)</f>
        <v>0</v>
      </c>
      <c r="H265" s="243"/>
      <c r="I265" s="244">
        <f>ROUND(E265*H265,2)</f>
        <v>0</v>
      </c>
      <c r="J265" s="243"/>
      <c r="K265" s="244">
        <f>ROUND(E265*J265,2)</f>
        <v>0</v>
      </c>
      <c r="L265" s="244">
        <v>15</v>
      </c>
      <c r="M265" s="244">
        <f>G265*(1+L265/100)</f>
        <v>0</v>
      </c>
      <c r="N265" s="242">
        <v>4.0000000000000003E-5</v>
      </c>
      <c r="O265" s="242">
        <f>ROUND(E265*N265,2)</f>
        <v>0.09</v>
      </c>
      <c r="P265" s="242">
        <v>0</v>
      </c>
      <c r="Q265" s="242">
        <f>ROUND(E265*P265,2)</f>
        <v>0</v>
      </c>
      <c r="R265" s="244" t="s">
        <v>442</v>
      </c>
      <c r="S265" s="244" t="s">
        <v>227</v>
      </c>
      <c r="T265" s="245" t="s">
        <v>227</v>
      </c>
      <c r="U265" s="222">
        <v>7.0000000000000007E-2</v>
      </c>
      <c r="V265" s="222">
        <f>ROUND(E265*U265,2)</f>
        <v>164.84</v>
      </c>
      <c r="W265" s="222"/>
      <c r="X265" s="222" t="s">
        <v>298</v>
      </c>
      <c r="Y265" s="222" t="s">
        <v>230</v>
      </c>
      <c r="Z265" s="212"/>
      <c r="AA265" s="212"/>
      <c r="AB265" s="212"/>
      <c r="AC265" s="212"/>
      <c r="AD265" s="212"/>
      <c r="AE265" s="212"/>
      <c r="AF265" s="212"/>
      <c r="AG265" s="212" t="s">
        <v>299</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9" t="s">
        <v>559</v>
      </c>
      <c r="D266" s="226"/>
      <c r="E266" s="227"/>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235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9" t="s">
        <v>563</v>
      </c>
      <c r="D267" s="226"/>
      <c r="E267" s="227">
        <v>2354.9113000000002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235</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39">
        <v>42</v>
      </c>
      <c r="B268" s="240" t="s">
        <v>564</v>
      </c>
      <c r="C268" s="257" t="s">
        <v>565</v>
      </c>
      <c r="D268" s="241" t="s">
        <v>296</v>
      </c>
      <c r="E268" s="242">
        <v>194.62785</v>
      </c>
      <c r="F268" s="243"/>
      <c r="G268" s="244">
        <f>ROUND(E268*F268,2)</f>
        <v>0</v>
      </c>
      <c r="H268" s="243"/>
      <c r="I268" s="244">
        <f>ROUND(E268*H268,2)</f>
        <v>0</v>
      </c>
      <c r="J268" s="243"/>
      <c r="K268" s="244">
        <f>ROUND(E268*J268,2)</f>
        <v>0</v>
      </c>
      <c r="L268" s="244">
        <v>15</v>
      </c>
      <c r="M268" s="244">
        <f>G268*(1+L268/100)</f>
        <v>0</v>
      </c>
      <c r="N268" s="242">
        <v>4.0000000000000003E-5</v>
      </c>
      <c r="O268" s="242">
        <f>ROUND(E268*N268,2)</f>
        <v>0.01</v>
      </c>
      <c r="P268" s="242">
        <v>0</v>
      </c>
      <c r="Q268" s="242">
        <f>ROUND(E268*P268,2)</f>
        <v>0</v>
      </c>
      <c r="R268" s="244" t="s">
        <v>442</v>
      </c>
      <c r="S268" s="244" t="s">
        <v>227</v>
      </c>
      <c r="T268" s="245" t="s">
        <v>227</v>
      </c>
      <c r="U268" s="222">
        <v>7.8E-2</v>
      </c>
      <c r="V268" s="222">
        <f>ROUND(E268*U268,2)</f>
        <v>15.18</v>
      </c>
      <c r="W268" s="222"/>
      <c r="X268" s="222" t="s">
        <v>298</v>
      </c>
      <c r="Y268" s="222" t="s">
        <v>230</v>
      </c>
      <c r="Z268" s="212"/>
      <c r="AA268" s="212"/>
      <c r="AB268" s="212"/>
      <c r="AC268" s="212"/>
      <c r="AD268" s="212"/>
      <c r="AE268" s="212"/>
      <c r="AF268" s="212"/>
      <c r="AG268" s="212" t="s">
        <v>299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2" x14ac:dyDescent="0.2">
      <c r="A269" s="219"/>
      <c r="B269" s="220"/>
      <c r="C269" s="272" t="s">
        <v>566</v>
      </c>
      <c r="D269" s="271"/>
      <c r="E269" s="271"/>
      <c r="F269" s="271"/>
      <c r="G269" s="271"/>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301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7" t="str">
        <f>C269</f>
        <v>které se zřizují před úpravami povrchu, a obalení osazených dveřních zárubní před znečištěním při úpravách povrchu nástřikem plastických maltovin včetně pozdějšího odkrytí,</v>
      </c>
      <c r="BB269" s="212"/>
      <c r="BC269" s="212"/>
      <c r="BD269" s="212"/>
      <c r="BE269" s="212"/>
      <c r="BF269" s="212"/>
      <c r="BG269" s="212"/>
      <c r="BH269" s="212"/>
    </row>
    <row r="270" spans="1:60" outlineLevel="2" x14ac:dyDescent="0.2">
      <c r="A270" s="219"/>
      <c r="B270" s="220"/>
      <c r="C270" s="259" t="s">
        <v>567</v>
      </c>
      <c r="D270" s="226"/>
      <c r="E270" s="227">
        <v>15.16075</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235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9" t="s">
        <v>568</v>
      </c>
      <c r="D271" s="226"/>
      <c r="E271" s="227">
        <v>6.9139999999999997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235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ht="33.75" outlineLevel="3" x14ac:dyDescent="0.2">
      <c r="A272" s="219"/>
      <c r="B272" s="220"/>
      <c r="C272" s="259" t="s">
        <v>569</v>
      </c>
      <c r="D272" s="226"/>
      <c r="E272" s="227">
        <v>22.534400000000002</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235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9" t="s">
        <v>570</v>
      </c>
      <c r="D273" s="226"/>
      <c r="E273" s="227">
        <v>39.46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235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33.75" outlineLevel="3" x14ac:dyDescent="0.2">
      <c r="A274" s="219"/>
      <c r="B274" s="220"/>
      <c r="C274" s="259" t="s">
        <v>571</v>
      </c>
      <c r="D274" s="226"/>
      <c r="E274" s="227">
        <v>20.378399999999999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235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3" x14ac:dyDescent="0.2">
      <c r="A275" s="219"/>
      <c r="B275" s="220"/>
      <c r="C275" s="259" t="s">
        <v>572</v>
      </c>
      <c r="D275" s="226"/>
      <c r="E275" s="227">
        <v>22.633700000000001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235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9" t="s">
        <v>573</v>
      </c>
      <c r="D276" s="226"/>
      <c r="E276" s="227">
        <v>1.32</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235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33.75" outlineLevel="3" x14ac:dyDescent="0.2">
      <c r="A277" s="219"/>
      <c r="B277" s="220"/>
      <c r="C277" s="259" t="s">
        <v>574</v>
      </c>
      <c r="D277" s="226"/>
      <c r="E277" s="227">
        <v>22.633700000000001</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235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9" t="s">
        <v>573</v>
      </c>
      <c r="D278" s="226"/>
      <c r="E278" s="227">
        <v>1.32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235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33.75" outlineLevel="3" x14ac:dyDescent="0.2">
      <c r="A279" s="219"/>
      <c r="B279" s="220"/>
      <c r="C279" s="259" t="s">
        <v>575</v>
      </c>
      <c r="D279" s="226"/>
      <c r="E279" s="227">
        <v>22.633700000000001</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235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9" t="s">
        <v>573</v>
      </c>
      <c r="D280" s="226"/>
      <c r="E280" s="227">
        <v>1.32</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235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9" t="s">
        <v>576</v>
      </c>
      <c r="D281" s="226"/>
      <c r="E281" s="227">
        <v>18.319199999999999</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235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9">
        <v>43</v>
      </c>
      <c r="B282" s="240" t="s">
        <v>577</v>
      </c>
      <c r="C282" s="257" t="s">
        <v>578</v>
      </c>
      <c r="D282" s="241" t="s">
        <v>296</v>
      </c>
      <c r="E282" s="242">
        <v>626.74</v>
      </c>
      <c r="F282" s="243"/>
      <c r="G282" s="244">
        <f>ROUND(E282*F282,2)</f>
        <v>0</v>
      </c>
      <c r="H282" s="243"/>
      <c r="I282" s="244">
        <f>ROUND(E282*H282,2)</f>
        <v>0</v>
      </c>
      <c r="J282" s="243"/>
      <c r="K282" s="244">
        <f>ROUND(E282*J282,2)</f>
        <v>0</v>
      </c>
      <c r="L282" s="244">
        <v>15</v>
      </c>
      <c r="M282" s="244">
        <f>G282*(1+L282/100)</f>
        <v>0</v>
      </c>
      <c r="N282" s="242">
        <v>4.0500000000000001E-2</v>
      </c>
      <c r="O282" s="242">
        <f>ROUND(E282*N282,2)</f>
        <v>25.38</v>
      </c>
      <c r="P282" s="242">
        <v>0</v>
      </c>
      <c r="Q282" s="242">
        <f>ROUND(E282*P282,2)</f>
        <v>0</v>
      </c>
      <c r="R282" s="244" t="s">
        <v>442</v>
      </c>
      <c r="S282" s="244" t="s">
        <v>227</v>
      </c>
      <c r="T282" s="245" t="s">
        <v>227</v>
      </c>
      <c r="U282" s="222">
        <v>1.0973999999999999</v>
      </c>
      <c r="V282" s="222">
        <f>ROUND(E282*U282,2)</f>
        <v>687.78</v>
      </c>
      <c r="W282" s="222"/>
      <c r="X282" s="222" t="s">
        <v>298</v>
      </c>
      <c r="Y282" s="222" t="s">
        <v>230</v>
      </c>
      <c r="Z282" s="212"/>
      <c r="AA282" s="212"/>
      <c r="AB282" s="212"/>
      <c r="AC282" s="212"/>
      <c r="AD282" s="212"/>
      <c r="AE282" s="212"/>
      <c r="AF282" s="212"/>
      <c r="AG282" s="212" t="s">
        <v>299</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72" t="s">
        <v>579</v>
      </c>
      <c r="D283" s="271"/>
      <c r="E283" s="271"/>
      <c r="F283" s="271"/>
      <c r="G283" s="271"/>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301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9" t="s">
        <v>580</v>
      </c>
      <c r="D284" s="226"/>
      <c r="E284" s="227"/>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235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9" t="s">
        <v>325</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235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9" t="s">
        <v>391</v>
      </c>
      <c r="D286" s="226"/>
      <c r="E286" s="227">
        <v>20.5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235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392</v>
      </c>
      <c r="D287" s="226"/>
      <c r="E287" s="227">
        <v>23.7</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235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9" t="s">
        <v>581</v>
      </c>
      <c r="D288" s="226"/>
      <c r="E288" s="227">
        <v>13.6</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235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9" t="s">
        <v>394</v>
      </c>
      <c r="D289" s="226"/>
      <c r="E289" s="227">
        <v>47.7</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235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9" t="s">
        <v>395</v>
      </c>
      <c r="D290" s="226"/>
      <c r="E290" s="227">
        <v>17.5</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235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396</v>
      </c>
      <c r="D291" s="226"/>
      <c r="E291" s="227">
        <v>18.399999999999999</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235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9" t="s">
        <v>397</v>
      </c>
      <c r="D292" s="226"/>
      <c r="E292" s="227">
        <v>15.8</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235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9" t="s">
        <v>398</v>
      </c>
      <c r="D293" s="226"/>
      <c r="E293" s="227">
        <v>30.2</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235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9" t="s">
        <v>399</v>
      </c>
      <c r="D294" s="226"/>
      <c r="E294" s="227">
        <v>34</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235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400</v>
      </c>
      <c r="D295" s="226"/>
      <c r="E295" s="227">
        <v>21.1</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235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401</v>
      </c>
      <c r="D296" s="226"/>
      <c r="E296" s="227">
        <v>15.3</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235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9" t="s">
        <v>402</v>
      </c>
      <c r="D297" s="226"/>
      <c r="E297" s="227">
        <v>1.1000000000000001</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235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9" t="s">
        <v>582</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235</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9" t="s">
        <v>583</v>
      </c>
      <c r="D299" s="226"/>
      <c r="E299" s="227">
        <v>14</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235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9" t="s">
        <v>584</v>
      </c>
      <c r="D300" s="226"/>
      <c r="E300" s="227">
        <v>12.2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235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9" t="s">
        <v>585</v>
      </c>
      <c r="D301" s="226"/>
      <c r="E301" s="227">
        <v>16.7</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235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9" t="s">
        <v>586</v>
      </c>
      <c r="D302" s="226"/>
      <c r="E302" s="227">
        <v>19.2</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235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9" t="s">
        <v>587</v>
      </c>
      <c r="D303" s="226"/>
      <c r="E303" s="227">
        <v>16.3</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235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9" t="s">
        <v>588</v>
      </c>
      <c r="D304" s="226"/>
      <c r="E304" s="227">
        <v>4.9000000000000004</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235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9" t="s">
        <v>589</v>
      </c>
      <c r="D305" s="226"/>
      <c r="E305" s="227">
        <v>10.6</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235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9" t="s">
        <v>590</v>
      </c>
      <c r="D306" s="226"/>
      <c r="E306" s="227"/>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235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9" t="s">
        <v>591</v>
      </c>
      <c r="D307" s="226"/>
      <c r="E307" s="227">
        <v>6.2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235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9" t="s">
        <v>592</v>
      </c>
      <c r="D308" s="226"/>
      <c r="E308" s="227">
        <v>6.91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235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9" t="s">
        <v>593</v>
      </c>
      <c r="D309" s="226"/>
      <c r="E309" s="227">
        <v>7.5</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235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9" t="s">
        <v>594</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235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595</v>
      </c>
      <c r="D311" s="226"/>
      <c r="E311" s="227">
        <v>16.7</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235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9" t="s">
        <v>596</v>
      </c>
      <c r="D312" s="226"/>
      <c r="E312" s="227">
        <v>14.3</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235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9" t="s">
        <v>597</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235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9" t="s">
        <v>598</v>
      </c>
      <c r="D314" s="226"/>
      <c r="E314" s="227">
        <v>7.5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235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9" t="s">
        <v>599</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235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9" t="s">
        <v>600</v>
      </c>
      <c r="D316" s="226"/>
      <c r="E316" s="227">
        <v>24.15</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235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9" t="s">
        <v>597</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235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9" t="s">
        <v>601</v>
      </c>
      <c r="D318" s="226"/>
      <c r="E318" s="227">
        <v>7.5</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235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9" t="s">
        <v>602</v>
      </c>
      <c r="D319" s="226"/>
      <c r="E319" s="227"/>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235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9" t="s">
        <v>603</v>
      </c>
      <c r="D320" s="226"/>
      <c r="E320" s="227">
        <v>24.15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235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9" t="s">
        <v>597</v>
      </c>
      <c r="D321" s="226"/>
      <c r="E321" s="227"/>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235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9" t="s">
        <v>604</v>
      </c>
      <c r="D322" s="226"/>
      <c r="E322" s="227">
        <v>7.5</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235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9" t="s">
        <v>605</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235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9" t="s">
        <v>606</v>
      </c>
      <c r="D324" s="226"/>
      <c r="E324" s="227">
        <v>24.15</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235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9" t="s">
        <v>597</v>
      </c>
      <c r="D325" s="226"/>
      <c r="E325" s="227"/>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235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9" t="s">
        <v>607</v>
      </c>
      <c r="D326" s="226"/>
      <c r="E326" s="227">
        <v>7.5</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235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9" t="s">
        <v>608</v>
      </c>
      <c r="D327" s="226"/>
      <c r="E327" s="227"/>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235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9" t="s">
        <v>609</v>
      </c>
      <c r="D328" s="226"/>
      <c r="E328" s="227">
        <v>24.6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235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9" t="s">
        <v>610</v>
      </c>
      <c r="D329" s="226"/>
      <c r="E329" s="227">
        <v>21.33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235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9" t="s">
        <v>409</v>
      </c>
      <c r="D330" s="226"/>
      <c r="E330" s="227"/>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235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73" t="s">
        <v>328</v>
      </c>
      <c r="D331" s="265"/>
      <c r="E331" s="266">
        <v>552.79</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235</v>
      </c>
      <c r="AH331" s="212">
        <v>1</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9" t="s">
        <v>611</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235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9" t="s">
        <v>325</v>
      </c>
      <c r="D333" s="226"/>
      <c r="E333" s="227"/>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235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9" t="s">
        <v>612</v>
      </c>
      <c r="D334" s="226"/>
      <c r="E334" s="227">
        <v>17.350000000000001</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235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9" t="s">
        <v>613</v>
      </c>
      <c r="D335" s="226"/>
      <c r="E335" s="227">
        <v>10.3</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235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9" t="s">
        <v>403</v>
      </c>
      <c r="D336" s="226"/>
      <c r="E336" s="227">
        <v>25.1</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235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9" t="s">
        <v>404</v>
      </c>
      <c r="D337" s="226"/>
      <c r="E337" s="227">
        <v>21.2</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235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73" t="s">
        <v>328</v>
      </c>
      <c r="D338" s="265"/>
      <c r="E338" s="266">
        <v>73.95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235</v>
      </c>
      <c r="AH338" s="212">
        <v>1</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75" t="s">
        <v>614</v>
      </c>
      <c r="D339" s="267"/>
      <c r="E339" s="268"/>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235</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76" t="s">
        <v>615</v>
      </c>
      <c r="D340" s="267"/>
      <c r="E340" s="268"/>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235</v>
      </c>
      <c r="AH340" s="212">
        <v>2</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76" t="s">
        <v>616</v>
      </c>
      <c r="D341" s="267"/>
      <c r="E341" s="268">
        <v>1</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235</v>
      </c>
      <c r="AH341" s="212">
        <v>2</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76" t="s">
        <v>617</v>
      </c>
      <c r="D342" s="267"/>
      <c r="E342" s="268"/>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235</v>
      </c>
      <c r="AH342" s="212">
        <v>2</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76" t="s">
        <v>618</v>
      </c>
      <c r="D343" s="267"/>
      <c r="E343" s="268">
        <v>0.61</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235</v>
      </c>
      <c r="AH343" s="212">
        <v>2</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76" t="s">
        <v>619</v>
      </c>
      <c r="D344" s="267"/>
      <c r="E344" s="268">
        <v>0.53</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235</v>
      </c>
      <c r="AH344" s="212">
        <v>2</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76" t="s">
        <v>620</v>
      </c>
      <c r="D345" s="267"/>
      <c r="E345" s="268">
        <v>0.94</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235</v>
      </c>
      <c r="AH345" s="212">
        <v>2</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76" t="s">
        <v>621</v>
      </c>
      <c r="D346" s="267"/>
      <c r="E346" s="268"/>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235</v>
      </c>
      <c r="AH346" s="212">
        <v>2</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76" t="s">
        <v>622</v>
      </c>
      <c r="D347" s="267"/>
      <c r="E347" s="268">
        <v>0.627</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235</v>
      </c>
      <c r="AH347" s="212">
        <v>2</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76" t="s">
        <v>623</v>
      </c>
      <c r="D348" s="267"/>
      <c r="E348" s="268">
        <v>0.78800000000000003</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235</v>
      </c>
      <c r="AH348" s="212">
        <v>2</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76" t="s">
        <v>624</v>
      </c>
      <c r="D349" s="267"/>
      <c r="E349" s="268">
        <v>0.63</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235</v>
      </c>
      <c r="AH349" s="212">
        <v>2</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76" t="s">
        <v>625</v>
      </c>
      <c r="D350" s="267"/>
      <c r="E350" s="268"/>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235</v>
      </c>
      <c r="AH350" s="212">
        <v>2</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76" t="s">
        <v>626</v>
      </c>
      <c r="D351" s="267"/>
      <c r="E351" s="268">
        <v>0.627</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235</v>
      </c>
      <c r="AH351" s="212">
        <v>2</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76" t="s">
        <v>627</v>
      </c>
      <c r="D352" s="267"/>
      <c r="E352" s="268">
        <v>1.71</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235</v>
      </c>
      <c r="AH352" s="212">
        <v>2</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76" t="s">
        <v>628</v>
      </c>
      <c r="D353" s="267"/>
      <c r="E353" s="268">
        <v>0.78800000000000003</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235</v>
      </c>
      <c r="AH353" s="212">
        <v>2</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76" t="s">
        <v>629</v>
      </c>
      <c r="D354" s="267"/>
      <c r="E354" s="268">
        <v>0.63</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235</v>
      </c>
      <c r="AH354" s="212">
        <v>2</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76" t="s">
        <v>630</v>
      </c>
      <c r="D355" s="267"/>
      <c r="E355" s="268"/>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235</v>
      </c>
      <c r="AH355" s="212">
        <v>2</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76" t="s">
        <v>631</v>
      </c>
      <c r="D356" s="267"/>
      <c r="E356" s="268">
        <v>0.627</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235</v>
      </c>
      <c r="AH356" s="212">
        <v>2</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76" t="s">
        <v>632</v>
      </c>
      <c r="D357" s="267"/>
      <c r="E357" s="268">
        <v>1.71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235</v>
      </c>
      <c r="AH357" s="212">
        <v>2</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76" t="s">
        <v>633</v>
      </c>
      <c r="D358" s="267"/>
      <c r="E358" s="268">
        <v>0.78800000000000003</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235</v>
      </c>
      <c r="AH358" s="212">
        <v>2</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76" t="s">
        <v>634</v>
      </c>
      <c r="D359" s="267"/>
      <c r="E359" s="268">
        <v>0.63</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235</v>
      </c>
      <c r="AH359" s="212">
        <v>2</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76" t="s">
        <v>635</v>
      </c>
      <c r="D360" s="267"/>
      <c r="E360" s="268"/>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235</v>
      </c>
      <c r="AH360" s="212">
        <v>2</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76" t="s">
        <v>636</v>
      </c>
      <c r="D361" s="267"/>
      <c r="E361" s="268">
        <v>0.627</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235</v>
      </c>
      <c r="AH361" s="212">
        <v>2</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76" t="s">
        <v>637</v>
      </c>
      <c r="D362" s="267"/>
      <c r="E362" s="268">
        <v>1.71</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235</v>
      </c>
      <c r="AH362" s="212">
        <v>2</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76" t="s">
        <v>638</v>
      </c>
      <c r="D363" s="267"/>
      <c r="E363" s="268">
        <v>0.78800000000000003</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235</v>
      </c>
      <c r="AH363" s="212">
        <v>2</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76" t="s">
        <v>639</v>
      </c>
      <c r="D364" s="267"/>
      <c r="E364" s="268">
        <v>0.63</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235</v>
      </c>
      <c r="AH364" s="212">
        <v>2</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76" t="s">
        <v>640</v>
      </c>
      <c r="D365" s="267"/>
      <c r="E365" s="268"/>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235</v>
      </c>
      <c r="AH365" s="212">
        <v>2</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76" t="s">
        <v>641</v>
      </c>
      <c r="D366" s="267"/>
      <c r="E366" s="268">
        <v>18</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235</v>
      </c>
      <c r="AH366" s="212">
        <v>2</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75" t="s">
        <v>642</v>
      </c>
      <c r="D367" s="267"/>
      <c r="E367" s="268"/>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235</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39">
        <v>44</v>
      </c>
      <c r="B368" s="240" t="s">
        <v>643</v>
      </c>
      <c r="C368" s="257" t="s">
        <v>644</v>
      </c>
      <c r="D368" s="241" t="s">
        <v>425</v>
      </c>
      <c r="E368" s="242">
        <v>50</v>
      </c>
      <c r="F368" s="243"/>
      <c r="G368" s="244">
        <f>ROUND(E368*F368,2)</f>
        <v>0</v>
      </c>
      <c r="H368" s="243"/>
      <c r="I368" s="244">
        <f>ROUND(E368*H368,2)</f>
        <v>0</v>
      </c>
      <c r="J368" s="243"/>
      <c r="K368" s="244">
        <f>ROUND(E368*J368,2)</f>
        <v>0</v>
      </c>
      <c r="L368" s="244">
        <v>15</v>
      </c>
      <c r="M368" s="244">
        <f>G368*(1+L368/100)</f>
        <v>0</v>
      </c>
      <c r="N368" s="242">
        <v>3.2000000000000002E-3</v>
      </c>
      <c r="O368" s="242">
        <f>ROUND(E368*N368,2)</f>
        <v>0.16</v>
      </c>
      <c r="P368" s="242">
        <v>0</v>
      </c>
      <c r="Q368" s="242">
        <f>ROUND(E368*P368,2)</f>
        <v>0</v>
      </c>
      <c r="R368" s="244" t="s">
        <v>426</v>
      </c>
      <c r="S368" s="244" t="s">
        <v>227</v>
      </c>
      <c r="T368" s="245" t="s">
        <v>227</v>
      </c>
      <c r="U368" s="222">
        <v>0.22498000000000001</v>
      </c>
      <c r="V368" s="222">
        <f>ROUND(E368*U368,2)</f>
        <v>11.25</v>
      </c>
      <c r="W368" s="222"/>
      <c r="X368" s="222" t="s">
        <v>298</v>
      </c>
      <c r="Y368" s="222" t="s">
        <v>230</v>
      </c>
      <c r="Z368" s="212"/>
      <c r="AA368" s="212"/>
      <c r="AB368" s="212"/>
      <c r="AC368" s="212"/>
      <c r="AD368" s="212"/>
      <c r="AE368" s="212"/>
      <c r="AF368" s="212"/>
      <c r="AG368" s="212" t="s">
        <v>299</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72" t="s">
        <v>645</v>
      </c>
      <c r="D369" s="271"/>
      <c r="E369" s="271"/>
      <c r="F369" s="271"/>
      <c r="G369" s="271"/>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301</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47" t="str">
        <f>C369</f>
        <v>jakoukoliv maltou, z pomocného pracovního lešení o výšce podlahy do 1900 mm a pro zatížení do 1,5 kPa,</v>
      </c>
      <c r="BB369" s="212"/>
      <c r="BC369" s="212"/>
      <c r="BD369" s="212"/>
      <c r="BE369" s="212"/>
      <c r="BF369" s="212"/>
      <c r="BG369" s="212"/>
      <c r="BH369" s="212"/>
    </row>
    <row r="370" spans="1:60" outlineLevel="2" x14ac:dyDescent="0.2">
      <c r="A370" s="219"/>
      <c r="B370" s="220"/>
      <c r="C370" s="259" t="s">
        <v>646</v>
      </c>
      <c r="D370" s="226"/>
      <c r="E370" s="227">
        <v>50</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235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39">
        <v>45</v>
      </c>
      <c r="B371" s="240" t="s">
        <v>647</v>
      </c>
      <c r="C371" s="257" t="s">
        <v>648</v>
      </c>
      <c r="D371" s="241" t="s">
        <v>425</v>
      </c>
      <c r="E371" s="242">
        <v>17</v>
      </c>
      <c r="F371" s="243"/>
      <c r="G371" s="244">
        <f>ROUND(E371*F371,2)</f>
        <v>0</v>
      </c>
      <c r="H371" s="243"/>
      <c r="I371" s="244">
        <f>ROUND(E371*H371,2)</f>
        <v>0</v>
      </c>
      <c r="J371" s="243"/>
      <c r="K371" s="244">
        <f>ROUND(E371*J371,2)</f>
        <v>0</v>
      </c>
      <c r="L371" s="244">
        <v>15</v>
      </c>
      <c r="M371" s="244">
        <f>G371*(1+L371/100)</f>
        <v>0</v>
      </c>
      <c r="N371" s="242">
        <v>3.5619999999999999E-2</v>
      </c>
      <c r="O371" s="242">
        <f>ROUND(E371*N371,2)</f>
        <v>0.61</v>
      </c>
      <c r="P371" s="242">
        <v>0</v>
      </c>
      <c r="Q371" s="242">
        <f>ROUND(E371*P371,2)</f>
        <v>0</v>
      </c>
      <c r="R371" s="244" t="s">
        <v>426</v>
      </c>
      <c r="S371" s="244" t="s">
        <v>227</v>
      </c>
      <c r="T371" s="245" t="s">
        <v>227</v>
      </c>
      <c r="U371" s="222">
        <v>0.88292999999999999</v>
      </c>
      <c r="V371" s="222">
        <f>ROUND(E371*U371,2)</f>
        <v>15.01</v>
      </c>
      <c r="W371" s="222"/>
      <c r="X371" s="222" t="s">
        <v>298</v>
      </c>
      <c r="Y371" s="222" t="s">
        <v>230</v>
      </c>
      <c r="Z371" s="212"/>
      <c r="AA371" s="212"/>
      <c r="AB371" s="212"/>
      <c r="AC371" s="212"/>
      <c r="AD371" s="212"/>
      <c r="AE371" s="212"/>
      <c r="AF371" s="212"/>
      <c r="AG371" s="212" t="s">
        <v>299</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72" t="s">
        <v>645</v>
      </c>
      <c r="D372" s="271"/>
      <c r="E372" s="271"/>
      <c r="F372" s="271"/>
      <c r="G372" s="271"/>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301</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47" t="str">
        <f>C372</f>
        <v>jakoukoliv maltou, z pomocného pracovního lešení o výšce podlahy do 1900 mm a pro zatížení do 1,5 kPa,</v>
      </c>
      <c r="BB372" s="212"/>
      <c r="BC372" s="212"/>
      <c r="BD372" s="212"/>
      <c r="BE372" s="212"/>
      <c r="BF372" s="212"/>
      <c r="BG372" s="212"/>
      <c r="BH372" s="212"/>
    </row>
    <row r="373" spans="1:60" outlineLevel="2" x14ac:dyDescent="0.2">
      <c r="A373" s="219"/>
      <c r="B373" s="220"/>
      <c r="C373" s="259" t="s">
        <v>649</v>
      </c>
      <c r="D373" s="226"/>
      <c r="E373" s="227"/>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235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9" t="s">
        <v>650</v>
      </c>
      <c r="D374" s="226"/>
      <c r="E374" s="227">
        <v>1</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235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9" t="s">
        <v>651</v>
      </c>
      <c r="D375" s="226"/>
      <c r="E375" s="227">
        <v>1</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235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9" t="s">
        <v>652</v>
      </c>
      <c r="D376" s="226"/>
      <c r="E376" s="227">
        <v>1</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235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9" t="s">
        <v>653</v>
      </c>
      <c r="D377" s="226"/>
      <c r="E377" s="227">
        <v>1</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235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9" t="s">
        <v>654</v>
      </c>
      <c r="D378" s="226"/>
      <c r="E378" s="227">
        <v>1</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235</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9" t="s">
        <v>655</v>
      </c>
      <c r="D379" s="226"/>
      <c r="E379" s="227">
        <v>1</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235</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9" t="s">
        <v>656</v>
      </c>
      <c r="D380" s="226"/>
      <c r="E380" s="227">
        <v>1</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235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9" t="s">
        <v>657</v>
      </c>
      <c r="D381" s="226"/>
      <c r="E381" s="227">
        <v>10</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235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39">
        <v>46</v>
      </c>
      <c r="B382" s="240" t="s">
        <v>658</v>
      </c>
      <c r="C382" s="257" t="s">
        <v>659</v>
      </c>
      <c r="D382" s="241" t="s">
        <v>296</v>
      </c>
      <c r="E382" s="242">
        <v>31.5</v>
      </c>
      <c r="F382" s="243"/>
      <c r="G382" s="244">
        <f>ROUND(E382*F382,2)</f>
        <v>0</v>
      </c>
      <c r="H382" s="243"/>
      <c r="I382" s="244">
        <f>ROUND(E382*H382,2)</f>
        <v>0</v>
      </c>
      <c r="J382" s="243"/>
      <c r="K382" s="244">
        <f>ROUND(E382*J382,2)</f>
        <v>0</v>
      </c>
      <c r="L382" s="244">
        <v>15</v>
      </c>
      <c r="M382" s="244">
        <f>G382*(1+L382/100)</f>
        <v>0</v>
      </c>
      <c r="N382" s="242">
        <v>6.8000000000000005E-2</v>
      </c>
      <c r="O382" s="242">
        <f>ROUND(E382*N382,2)</f>
        <v>2.14</v>
      </c>
      <c r="P382" s="242">
        <v>0</v>
      </c>
      <c r="Q382" s="242">
        <f>ROUND(E382*P382,2)</f>
        <v>0</v>
      </c>
      <c r="R382" s="244" t="s">
        <v>426</v>
      </c>
      <c r="S382" s="244" t="s">
        <v>227</v>
      </c>
      <c r="T382" s="245" t="s">
        <v>227</v>
      </c>
      <c r="U382" s="222">
        <v>0.71397999999999995</v>
      </c>
      <c r="V382" s="222">
        <f>ROUND(E382*U382,2)</f>
        <v>22.49</v>
      </c>
      <c r="W382" s="222"/>
      <c r="X382" s="222" t="s">
        <v>298</v>
      </c>
      <c r="Y382" s="222" t="s">
        <v>230</v>
      </c>
      <c r="Z382" s="212"/>
      <c r="AA382" s="212"/>
      <c r="AB382" s="212"/>
      <c r="AC382" s="212"/>
      <c r="AD382" s="212"/>
      <c r="AE382" s="212"/>
      <c r="AF382" s="212"/>
      <c r="AG382" s="212" t="s">
        <v>299</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72" t="s">
        <v>660</v>
      </c>
      <c r="D383" s="271"/>
      <c r="E383" s="271"/>
      <c r="F383" s="271"/>
      <c r="G383" s="271"/>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301</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59" t="s">
        <v>661</v>
      </c>
      <c r="D384" s="226"/>
      <c r="E384" s="227"/>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235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9" t="s">
        <v>662</v>
      </c>
      <c r="D385" s="226"/>
      <c r="E385" s="227">
        <v>31.5</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235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1" x14ac:dyDescent="0.2">
      <c r="A386" s="239">
        <v>47</v>
      </c>
      <c r="B386" s="240" t="s">
        <v>663</v>
      </c>
      <c r="C386" s="257" t="s">
        <v>664</v>
      </c>
      <c r="D386" s="241" t="s">
        <v>296</v>
      </c>
      <c r="E386" s="242">
        <v>122.33199999999999</v>
      </c>
      <c r="F386" s="243"/>
      <c r="G386" s="244">
        <f>ROUND(E386*F386,2)</f>
        <v>0</v>
      </c>
      <c r="H386" s="243"/>
      <c r="I386" s="244">
        <f>ROUND(E386*H386,2)</f>
        <v>0</v>
      </c>
      <c r="J386" s="243"/>
      <c r="K386" s="244">
        <f>ROUND(E386*J386,2)</f>
        <v>0</v>
      </c>
      <c r="L386" s="244">
        <v>15</v>
      </c>
      <c r="M386" s="244">
        <f>G386*(1+L386/100)</f>
        <v>0</v>
      </c>
      <c r="N386" s="242">
        <v>1.9E-3</v>
      </c>
      <c r="O386" s="242">
        <f>ROUND(E386*N386,2)</f>
        <v>0.23</v>
      </c>
      <c r="P386" s="242">
        <v>0</v>
      </c>
      <c r="Q386" s="242">
        <f>ROUND(E386*P386,2)</f>
        <v>0</v>
      </c>
      <c r="R386" s="244" t="s">
        <v>426</v>
      </c>
      <c r="S386" s="244" t="s">
        <v>227</v>
      </c>
      <c r="T386" s="245" t="s">
        <v>227</v>
      </c>
      <c r="U386" s="222">
        <v>0.10918</v>
      </c>
      <c r="V386" s="222">
        <f>ROUND(E386*U386,2)</f>
        <v>13.36</v>
      </c>
      <c r="W386" s="222"/>
      <c r="X386" s="222" t="s">
        <v>298</v>
      </c>
      <c r="Y386" s="222" t="s">
        <v>230</v>
      </c>
      <c r="Z386" s="212"/>
      <c r="AA386" s="212"/>
      <c r="AB386" s="212"/>
      <c r="AC386" s="212"/>
      <c r="AD386" s="212"/>
      <c r="AE386" s="212"/>
      <c r="AF386" s="212"/>
      <c r="AG386" s="212" t="s">
        <v>299</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59" t="s">
        <v>665</v>
      </c>
      <c r="D387" s="226"/>
      <c r="E387" s="227">
        <v>122.33199999999999</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235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39">
        <v>48</v>
      </c>
      <c r="B388" s="240" t="s">
        <v>666</v>
      </c>
      <c r="C388" s="257" t="s">
        <v>667</v>
      </c>
      <c r="D388" s="241" t="s">
        <v>296</v>
      </c>
      <c r="E388" s="242">
        <v>336.40100000000001</v>
      </c>
      <c r="F388" s="243"/>
      <c r="G388" s="244">
        <f>ROUND(E388*F388,2)</f>
        <v>0</v>
      </c>
      <c r="H388" s="243"/>
      <c r="I388" s="244">
        <f>ROUND(E388*H388,2)</f>
        <v>0</v>
      </c>
      <c r="J388" s="243"/>
      <c r="K388" s="244">
        <f>ROUND(E388*J388,2)</f>
        <v>0</v>
      </c>
      <c r="L388" s="244">
        <v>15</v>
      </c>
      <c r="M388" s="244">
        <f>G388*(1+L388/100)</f>
        <v>0</v>
      </c>
      <c r="N388" s="242">
        <v>3.4909999999999997E-2</v>
      </c>
      <c r="O388" s="242">
        <f>ROUND(E388*N388,2)</f>
        <v>11.74</v>
      </c>
      <c r="P388" s="242">
        <v>0</v>
      </c>
      <c r="Q388" s="242">
        <f>ROUND(E388*P388,2)</f>
        <v>0</v>
      </c>
      <c r="R388" s="244" t="s">
        <v>426</v>
      </c>
      <c r="S388" s="244" t="s">
        <v>227</v>
      </c>
      <c r="T388" s="245" t="s">
        <v>227</v>
      </c>
      <c r="U388" s="222">
        <v>1.1841699999999999</v>
      </c>
      <c r="V388" s="222">
        <f>ROUND(E388*U388,2)</f>
        <v>398.36</v>
      </c>
      <c r="W388" s="222"/>
      <c r="X388" s="222" t="s">
        <v>298</v>
      </c>
      <c r="Y388" s="222" t="s">
        <v>230</v>
      </c>
      <c r="Z388" s="212"/>
      <c r="AA388" s="212"/>
      <c r="AB388" s="212"/>
      <c r="AC388" s="212"/>
      <c r="AD388" s="212"/>
      <c r="AE388" s="212"/>
      <c r="AF388" s="212"/>
      <c r="AG388" s="212" t="s">
        <v>299</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72" t="s">
        <v>668</v>
      </c>
      <c r="D389" s="271"/>
      <c r="E389" s="271"/>
      <c r="F389" s="271"/>
      <c r="G389" s="271"/>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301</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47" t="str">
        <f>C389</f>
        <v>okenního nebo dveřního, z pomocného pracovního lešení o výšce podlahy do 1900 mm a pro zatížení do 1,5 kPa,</v>
      </c>
      <c r="BB389" s="212"/>
      <c r="BC389" s="212"/>
      <c r="BD389" s="212"/>
      <c r="BE389" s="212"/>
      <c r="BF389" s="212"/>
      <c r="BG389" s="212"/>
      <c r="BH389" s="212"/>
    </row>
    <row r="390" spans="1:60" outlineLevel="2" x14ac:dyDescent="0.2">
      <c r="A390" s="219"/>
      <c r="B390" s="220"/>
      <c r="C390" s="259" t="s">
        <v>669</v>
      </c>
      <c r="D390" s="226"/>
      <c r="E390" s="227">
        <v>11.9</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235</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9" t="s">
        <v>670</v>
      </c>
      <c r="D391" s="226"/>
      <c r="E391" s="227">
        <v>6.2039999999999997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235</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9" t="s">
        <v>671</v>
      </c>
      <c r="D392" s="226"/>
      <c r="E392" s="227">
        <v>13.95</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235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9" t="s">
        <v>672</v>
      </c>
      <c r="D393" s="226"/>
      <c r="E393" s="227">
        <v>3.6</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235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9" t="s">
        <v>673</v>
      </c>
      <c r="D394" s="226"/>
      <c r="E394" s="227">
        <v>6.75</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235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9" t="s">
        <v>674</v>
      </c>
      <c r="D395" s="226"/>
      <c r="E395" s="227">
        <v>8.8919999999999995</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235</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9" t="s">
        <v>675</v>
      </c>
      <c r="D396" s="226"/>
      <c r="E396" s="227">
        <v>9.4380000000000006</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235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9" t="s">
        <v>676</v>
      </c>
      <c r="D397" s="226"/>
      <c r="E397" s="227">
        <v>2.133</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235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677</v>
      </c>
      <c r="D398" s="226"/>
      <c r="E398" s="227">
        <v>7.4654999999999996</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235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9" t="s">
        <v>678</v>
      </c>
      <c r="D399" s="226"/>
      <c r="E399" s="227">
        <v>20.16</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235</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9" t="s">
        <v>679</v>
      </c>
      <c r="D400" s="226"/>
      <c r="E400" s="227">
        <v>23.4</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235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9" t="s">
        <v>680</v>
      </c>
      <c r="D401" s="226"/>
      <c r="E401" s="227">
        <v>26.52</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235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9" t="s">
        <v>681</v>
      </c>
      <c r="D402" s="226"/>
      <c r="E402" s="227">
        <v>20.010000000000002</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235</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9" t="s">
        <v>682</v>
      </c>
      <c r="D403" s="226"/>
      <c r="E403" s="227">
        <v>2</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235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9" t="s">
        <v>683</v>
      </c>
      <c r="D404" s="226"/>
      <c r="E404" s="227">
        <v>19.459</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235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9" t="s">
        <v>684</v>
      </c>
      <c r="D405" s="226"/>
      <c r="E405" s="227">
        <v>19.68</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235</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9" t="s">
        <v>685</v>
      </c>
      <c r="D406" s="226"/>
      <c r="E406" s="227">
        <v>20.267499999999998</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235</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9" t="s">
        <v>686</v>
      </c>
      <c r="D407" s="226"/>
      <c r="E407" s="227">
        <v>24.09</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235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9" t="s">
        <v>687</v>
      </c>
      <c r="D408" s="226"/>
      <c r="E408" s="227">
        <v>20.096</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235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9" t="s">
        <v>688</v>
      </c>
      <c r="D409" s="226"/>
      <c r="E409" s="227">
        <v>2.92</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235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9" t="s">
        <v>689</v>
      </c>
      <c r="D410" s="226"/>
      <c r="E410" s="227">
        <v>19.5</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235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9" t="s">
        <v>690</v>
      </c>
      <c r="D411" s="226"/>
      <c r="E411" s="227">
        <v>9.1080000000000005</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235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9" t="s">
        <v>691</v>
      </c>
      <c r="D412" s="226"/>
      <c r="E412" s="227">
        <v>3.5579999999999998</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235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9" t="s">
        <v>692</v>
      </c>
      <c r="D413" s="226"/>
      <c r="E413" s="227">
        <v>3.76</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235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9" t="s">
        <v>693</v>
      </c>
      <c r="D414" s="226"/>
      <c r="E414" s="227">
        <v>4.1360000000000001</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235</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9" t="s">
        <v>694</v>
      </c>
      <c r="D415" s="226"/>
      <c r="E415" s="227">
        <v>14.6</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235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9" t="s">
        <v>695</v>
      </c>
      <c r="D416" s="226"/>
      <c r="E416" s="227">
        <v>4.8</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235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9" t="s">
        <v>696</v>
      </c>
      <c r="D417" s="226"/>
      <c r="E417" s="227">
        <v>2.504</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235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9" t="s">
        <v>697</v>
      </c>
      <c r="D418" s="226"/>
      <c r="E418" s="227">
        <v>5.5</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235</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1" x14ac:dyDescent="0.2">
      <c r="A419" s="239">
        <v>49</v>
      </c>
      <c r="B419" s="240" t="s">
        <v>698</v>
      </c>
      <c r="C419" s="257" t="s">
        <v>699</v>
      </c>
      <c r="D419" s="241" t="s">
        <v>296</v>
      </c>
      <c r="E419" s="242">
        <v>1788.0291999999999</v>
      </c>
      <c r="F419" s="243"/>
      <c r="G419" s="244">
        <f>ROUND(E419*F419,2)</f>
        <v>0</v>
      </c>
      <c r="H419" s="243"/>
      <c r="I419" s="244">
        <f>ROUND(E419*H419,2)</f>
        <v>0</v>
      </c>
      <c r="J419" s="243"/>
      <c r="K419" s="244">
        <f>ROUND(E419*J419,2)</f>
        <v>0</v>
      </c>
      <c r="L419" s="244">
        <v>15</v>
      </c>
      <c r="M419" s="244">
        <f>G419*(1+L419/100)</f>
        <v>0</v>
      </c>
      <c r="N419" s="242">
        <v>3.2030000000000003E-2</v>
      </c>
      <c r="O419" s="242">
        <f>ROUND(E419*N419,2)</f>
        <v>57.27</v>
      </c>
      <c r="P419" s="242">
        <v>0</v>
      </c>
      <c r="Q419" s="242">
        <f>ROUND(E419*P419,2)</f>
        <v>0</v>
      </c>
      <c r="R419" s="244" t="s">
        <v>442</v>
      </c>
      <c r="S419" s="244" t="s">
        <v>227</v>
      </c>
      <c r="T419" s="245" t="s">
        <v>227</v>
      </c>
      <c r="U419" s="222">
        <v>0.81599999999999995</v>
      </c>
      <c r="V419" s="222">
        <f>ROUND(E419*U419,2)</f>
        <v>1459.03</v>
      </c>
      <c r="W419" s="222"/>
      <c r="X419" s="222" t="s">
        <v>298</v>
      </c>
      <c r="Y419" s="222" t="s">
        <v>230</v>
      </c>
      <c r="Z419" s="212"/>
      <c r="AA419" s="212"/>
      <c r="AB419" s="212"/>
      <c r="AC419" s="212"/>
      <c r="AD419" s="212"/>
      <c r="AE419" s="212"/>
      <c r="AF419" s="212"/>
      <c r="AG419" s="212" t="s">
        <v>299</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72" t="s">
        <v>700</v>
      </c>
      <c r="D420" s="271"/>
      <c r="E420" s="271"/>
      <c r="F420" s="271"/>
      <c r="G420" s="271"/>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301</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59" t="s">
        <v>580</v>
      </c>
      <c r="D421" s="226"/>
      <c r="E421" s="227"/>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235</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9" t="s">
        <v>325</v>
      </c>
      <c r="D422" s="226"/>
      <c r="E422" s="227"/>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235</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9" t="s">
        <v>701</v>
      </c>
      <c r="D423" s="226"/>
      <c r="E423" s="227">
        <v>60.591000000000001</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235</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9" t="s">
        <v>702</v>
      </c>
      <c r="D424" s="226"/>
      <c r="E424" s="227">
        <v>57.653399999999998</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235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9" t="s">
        <v>703</v>
      </c>
      <c r="D425" s="226"/>
      <c r="E425" s="227">
        <v>41.518500000000003</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235</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9" t="s">
        <v>704</v>
      </c>
      <c r="D426" s="226"/>
      <c r="E426" s="227">
        <v>65.572900000000004</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235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9" t="s">
        <v>705</v>
      </c>
      <c r="D427" s="226"/>
      <c r="E427" s="227">
        <v>25.731000000000002</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235</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9" t="s">
        <v>706</v>
      </c>
      <c r="D428" s="226"/>
      <c r="E428" s="227">
        <v>54.268999999999998</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235</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9" t="s">
        <v>707</v>
      </c>
      <c r="D429" s="226"/>
      <c r="E429" s="227">
        <v>58.821800000000003</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235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9" t="s">
        <v>708</v>
      </c>
      <c r="D430" s="226"/>
      <c r="E430" s="227">
        <v>53.614800000000002</v>
      </c>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235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ht="22.5" outlineLevel="3" x14ac:dyDescent="0.2">
      <c r="A431" s="219"/>
      <c r="B431" s="220"/>
      <c r="C431" s="259" t="s">
        <v>709</v>
      </c>
      <c r="D431" s="226"/>
      <c r="E431" s="227">
        <v>70.12</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235</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9" t="s">
        <v>710</v>
      </c>
      <c r="D432" s="226"/>
      <c r="E432" s="227">
        <v>54.854999999999997</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235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9" t="s">
        <v>711</v>
      </c>
      <c r="D433" s="226"/>
      <c r="E433" s="227">
        <v>39.414000000000001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235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9" t="s">
        <v>712</v>
      </c>
      <c r="D434" s="226"/>
      <c r="E434" s="227">
        <v>10.709</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235</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9" t="s">
        <v>582</v>
      </c>
      <c r="D435" s="226"/>
      <c r="E435" s="227"/>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235</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9" t="s">
        <v>713</v>
      </c>
      <c r="D436" s="226"/>
      <c r="E436" s="227">
        <v>45.95</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235</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22.5" outlineLevel="3" x14ac:dyDescent="0.2">
      <c r="A437" s="219"/>
      <c r="B437" s="220"/>
      <c r="C437" s="259" t="s">
        <v>714</v>
      </c>
      <c r="D437" s="226"/>
      <c r="E437" s="227">
        <v>83.515600000000006</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235</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9" t="s">
        <v>715</v>
      </c>
      <c r="D438" s="226"/>
      <c r="E438" s="227">
        <v>66.1755</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235</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9" t="s">
        <v>716</v>
      </c>
      <c r="D439" s="226"/>
      <c r="E439" s="227">
        <v>65</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235</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9" t="s">
        <v>717</v>
      </c>
      <c r="D440" s="226"/>
      <c r="E440" s="227">
        <v>28.783999999999999</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235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9" t="s">
        <v>718</v>
      </c>
      <c r="D441" s="226"/>
      <c r="E441" s="227">
        <v>57.669400000000003</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235</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9" t="s">
        <v>590</v>
      </c>
      <c r="D442" s="226"/>
      <c r="E442" s="227"/>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235</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9" t="s">
        <v>719</v>
      </c>
      <c r="D443" s="226"/>
      <c r="E443" s="227">
        <v>80.881799999999998</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235</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9" t="s">
        <v>720</v>
      </c>
      <c r="D444" s="226"/>
      <c r="E444" s="227">
        <v>63.514000000000003</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235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9" t="s">
        <v>721</v>
      </c>
      <c r="D445" s="226"/>
      <c r="E445" s="227">
        <v>82.581999999999994</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235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9" t="s">
        <v>594</v>
      </c>
      <c r="D446" s="226"/>
      <c r="E446" s="227"/>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235</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9" t="s">
        <v>722</v>
      </c>
      <c r="D447" s="226"/>
      <c r="E447" s="227">
        <v>63.659599999999998</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235</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9" t="s">
        <v>723</v>
      </c>
      <c r="D448" s="226"/>
      <c r="E448" s="227">
        <v>32.053699999999999</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235</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9" t="s">
        <v>724</v>
      </c>
      <c r="D449" s="226"/>
      <c r="E449" s="227">
        <v>56.798999999999999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235</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9" t="s">
        <v>725</v>
      </c>
      <c r="D450" s="226"/>
      <c r="E450" s="227">
        <v>58.444400000000002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235</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9" t="s">
        <v>599</v>
      </c>
      <c r="D451" s="226"/>
      <c r="E451" s="227"/>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235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ht="22.5" outlineLevel="3" x14ac:dyDescent="0.2">
      <c r="A452" s="219"/>
      <c r="B452" s="220"/>
      <c r="C452" s="259" t="s">
        <v>726</v>
      </c>
      <c r="D452" s="226"/>
      <c r="E452" s="227">
        <v>95.7714</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235</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9" t="s">
        <v>727</v>
      </c>
      <c r="D453" s="226"/>
      <c r="E453" s="227">
        <v>52.401200000000003</v>
      </c>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235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9" t="s">
        <v>728</v>
      </c>
      <c r="D454" s="226"/>
      <c r="E454" s="227">
        <v>63.095399999999998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235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9" t="s">
        <v>602</v>
      </c>
      <c r="D455" s="226"/>
      <c r="E455" s="227"/>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235</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2.5" outlineLevel="3" x14ac:dyDescent="0.2">
      <c r="A456" s="219"/>
      <c r="B456" s="220"/>
      <c r="C456" s="259" t="s">
        <v>729</v>
      </c>
      <c r="D456" s="226"/>
      <c r="E456" s="227">
        <v>95.7714</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235</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9" t="s">
        <v>727</v>
      </c>
      <c r="D457" s="226"/>
      <c r="E457" s="227">
        <v>52.401200000000003</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235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9" t="s">
        <v>730</v>
      </c>
      <c r="D458" s="226"/>
      <c r="E458" s="227">
        <v>63.095399999999998</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235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9" t="s">
        <v>602</v>
      </c>
      <c r="D459" s="226"/>
      <c r="E459" s="227"/>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235</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ht="22.5" outlineLevel="3" x14ac:dyDescent="0.2">
      <c r="A460" s="219"/>
      <c r="B460" s="220"/>
      <c r="C460" s="259" t="s">
        <v>731</v>
      </c>
      <c r="D460" s="226"/>
      <c r="E460" s="227">
        <v>95.7714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235</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9" t="s">
        <v>727</v>
      </c>
      <c r="D461" s="226"/>
      <c r="E461" s="227">
        <v>52.401200000000003</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235</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9" t="s">
        <v>732</v>
      </c>
      <c r="D462" s="226"/>
      <c r="E462" s="227">
        <v>63.095399999999998</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235</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59" t="s">
        <v>608</v>
      </c>
      <c r="D463" s="226"/>
      <c r="E463" s="227"/>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235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9" t="s">
        <v>733</v>
      </c>
      <c r="D464" s="226"/>
      <c r="E464" s="227">
        <v>40.883200000000002</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235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9" t="s">
        <v>734</v>
      </c>
      <c r="D465" s="226"/>
      <c r="E465" s="227">
        <v>48.296399999999998</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235</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9" t="s">
        <v>409</v>
      </c>
      <c r="D466" s="226"/>
      <c r="E466" s="227"/>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235</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9" t="s">
        <v>611</v>
      </c>
      <c r="D467" s="226"/>
      <c r="E467" s="227"/>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235</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9" t="s">
        <v>735</v>
      </c>
      <c r="D468" s="226"/>
      <c r="E468" s="227">
        <v>57.8476</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235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9" t="s">
        <v>736</v>
      </c>
      <c r="D469" s="226"/>
      <c r="E469" s="227">
        <v>50.204000000000001</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235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9" t="s">
        <v>737</v>
      </c>
      <c r="D470" s="226"/>
      <c r="E470" s="227">
        <v>51.168500000000002</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235</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9" t="s">
        <v>738</v>
      </c>
      <c r="D471" s="226"/>
      <c r="E471" s="227">
        <v>50.49</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235</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9" t="s">
        <v>739</v>
      </c>
      <c r="D472" s="226"/>
      <c r="E472" s="227">
        <v>-307</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235</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9" t="s">
        <v>582</v>
      </c>
      <c r="D473" s="226"/>
      <c r="E473" s="227"/>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235</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9" t="s">
        <v>740</v>
      </c>
      <c r="D474" s="226"/>
      <c r="E474" s="227">
        <v>50.03</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235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9" t="s">
        <v>741</v>
      </c>
      <c r="D475" s="226"/>
      <c r="E475" s="227">
        <v>14.63</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235</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9" t="s">
        <v>590</v>
      </c>
      <c r="D476" s="226"/>
      <c r="E476" s="227"/>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235</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9" t="s">
        <v>742</v>
      </c>
      <c r="D477" s="226"/>
      <c r="E477" s="227">
        <v>16.167000000000002</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235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9" t="s">
        <v>743</v>
      </c>
      <c r="D478" s="226"/>
      <c r="E478" s="227">
        <v>10.846</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235</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9" t="s">
        <v>744</v>
      </c>
      <c r="D479" s="226"/>
      <c r="E479" s="227">
        <v>20.827999999999999</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235</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9" t="s">
        <v>594</v>
      </c>
      <c r="D480" s="226"/>
      <c r="E480" s="227"/>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235</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9" t="s">
        <v>745</v>
      </c>
      <c r="D481" s="226"/>
      <c r="E481" s="227">
        <v>14.106</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235</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9" t="s">
        <v>746</v>
      </c>
      <c r="D482" s="226"/>
      <c r="E482" s="227">
        <v>11.0525</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235</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9" t="s">
        <v>747</v>
      </c>
      <c r="D483" s="226"/>
      <c r="E483" s="227">
        <v>12.587999999999999</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235</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9" t="s">
        <v>599</v>
      </c>
      <c r="D484" s="226"/>
      <c r="E484" s="227"/>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235</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59" t="s">
        <v>748</v>
      </c>
      <c r="D485" s="226"/>
      <c r="E485" s="227">
        <v>14.106</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235</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9" t="s">
        <v>749</v>
      </c>
      <c r="D486" s="226"/>
      <c r="E486" s="227">
        <v>17.901</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235</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9" t="s">
        <v>750</v>
      </c>
      <c r="D487" s="226"/>
      <c r="E487" s="227">
        <v>11.0525</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235</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9" t="s">
        <v>751</v>
      </c>
      <c r="D488" s="226"/>
      <c r="E488" s="227">
        <v>12.587999999999999</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235</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9" t="s">
        <v>602</v>
      </c>
      <c r="D489" s="226"/>
      <c r="E489" s="227"/>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235</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9" t="s">
        <v>752</v>
      </c>
      <c r="D490" s="226"/>
      <c r="E490" s="227">
        <v>14.106</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235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9" t="s">
        <v>753</v>
      </c>
      <c r="D491" s="226"/>
      <c r="E491" s="227">
        <v>17.901</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235</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59" t="s">
        <v>754</v>
      </c>
      <c r="D492" s="226"/>
      <c r="E492" s="227">
        <v>11.082000000000001</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235</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9" t="s">
        <v>755</v>
      </c>
      <c r="D493" s="226"/>
      <c r="E493" s="227">
        <v>12.587999999999999</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235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9" t="s">
        <v>605</v>
      </c>
      <c r="D494" s="226"/>
      <c r="E494" s="227"/>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235</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9" t="s">
        <v>756</v>
      </c>
      <c r="D495" s="226"/>
      <c r="E495" s="227">
        <v>14.106</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235</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9" t="s">
        <v>757</v>
      </c>
      <c r="D496" s="226"/>
      <c r="E496" s="227">
        <v>17.901</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235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9" t="s">
        <v>758</v>
      </c>
      <c r="D497" s="226"/>
      <c r="E497" s="227">
        <v>11.082000000000001</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235</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9" t="s">
        <v>759</v>
      </c>
      <c r="D498" s="226"/>
      <c r="E498" s="227">
        <v>12.587999999999999</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235</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9" t="s">
        <v>608</v>
      </c>
      <c r="D499" s="226"/>
      <c r="E499" s="227"/>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235</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9" t="s">
        <v>760</v>
      </c>
      <c r="D500" s="226"/>
      <c r="E500" s="227">
        <v>34.069200000000002</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235</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73" t="s">
        <v>328</v>
      </c>
      <c r="D501" s="265"/>
      <c r="E501" s="266">
        <v>2354.9113000000002</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235</v>
      </c>
      <c r="AH501" s="212">
        <v>1</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9" t="s">
        <v>761</v>
      </c>
      <c r="D502" s="226"/>
      <c r="E502" s="227"/>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235</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9" t="s">
        <v>582</v>
      </c>
      <c r="D503" s="226"/>
      <c r="E503" s="227"/>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235</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9" t="s">
        <v>762</v>
      </c>
      <c r="D504" s="226"/>
      <c r="E504" s="227">
        <v>-45.95</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235</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2.5" outlineLevel="3" x14ac:dyDescent="0.2">
      <c r="A505" s="219"/>
      <c r="B505" s="220"/>
      <c r="C505" s="259" t="s">
        <v>763</v>
      </c>
      <c r="D505" s="226"/>
      <c r="E505" s="227">
        <v>-83.515600000000006</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235</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9" t="s">
        <v>764</v>
      </c>
      <c r="D506" s="226"/>
      <c r="E506" s="227">
        <v>-66.1755</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235</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9" t="s">
        <v>765</v>
      </c>
      <c r="D507" s="226"/>
      <c r="E507" s="227">
        <v>-65</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235</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9" t="s">
        <v>766</v>
      </c>
      <c r="D508" s="226"/>
      <c r="E508" s="227">
        <v>-28.783999999999999</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235</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9" t="s">
        <v>767</v>
      </c>
      <c r="D509" s="226"/>
      <c r="E509" s="227">
        <v>-57.669400000000003</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235</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ht="22.5" outlineLevel="3" x14ac:dyDescent="0.2">
      <c r="A510" s="219"/>
      <c r="B510" s="220"/>
      <c r="C510" s="259" t="s">
        <v>768</v>
      </c>
      <c r="D510" s="226"/>
      <c r="E510" s="227">
        <v>-103.095</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235</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22.5" outlineLevel="3" x14ac:dyDescent="0.2">
      <c r="A511" s="219"/>
      <c r="B511" s="220"/>
      <c r="C511" s="259" t="s">
        <v>769</v>
      </c>
      <c r="D511" s="226"/>
      <c r="E511" s="227">
        <v>-63.030999999999999</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235</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ht="22.5" outlineLevel="3" x14ac:dyDescent="0.2">
      <c r="A512" s="219"/>
      <c r="B512" s="220"/>
      <c r="C512" s="259" t="s">
        <v>770</v>
      </c>
      <c r="D512" s="226"/>
      <c r="E512" s="227">
        <v>-53.6616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235</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73" t="s">
        <v>328</v>
      </c>
      <c r="D513" s="265"/>
      <c r="E513" s="266">
        <v>-566.88210000000004</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235</v>
      </c>
      <c r="AH513" s="212">
        <v>1</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ht="22.5" outlineLevel="1" x14ac:dyDescent="0.2">
      <c r="A514" s="239">
        <v>50</v>
      </c>
      <c r="B514" s="240" t="s">
        <v>771</v>
      </c>
      <c r="C514" s="257" t="s">
        <v>772</v>
      </c>
      <c r="D514" s="241" t="s">
        <v>296</v>
      </c>
      <c r="E514" s="242">
        <v>5</v>
      </c>
      <c r="F514" s="243"/>
      <c r="G514" s="244">
        <f>ROUND(E514*F514,2)</f>
        <v>0</v>
      </c>
      <c r="H514" s="243"/>
      <c r="I514" s="244">
        <f>ROUND(E514*H514,2)</f>
        <v>0</v>
      </c>
      <c r="J514" s="243"/>
      <c r="K514" s="244">
        <f>ROUND(E514*J514,2)</f>
        <v>0</v>
      </c>
      <c r="L514" s="244">
        <v>15</v>
      </c>
      <c r="M514" s="244">
        <f>G514*(1+L514/100)</f>
        <v>0</v>
      </c>
      <c r="N514" s="242">
        <v>2.7099999999999999E-2</v>
      </c>
      <c r="O514" s="242">
        <f>ROUND(E514*N514,2)</f>
        <v>0.14000000000000001</v>
      </c>
      <c r="P514" s="242">
        <v>0</v>
      </c>
      <c r="Q514" s="242">
        <f>ROUND(E514*P514,2)</f>
        <v>0</v>
      </c>
      <c r="R514" s="244"/>
      <c r="S514" s="244" t="s">
        <v>227</v>
      </c>
      <c r="T514" s="245" t="s">
        <v>227</v>
      </c>
      <c r="U514" s="222">
        <v>0.72399999999999998</v>
      </c>
      <c r="V514" s="222">
        <f>ROUND(E514*U514,2)</f>
        <v>3.62</v>
      </c>
      <c r="W514" s="222"/>
      <c r="X514" s="222" t="s">
        <v>298</v>
      </c>
      <c r="Y514" s="222" t="s">
        <v>230</v>
      </c>
      <c r="Z514" s="212"/>
      <c r="AA514" s="212"/>
      <c r="AB514" s="212"/>
      <c r="AC514" s="212"/>
      <c r="AD514" s="212"/>
      <c r="AE514" s="212"/>
      <c r="AF514" s="212"/>
      <c r="AG514" s="212" t="s">
        <v>299</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9" t="s">
        <v>773</v>
      </c>
      <c r="D515" s="226"/>
      <c r="E515" s="227">
        <v>5</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235</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39">
        <v>51</v>
      </c>
      <c r="B516" s="240" t="s">
        <v>774</v>
      </c>
      <c r="C516" s="257" t="s">
        <v>775</v>
      </c>
      <c r="D516" s="241" t="s">
        <v>407</v>
      </c>
      <c r="E516" s="242">
        <v>566.88210000000004</v>
      </c>
      <c r="F516" s="243"/>
      <c r="G516" s="244">
        <f>ROUND(E516*F516,2)</f>
        <v>0</v>
      </c>
      <c r="H516" s="243"/>
      <c r="I516" s="244">
        <f>ROUND(E516*H516,2)</f>
        <v>0</v>
      </c>
      <c r="J516" s="243"/>
      <c r="K516" s="244">
        <f>ROUND(E516*J516,2)</f>
        <v>0</v>
      </c>
      <c r="L516" s="244">
        <v>15</v>
      </c>
      <c r="M516" s="244">
        <f>G516*(1+L516/100)</f>
        <v>0</v>
      </c>
      <c r="N516" s="242">
        <v>0</v>
      </c>
      <c r="O516" s="242">
        <f>ROUND(E516*N516,2)</f>
        <v>0</v>
      </c>
      <c r="P516" s="242">
        <v>0</v>
      </c>
      <c r="Q516" s="242">
        <f>ROUND(E516*P516,2)</f>
        <v>0</v>
      </c>
      <c r="R516" s="244"/>
      <c r="S516" s="244" t="s">
        <v>250</v>
      </c>
      <c r="T516" s="245" t="s">
        <v>228</v>
      </c>
      <c r="U516" s="222">
        <v>0</v>
      </c>
      <c r="V516" s="222">
        <f>ROUND(E516*U516,2)</f>
        <v>0</v>
      </c>
      <c r="W516" s="222"/>
      <c r="X516" s="222" t="s">
        <v>298</v>
      </c>
      <c r="Y516" s="222" t="s">
        <v>230</v>
      </c>
      <c r="Z516" s="212"/>
      <c r="AA516" s="212"/>
      <c r="AB516" s="212"/>
      <c r="AC516" s="212"/>
      <c r="AD516" s="212"/>
      <c r="AE516" s="212"/>
      <c r="AF516" s="212"/>
      <c r="AG516" s="212" t="s">
        <v>299</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59" t="s">
        <v>776</v>
      </c>
      <c r="D517" s="226"/>
      <c r="E517" s="227"/>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235</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9" t="s">
        <v>777</v>
      </c>
      <c r="D518" s="226"/>
      <c r="E518" s="227"/>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235</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9" t="s">
        <v>778</v>
      </c>
      <c r="D519" s="226"/>
      <c r="E519" s="227"/>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235</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9" t="s">
        <v>582</v>
      </c>
      <c r="D520" s="226"/>
      <c r="E520" s="227"/>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235</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9" t="s">
        <v>713</v>
      </c>
      <c r="D521" s="226"/>
      <c r="E521" s="227">
        <v>45.95</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235</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ht="22.5" outlineLevel="3" x14ac:dyDescent="0.2">
      <c r="A522" s="219"/>
      <c r="B522" s="220"/>
      <c r="C522" s="259" t="s">
        <v>714</v>
      </c>
      <c r="D522" s="226"/>
      <c r="E522" s="227">
        <v>83.515600000000006</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235</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9" t="s">
        <v>715</v>
      </c>
      <c r="D523" s="226"/>
      <c r="E523" s="227">
        <v>66.1755</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235</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9" t="s">
        <v>716</v>
      </c>
      <c r="D524" s="226"/>
      <c r="E524" s="227">
        <v>65</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235</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9" t="s">
        <v>717</v>
      </c>
      <c r="D525" s="226"/>
      <c r="E525" s="227">
        <v>28.783999999999999</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235</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9" t="s">
        <v>718</v>
      </c>
      <c r="D526" s="226"/>
      <c r="E526" s="227">
        <v>57.669400000000003</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235</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73" t="s">
        <v>328</v>
      </c>
      <c r="D527" s="265"/>
      <c r="E527" s="266">
        <v>347.09449999999998</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235</v>
      </c>
      <c r="AH527" s="212">
        <v>1</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9" t="s">
        <v>409</v>
      </c>
      <c r="D528" s="226"/>
      <c r="E528" s="227"/>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235</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3" x14ac:dyDescent="0.2">
      <c r="A529" s="219"/>
      <c r="B529" s="220"/>
      <c r="C529" s="259" t="s">
        <v>779</v>
      </c>
      <c r="D529" s="226"/>
      <c r="E529" s="227">
        <v>103.095</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235</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ht="22.5" outlineLevel="3" x14ac:dyDescent="0.2">
      <c r="A530" s="219"/>
      <c r="B530" s="220"/>
      <c r="C530" s="259" t="s">
        <v>780</v>
      </c>
      <c r="D530" s="226"/>
      <c r="E530" s="227">
        <v>63.030999999999999</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235</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ht="22.5" outlineLevel="3" x14ac:dyDescent="0.2">
      <c r="A531" s="219"/>
      <c r="B531" s="220"/>
      <c r="C531" s="259" t="s">
        <v>781</v>
      </c>
      <c r="D531" s="226"/>
      <c r="E531" s="227">
        <v>53.6616</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235</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x14ac:dyDescent="0.2">
      <c r="A532" s="215" t="s">
        <v>222</v>
      </c>
      <c r="B532" s="216" t="s">
        <v>115</v>
      </c>
      <c r="C532" s="263" t="s">
        <v>116</v>
      </c>
      <c r="D532" s="235"/>
      <c r="E532" s="236"/>
      <c r="F532" s="237"/>
      <c r="G532" s="237">
        <f>SUMIF(AG533:AG759,"&lt;&gt;NOR",G533:G759)</f>
        <v>0</v>
      </c>
      <c r="H532" s="237"/>
      <c r="I532" s="237">
        <f>SUM(I533:I759)</f>
        <v>0</v>
      </c>
      <c r="J532" s="237"/>
      <c r="K532" s="237">
        <f>SUM(K533:K759)</f>
        <v>0</v>
      </c>
      <c r="L532" s="237"/>
      <c r="M532" s="237">
        <f>SUM(M533:M759)</f>
        <v>0</v>
      </c>
      <c r="N532" s="236"/>
      <c r="O532" s="236">
        <f>SUM(O533:O759)</f>
        <v>128.88</v>
      </c>
      <c r="P532" s="236"/>
      <c r="Q532" s="236">
        <f>SUM(Q533:Q759)</f>
        <v>0</v>
      </c>
      <c r="R532" s="237"/>
      <c r="S532" s="237"/>
      <c r="T532" s="238"/>
      <c r="U532" s="228"/>
      <c r="V532" s="228">
        <f>SUM(V533:V759)</f>
        <v>8345.369999999999</v>
      </c>
      <c r="W532" s="228"/>
      <c r="X532" s="228"/>
      <c r="Y532" s="228"/>
      <c r="AG532" t="s">
        <v>223</v>
      </c>
    </row>
    <row r="533" spans="1:60" outlineLevel="1" x14ac:dyDescent="0.2">
      <c r="A533" s="219"/>
      <c r="B533" s="220"/>
      <c r="C533" s="258" t="s">
        <v>556</v>
      </c>
      <c r="D533" s="246"/>
      <c r="E533" s="246"/>
      <c r="F533" s="246"/>
      <c r="G533" s="246"/>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233</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47" t="str">
        <f>C533</f>
        <v>Skladby omítek vycházejí ze stratigrafického a petrologického rozboru, tento dokument je doložen ve výkresové části</v>
      </c>
      <c r="BB533" s="212"/>
      <c r="BC533" s="212"/>
      <c r="BD533" s="212"/>
      <c r="BE533" s="212"/>
      <c r="BF533" s="212"/>
      <c r="BG533" s="212"/>
      <c r="BH533" s="212"/>
    </row>
    <row r="534" spans="1:60" outlineLevel="1" x14ac:dyDescent="0.2">
      <c r="A534" s="239">
        <v>52</v>
      </c>
      <c r="B534" s="240" t="s">
        <v>782</v>
      </c>
      <c r="C534" s="257" t="s">
        <v>783</v>
      </c>
      <c r="D534" s="241" t="s">
        <v>296</v>
      </c>
      <c r="E534" s="242">
        <v>636.84169999999995</v>
      </c>
      <c r="F534" s="243"/>
      <c r="G534" s="244">
        <f>ROUND(E534*F534,2)</f>
        <v>0</v>
      </c>
      <c r="H534" s="243"/>
      <c r="I534" s="244">
        <f>ROUND(E534*H534,2)</f>
        <v>0</v>
      </c>
      <c r="J534" s="243"/>
      <c r="K534" s="244">
        <f>ROUND(E534*J534,2)</f>
        <v>0</v>
      </c>
      <c r="L534" s="244">
        <v>15</v>
      </c>
      <c r="M534" s="244">
        <f>G534*(1+L534/100)</f>
        <v>0</v>
      </c>
      <c r="N534" s="242">
        <v>4.0000000000000003E-5</v>
      </c>
      <c r="O534" s="242">
        <f>ROUND(E534*N534,2)</f>
        <v>0.03</v>
      </c>
      <c r="P534" s="242">
        <v>0</v>
      </c>
      <c r="Q534" s="242">
        <f>ROUND(E534*P534,2)</f>
        <v>0</v>
      </c>
      <c r="R534" s="244" t="s">
        <v>442</v>
      </c>
      <c r="S534" s="244" t="s">
        <v>227</v>
      </c>
      <c r="T534" s="245" t="s">
        <v>227</v>
      </c>
      <c r="U534" s="222">
        <v>7.8E-2</v>
      </c>
      <c r="V534" s="222">
        <f>ROUND(E534*U534,2)</f>
        <v>49.67</v>
      </c>
      <c r="W534" s="222"/>
      <c r="X534" s="222" t="s">
        <v>298</v>
      </c>
      <c r="Y534" s="222" t="s">
        <v>230</v>
      </c>
      <c r="Z534" s="212"/>
      <c r="AA534" s="212"/>
      <c r="AB534" s="212"/>
      <c r="AC534" s="212"/>
      <c r="AD534" s="212"/>
      <c r="AE534" s="212"/>
      <c r="AF534" s="212"/>
      <c r="AG534" s="212" t="s">
        <v>299</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ht="22.5" outlineLevel="2" x14ac:dyDescent="0.2">
      <c r="A535" s="219"/>
      <c r="B535" s="220"/>
      <c r="C535" s="272" t="s">
        <v>784</v>
      </c>
      <c r="D535" s="271"/>
      <c r="E535" s="271"/>
      <c r="F535" s="271"/>
      <c r="G535" s="271"/>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301</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47" t="str">
        <f>C535</f>
        <v>s rámy a zárubněmi, zábradlí, předmětů oplechování apod., které se zřizují ještě před úpravami povrchu, před jejich znečištěním při úpravách povrchu nástřikem plastických (lepivých) maltovin</v>
      </c>
      <c r="BB535" s="212"/>
      <c r="BC535" s="212"/>
      <c r="BD535" s="212"/>
      <c r="BE535" s="212"/>
      <c r="BF535" s="212"/>
      <c r="BG535" s="212"/>
      <c r="BH535" s="212"/>
    </row>
    <row r="536" spans="1:60" outlineLevel="2" x14ac:dyDescent="0.2">
      <c r="A536" s="219"/>
      <c r="B536" s="220"/>
      <c r="C536" s="259" t="s">
        <v>785</v>
      </c>
      <c r="D536" s="226"/>
      <c r="E536" s="227">
        <v>5</v>
      </c>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235</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9" t="s">
        <v>786</v>
      </c>
      <c r="D537" s="226"/>
      <c r="E537" s="227">
        <v>31.9</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235</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9" t="s">
        <v>787</v>
      </c>
      <c r="D538" s="226"/>
      <c r="E538" s="227">
        <v>41.16</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235</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788</v>
      </c>
      <c r="D539" s="226"/>
      <c r="E539" s="227">
        <v>105.84</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235</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9" t="s">
        <v>789</v>
      </c>
      <c r="D540" s="226"/>
      <c r="E540" s="227">
        <v>9.5</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235</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73" t="s">
        <v>328</v>
      </c>
      <c r="D541" s="265"/>
      <c r="E541" s="266">
        <v>193.4</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235</v>
      </c>
      <c r="AH541" s="212">
        <v>1</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9" t="s">
        <v>790</v>
      </c>
      <c r="D542" s="226"/>
      <c r="E542" s="227">
        <v>14.882</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235</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9" t="s">
        <v>791</v>
      </c>
      <c r="D543" s="226"/>
      <c r="E543" s="227">
        <v>25.27</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235</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9" t="s">
        <v>792</v>
      </c>
      <c r="D544" s="226"/>
      <c r="E544" s="227">
        <v>37.24</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235</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9" t="s">
        <v>793</v>
      </c>
      <c r="D545" s="226"/>
      <c r="E545" s="227">
        <v>86.4</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235</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9" t="s">
        <v>789</v>
      </c>
      <c r="D546" s="226"/>
      <c r="E546" s="227">
        <v>9.5</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235</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73" t="s">
        <v>328</v>
      </c>
      <c r="D547" s="265"/>
      <c r="E547" s="266">
        <v>173.292</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235</v>
      </c>
      <c r="AH547" s="212">
        <v>1</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9" t="s">
        <v>794</v>
      </c>
      <c r="D548" s="226"/>
      <c r="E548" s="227">
        <v>5.79</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235</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9" t="s">
        <v>795</v>
      </c>
      <c r="D549" s="226"/>
      <c r="E549" s="227">
        <v>13.8345</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235</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9" t="s">
        <v>796</v>
      </c>
      <c r="D550" s="226"/>
      <c r="E550" s="227">
        <v>15.035500000000001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235</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9" t="s">
        <v>797</v>
      </c>
      <c r="D551" s="226"/>
      <c r="E551" s="227">
        <v>14.570499999999999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235</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9" t="s">
        <v>798</v>
      </c>
      <c r="D552" s="226"/>
      <c r="E552" s="227">
        <v>14.170500000000001</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235</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9" t="s">
        <v>798</v>
      </c>
      <c r="D553" s="226"/>
      <c r="E553" s="227">
        <v>14.170500000000001</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235</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59" t="s">
        <v>799</v>
      </c>
      <c r="D554" s="226"/>
      <c r="E554" s="227">
        <v>13.430999999999999</v>
      </c>
      <c r="F554" s="222"/>
      <c r="G554" s="222"/>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235</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59" t="s">
        <v>800</v>
      </c>
      <c r="D555" s="226"/>
      <c r="E555" s="227">
        <v>8.1240000000000006</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235</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73" t="s">
        <v>328</v>
      </c>
      <c r="D556" s="265"/>
      <c r="E556" s="266">
        <v>99.126499999999993</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235</v>
      </c>
      <c r="AH556" s="212">
        <v>1</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9" t="s">
        <v>801</v>
      </c>
      <c r="D557" s="226"/>
      <c r="E557" s="227">
        <v>3.1284000000000001</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235</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9" t="s">
        <v>802</v>
      </c>
      <c r="D558" s="226"/>
      <c r="E558" s="227">
        <v>10.4594</v>
      </c>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235</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803</v>
      </c>
      <c r="D559" s="226"/>
      <c r="E559" s="227">
        <v>13.3254</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235</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9" t="s">
        <v>804</v>
      </c>
      <c r="D560" s="226"/>
      <c r="E560" s="227">
        <v>56.501600000000003</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235</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9" t="s">
        <v>805</v>
      </c>
      <c r="D561" s="226"/>
      <c r="E561" s="227">
        <v>3.3279999999999998</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235</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73" t="s">
        <v>328</v>
      </c>
      <c r="D562" s="265"/>
      <c r="E562" s="266">
        <v>86.742800000000003</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235</v>
      </c>
      <c r="AH562" s="212">
        <v>1</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9" t="s">
        <v>806</v>
      </c>
      <c r="D563" s="226"/>
      <c r="E563" s="227">
        <v>6.9180000000000001</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235</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9" t="s">
        <v>807</v>
      </c>
      <c r="D564" s="226"/>
      <c r="E564" s="227">
        <v>2.82</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235</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9" t="s">
        <v>808</v>
      </c>
      <c r="D565" s="226"/>
      <c r="E565" s="227">
        <v>18.899999999999999</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235</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9" t="s">
        <v>809</v>
      </c>
      <c r="D566" s="226"/>
      <c r="E566" s="227">
        <v>45.971200000000003</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235</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9" t="s">
        <v>810</v>
      </c>
      <c r="D567" s="226"/>
      <c r="E567" s="227">
        <v>9.6712000000000007</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235</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73" t="s">
        <v>328</v>
      </c>
      <c r="D568" s="265"/>
      <c r="E568" s="266">
        <v>84.2804</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235</v>
      </c>
      <c r="AH568" s="212">
        <v>1</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39">
        <v>53</v>
      </c>
      <c r="B569" s="240" t="s">
        <v>811</v>
      </c>
      <c r="C569" s="257" t="s">
        <v>812</v>
      </c>
      <c r="D569" s="241" t="s">
        <v>296</v>
      </c>
      <c r="E569" s="242">
        <v>153.79429999999999</v>
      </c>
      <c r="F569" s="243"/>
      <c r="G569" s="244">
        <f>ROUND(E569*F569,2)</f>
        <v>0</v>
      </c>
      <c r="H569" s="243"/>
      <c r="I569" s="244">
        <f>ROUND(E569*H569,2)</f>
        <v>0</v>
      </c>
      <c r="J569" s="243"/>
      <c r="K569" s="244">
        <f>ROUND(E569*J569,2)</f>
        <v>0</v>
      </c>
      <c r="L569" s="244">
        <v>15</v>
      </c>
      <c r="M569" s="244">
        <f>G569*(1+L569/100)</f>
        <v>0</v>
      </c>
      <c r="N569" s="242">
        <v>5.7230000000000003E-2</v>
      </c>
      <c r="O569" s="242">
        <f>ROUND(E569*N569,2)</f>
        <v>8.8000000000000007</v>
      </c>
      <c r="P569" s="242">
        <v>0</v>
      </c>
      <c r="Q569" s="242">
        <f>ROUND(E569*P569,2)</f>
        <v>0</v>
      </c>
      <c r="R569" s="244" t="s">
        <v>442</v>
      </c>
      <c r="S569" s="244" t="s">
        <v>227</v>
      </c>
      <c r="T569" s="245" t="s">
        <v>227</v>
      </c>
      <c r="U569" s="222">
        <v>1.321</v>
      </c>
      <c r="V569" s="222">
        <f>ROUND(E569*U569,2)</f>
        <v>203.16</v>
      </c>
      <c r="W569" s="222"/>
      <c r="X569" s="222" t="s">
        <v>298</v>
      </c>
      <c r="Y569" s="222" t="s">
        <v>230</v>
      </c>
      <c r="Z569" s="212"/>
      <c r="AA569" s="212"/>
      <c r="AB569" s="212"/>
      <c r="AC569" s="212"/>
      <c r="AD569" s="212"/>
      <c r="AE569" s="212"/>
      <c r="AF569" s="212"/>
      <c r="AG569" s="212" t="s">
        <v>299</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59" t="s">
        <v>611</v>
      </c>
      <c r="D570" s="226"/>
      <c r="E570" s="227"/>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235</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9" t="s">
        <v>735</v>
      </c>
      <c r="D571" s="226"/>
      <c r="E571" s="227">
        <v>57.8476</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235</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9" t="s">
        <v>737</v>
      </c>
      <c r="D572" s="226"/>
      <c r="E572" s="227">
        <v>51.168500000000002</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235</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9" t="s">
        <v>738</v>
      </c>
      <c r="D573" s="226"/>
      <c r="E573" s="227">
        <v>50.49</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235</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9" t="s">
        <v>739</v>
      </c>
      <c r="D574" s="226"/>
      <c r="E574" s="227">
        <v>-307</v>
      </c>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235</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9" t="s">
        <v>582</v>
      </c>
      <c r="D575" s="226"/>
      <c r="E575" s="227"/>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235</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59" t="s">
        <v>741</v>
      </c>
      <c r="D576" s="226"/>
      <c r="E576" s="227">
        <v>14.63</v>
      </c>
      <c r="F576" s="222"/>
      <c r="G576" s="222"/>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235</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59" t="s">
        <v>590</v>
      </c>
      <c r="D577" s="226"/>
      <c r="E577" s="227"/>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235</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9" t="s">
        <v>742</v>
      </c>
      <c r="D578" s="226"/>
      <c r="E578" s="227">
        <v>16.167000000000002</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235</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9" t="s">
        <v>743</v>
      </c>
      <c r="D579" s="226"/>
      <c r="E579" s="227">
        <v>10.846</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235</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9" t="s">
        <v>744</v>
      </c>
      <c r="D580" s="226"/>
      <c r="E580" s="227">
        <v>20.827999999999999</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235</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9" t="s">
        <v>594</v>
      </c>
      <c r="D581" s="226"/>
      <c r="E581" s="227"/>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235</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9" t="s">
        <v>745</v>
      </c>
      <c r="D582" s="226"/>
      <c r="E582" s="227">
        <v>14.106</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235</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9" t="s">
        <v>746</v>
      </c>
      <c r="D583" s="226"/>
      <c r="E583" s="227">
        <v>11.0525</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235</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9" t="s">
        <v>747</v>
      </c>
      <c r="D584" s="226"/>
      <c r="E584" s="227">
        <v>12.587999999999999</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235</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9" t="s">
        <v>599</v>
      </c>
      <c r="D585" s="226"/>
      <c r="E585" s="227"/>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235</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748</v>
      </c>
      <c r="D586" s="226"/>
      <c r="E586" s="227">
        <v>14.106</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235</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9" t="s">
        <v>749</v>
      </c>
      <c r="D587" s="226"/>
      <c r="E587" s="227">
        <v>17.901</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235</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9" t="s">
        <v>750</v>
      </c>
      <c r="D588" s="226"/>
      <c r="E588" s="227">
        <v>11.0525</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235</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9" t="s">
        <v>751</v>
      </c>
      <c r="D589" s="226"/>
      <c r="E589" s="227">
        <v>12.587999999999999</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235</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9" t="s">
        <v>602</v>
      </c>
      <c r="D590" s="226"/>
      <c r="E590" s="227"/>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235</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9" t="s">
        <v>752</v>
      </c>
      <c r="D591" s="226"/>
      <c r="E591" s="227">
        <v>14.106</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235</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9" t="s">
        <v>753</v>
      </c>
      <c r="D592" s="226"/>
      <c r="E592" s="227">
        <v>17.901</v>
      </c>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235</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9" t="s">
        <v>754</v>
      </c>
      <c r="D593" s="226"/>
      <c r="E593" s="227">
        <v>11.082000000000001</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235</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9" t="s">
        <v>755</v>
      </c>
      <c r="D594" s="226"/>
      <c r="E594" s="227">
        <v>12.587999999999999</v>
      </c>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235</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9" t="s">
        <v>605</v>
      </c>
      <c r="D595" s="226"/>
      <c r="E595" s="227"/>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235</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9" t="s">
        <v>756</v>
      </c>
      <c r="D596" s="226"/>
      <c r="E596" s="227">
        <v>14.106</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235</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9" t="s">
        <v>757</v>
      </c>
      <c r="D597" s="226"/>
      <c r="E597" s="227">
        <v>17.901</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235</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9" t="s">
        <v>758</v>
      </c>
      <c r="D598" s="226"/>
      <c r="E598" s="227">
        <v>11.082000000000001</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235</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9" t="s">
        <v>759</v>
      </c>
      <c r="D599" s="226"/>
      <c r="E599" s="227">
        <v>12.587999999999999</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235</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9" t="s">
        <v>608</v>
      </c>
      <c r="D600" s="226"/>
      <c r="E600" s="227"/>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235</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9" t="s">
        <v>760</v>
      </c>
      <c r="D601" s="226"/>
      <c r="E601" s="227">
        <v>34.069200000000002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235</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73" t="s">
        <v>328</v>
      </c>
      <c r="D602" s="265"/>
      <c r="E602" s="266">
        <v>153.79429999999999</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235</v>
      </c>
      <c r="AH602" s="212">
        <v>1</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ht="22.5" outlineLevel="1" x14ac:dyDescent="0.2">
      <c r="A603" s="239">
        <v>54</v>
      </c>
      <c r="B603" s="240" t="s">
        <v>813</v>
      </c>
      <c r="C603" s="257" t="s">
        <v>814</v>
      </c>
      <c r="D603" s="241" t="s">
        <v>296</v>
      </c>
      <c r="E603" s="242">
        <v>1959.8371299999999</v>
      </c>
      <c r="F603" s="243"/>
      <c r="G603" s="244">
        <f>ROUND(E603*F603,2)</f>
        <v>0</v>
      </c>
      <c r="H603" s="243"/>
      <c r="I603" s="244">
        <f>ROUND(E603*H603,2)</f>
        <v>0</v>
      </c>
      <c r="J603" s="243"/>
      <c r="K603" s="244">
        <f>ROUND(E603*J603,2)</f>
        <v>0</v>
      </c>
      <c r="L603" s="244">
        <v>15</v>
      </c>
      <c r="M603" s="244">
        <f>G603*(1+L603/100)</f>
        <v>0</v>
      </c>
      <c r="N603" s="242">
        <v>4.1799999999999997E-2</v>
      </c>
      <c r="O603" s="242">
        <f>ROUND(E603*N603,2)</f>
        <v>81.92</v>
      </c>
      <c r="P603" s="242">
        <v>0</v>
      </c>
      <c r="Q603" s="242">
        <f>ROUND(E603*P603,2)</f>
        <v>0</v>
      </c>
      <c r="R603" s="244" t="s">
        <v>442</v>
      </c>
      <c r="S603" s="244" t="s">
        <v>227</v>
      </c>
      <c r="T603" s="245" t="s">
        <v>227</v>
      </c>
      <c r="U603" s="222">
        <v>2.2050000000000001</v>
      </c>
      <c r="V603" s="222">
        <f>ROUND(E603*U603,2)</f>
        <v>4321.4399999999996</v>
      </c>
      <c r="W603" s="222"/>
      <c r="X603" s="222" t="s">
        <v>298</v>
      </c>
      <c r="Y603" s="222" t="s">
        <v>230</v>
      </c>
      <c r="Z603" s="212"/>
      <c r="AA603" s="212"/>
      <c r="AB603" s="212"/>
      <c r="AC603" s="212"/>
      <c r="AD603" s="212"/>
      <c r="AE603" s="212"/>
      <c r="AF603" s="212"/>
      <c r="AG603" s="212" t="s">
        <v>299</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2.5" outlineLevel="2" x14ac:dyDescent="0.2">
      <c r="A604" s="219"/>
      <c r="B604" s="220"/>
      <c r="C604" s="259" t="s">
        <v>815</v>
      </c>
      <c r="D604" s="226"/>
      <c r="E604" s="227"/>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235</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9" t="s">
        <v>816</v>
      </c>
      <c r="D605" s="226"/>
      <c r="E605" s="227"/>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235</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9" t="s">
        <v>817</v>
      </c>
      <c r="D606" s="226"/>
      <c r="E606" s="227"/>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235</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9" t="s">
        <v>818</v>
      </c>
      <c r="D607" s="226"/>
      <c r="E607" s="227"/>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235</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9" t="s">
        <v>819</v>
      </c>
      <c r="D608" s="226"/>
      <c r="E608" s="227"/>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235</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9" t="s">
        <v>820</v>
      </c>
      <c r="D609" s="226"/>
      <c r="E609" s="227"/>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235</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9" t="s">
        <v>821</v>
      </c>
      <c r="D610" s="226"/>
      <c r="E610" s="227"/>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235</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9" t="s">
        <v>822</v>
      </c>
      <c r="D611" s="226"/>
      <c r="E611" s="227"/>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235</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ht="22.5" outlineLevel="3" x14ac:dyDescent="0.2">
      <c r="A612" s="219"/>
      <c r="B612" s="220"/>
      <c r="C612" s="259" t="s">
        <v>823</v>
      </c>
      <c r="D612" s="226"/>
      <c r="E612" s="227"/>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235</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9" t="s">
        <v>824</v>
      </c>
      <c r="D613" s="226"/>
      <c r="E613" s="227">
        <v>180.18600000000001</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235</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9" t="s">
        <v>825</v>
      </c>
      <c r="D614" s="226"/>
      <c r="E614" s="227">
        <v>5.7</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235</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9" t="s">
        <v>826</v>
      </c>
      <c r="D615" s="226"/>
      <c r="E615" s="227">
        <v>16.170000000000002</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235</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9" t="s">
        <v>827</v>
      </c>
      <c r="D616" s="226"/>
      <c r="E616" s="227">
        <v>47.88</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235</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9" t="s">
        <v>828</v>
      </c>
      <c r="D617" s="226"/>
      <c r="E617" s="227">
        <v>227.65</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235</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9" t="s">
        <v>829</v>
      </c>
      <c r="D618" s="226"/>
      <c r="E618" s="227">
        <v>10.374000000000001</v>
      </c>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235</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9" t="s">
        <v>830</v>
      </c>
      <c r="D619" s="226"/>
      <c r="E619" s="227">
        <v>8.64</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235</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9" t="s">
        <v>831</v>
      </c>
      <c r="D620" s="226"/>
      <c r="E620" s="227">
        <v>184.74</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235</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9" t="s">
        <v>832</v>
      </c>
      <c r="D621" s="226"/>
      <c r="E621" s="227">
        <v>3.6749999999999998</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235</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22.5" outlineLevel="3" x14ac:dyDescent="0.2">
      <c r="A622" s="219"/>
      <c r="B622" s="220"/>
      <c r="C622" s="259" t="s">
        <v>833</v>
      </c>
      <c r="D622" s="226"/>
      <c r="E622" s="227">
        <v>5.4550000000000001</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235</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ht="22.5" outlineLevel="3" x14ac:dyDescent="0.2">
      <c r="A623" s="219"/>
      <c r="B623" s="220"/>
      <c r="C623" s="259" t="s">
        <v>834</v>
      </c>
      <c r="D623" s="226"/>
      <c r="E623" s="227">
        <v>5.5730000000000004</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235</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ht="22.5" outlineLevel="3" x14ac:dyDescent="0.2">
      <c r="A624" s="219"/>
      <c r="B624" s="220"/>
      <c r="C624" s="259" t="s">
        <v>835</v>
      </c>
      <c r="D624" s="226"/>
      <c r="E624" s="227">
        <v>6.2149999999999999</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235</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ht="22.5" outlineLevel="3" x14ac:dyDescent="0.2">
      <c r="A625" s="219"/>
      <c r="B625" s="220"/>
      <c r="C625" s="259" t="s">
        <v>836</v>
      </c>
      <c r="D625" s="226"/>
      <c r="E625" s="227">
        <v>6.1150000000000002</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235</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ht="22.5" outlineLevel="3" x14ac:dyDescent="0.2">
      <c r="A626" s="219"/>
      <c r="B626" s="220"/>
      <c r="C626" s="259" t="s">
        <v>836</v>
      </c>
      <c r="D626" s="226"/>
      <c r="E626" s="227">
        <v>6.1150000000000002</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235</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ht="22.5" outlineLevel="3" x14ac:dyDescent="0.2">
      <c r="A627" s="219"/>
      <c r="B627" s="220"/>
      <c r="C627" s="259" t="s">
        <v>837</v>
      </c>
      <c r="D627" s="226"/>
      <c r="E627" s="227">
        <v>5.2649999999999997</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235</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9" t="s">
        <v>838</v>
      </c>
      <c r="D628" s="226"/>
      <c r="E628" s="227">
        <v>1.514</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235</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3" x14ac:dyDescent="0.2">
      <c r="A629" s="219"/>
      <c r="B629" s="220"/>
      <c r="C629" s="259" t="s">
        <v>839</v>
      </c>
      <c r="D629" s="226"/>
      <c r="E629" s="227">
        <v>406.27</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235</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9" t="s">
        <v>840</v>
      </c>
      <c r="D630" s="226"/>
      <c r="E630" s="227">
        <v>1.6301300000000001</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235</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9" t="s">
        <v>841</v>
      </c>
      <c r="D631" s="226"/>
      <c r="E631" s="227">
        <v>2.8540000000000001</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235</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9" t="s">
        <v>842</v>
      </c>
      <c r="D632" s="226"/>
      <c r="E632" s="227">
        <v>3.4</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235</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9" t="s">
        <v>843</v>
      </c>
      <c r="D633" s="226"/>
      <c r="E633" s="227">
        <v>14.236000000000001</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235</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9" t="s">
        <v>844</v>
      </c>
      <c r="D634" s="226"/>
      <c r="E634" s="227">
        <v>1.232</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235</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9" t="s">
        <v>845</v>
      </c>
      <c r="D635" s="226"/>
      <c r="E635" s="227">
        <v>401.28</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235</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9" t="s">
        <v>846</v>
      </c>
      <c r="D636" s="226"/>
      <c r="E636" s="227">
        <v>2.8860000000000001</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235</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9" t="s">
        <v>847</v>
      </c>
      <c r="D637" s="226"/>
      <c r="E637" s="227">
        <v>1.44</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235</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9" t="s">
        <v>848</v>
      </c>
      <c r="D638" s="226"/>
      <c r="E638" s="227">
        <v>7.2450000000000001</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235</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9" t="s">
        <v>849</v>
      </c>
      <c r="D639" s="226"/>
      <c r="E639" s="227">
        <v>19.116</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235</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9" t="s">
        <v>850</v>
      </c>
      <c r="D640" s="226"/>
      <c r="E640" s="227">
        <v>4.2210000000000001</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235</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73" t="s">
        <v>328</v>
      </c>
      <c r="D641" s="265"/>
      <c r="E641" s="266">
        <v>1587.0771299999999</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235</v>
      </c>
      <c r="AH641" s="212">
        <v>1</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ht="22.5" outlineLevel="3" x14ac:dyDescent="0.2">
      <c r="A642" s="219"/>
      <c r="B642" s="220"/>
      <c r="C642" s="259" t="s">
        <v>851</v>
      </c>
      <c r="D642" s="226"/>
      <c r="E642" s="227"/>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235</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59" t="s">
        <v>816</v>
      </c>
      <c r="D643" s="226"/>
      <c r="E643" s="227"/>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235</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9" t="s">
        <v>852</v>
      </c>
      <c r="D644" s="226"/>
      <c r="E644" s="227"/>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235</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9" t="s">
        <v>818</v>
      </c>
      <c r="D645" s="226"/>
      <c r="E645" s="227"/>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235</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9" t="s">
        <v>853</v>
      </c>
      <c r="D646" s="226"/>
      <c r="E646" s="227"/>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235</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9" t="s">
        <v>820</v>
      </c>
      <c r="D647" s="226"/>
      <c r="E647" s="227"/>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235</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9" t="s">
        <v>854</v>
      </c>
      <c r="D648" s="226"/>
      <c r="E648" s="227"/>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235</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9" t="s">
        <v>822</v>
      </c>
      <c r="D649" s="226"/>
      <c r="E649" s="227"/>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235</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9" t="s">
        <v>855</v>
      </c>
      <c r="D650" s="226"/>
      <c r="E650" s="227">
        <v>202.62</v>
      </c>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235</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9" t="s">
        <v>856</v>
      </c>
      <c r="D651" s="226"/>
      <c r="E651" s="227">
        <v>16.8</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235</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9" t="s">
        <v>857</v>
      </c>
      <c r="D652" s="226"/>
      <c r="E652" s="227">
        <v>130.74</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235</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9" t="s">
        <v>858</v>
      </c>
      <c r="D653" s="226"/>
      <c r="E653" s="227">
        <v>8.4</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235</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9" t="s">
        <v>859</v>
      </c>
      <c r="D654" s="226"/>
      <c r="E654" s="227"/>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235</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9" t="s">
        <v>860</v>
      </c>
      <c r="D655" s="226"/>
      <c r="E655" s="227">
        <v>14.2</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235</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9" t="s">
        <v>861</v>
      </c>
      <c r="D656" s="226"/>
      <c r="E656" s="227"/>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235</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73" t="s">
        <v>328</v>
      </c>
      <c r="D657" s="265"/>
      <c r="E657" s="266">
        <v>372.76</v>
      </c>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235</v>
      </c>
      <c r="AH657" s="212">
        <v>1</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39">
        <v>55</v>
      </c>
      <c r="B658" s="240" t="s">
        <v>862</v>
      </c>
      <c r="C658" s="257" t="s">
        <v>863</v>
      </c>
      <c r="D658" s="241" t="s">
        <v>296</v>
      </c>
      <c r="E658" s="242">
        <v>3.5</v>
      </c>
      <c r="F658" s="243"/>
      <c r="G658" s="244">
        <f>ROUND(E658*F658,2)</f>
        <v>0</v>
      </c>
      <c r="H658" s="243"/>
      <c r="I658" s="244">
        <f>ROUND(E658*H658,2)</f>
        <v>0</v>
      </c>
      <c r="J658" s="243"/>
      <c r="K658" s="244">
        <f>ROUND(E658*J658,2)</f>
        <v>0</v>
      </c>
      <c r="L658" s="244">
        <v>15</v>
      </c>
      <c r="M658" s="244">
        <f>G658*(1+L658/100)</f>
        <v>0</v>
      </c>
      <c r="N658" s="242">
        <v>3.15E-3</v>
      </c>
      <c r="O658" s="242">
        <f>ROUND(E658*N658,2)</f>
        <v>0.01</v>
      </c>
      <c r="P658" s="242">
        <v>0</v>
      </c>
      <c r="Q658" s="242">
        <f>ROUND(E658*P658,2)</f>
        <v>0</v>
      </c>
      <c r="R658" s="244" t="s">
        <v>476</v>
      </c>
      <c r="S658" s="244" t="s">
        <v>227</v>
      </c>
      <c r="T658" s="245" t="s">
        <v>227</v>
      </c>
      <c r="U658" s="222">
        <v>0.6</v>
      </c>
      <c r="V658" s="222">
        <f>ROUND(E658*U658,2)</f>
        <v>2.1</v>
      </c>
      <c r="W658" s="222"/>
      <c r="X658" s="222" t="s">
        <v>298</v>
      </c>
      <c r="Y658" s="222" t="s">
        <v>230</v>
      </c>
      <c r="Z658" s="212"/>
      <c r="AA658" s="212"/>
      <c r="AB658" s="212"/>
      <c r="AC658" s="212"/>
      <c r="AD658" s="212"/>
      <c r="AE658" s="212"/>
      <c r="AF658" s="212"/>
      <c r="AG658" s="212" t="s">
        <v>299</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59" t="s">
        <v>864</v>
      </c>
      <c r="D659" s="226"/>
      <c r="E659" s="227">
        <v>3.5</v>
      </c>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235</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ht="22.5" outlineLevel="1" x14ac:dyDescent="0.2">
      <c r="A660" s="239">
        <v>56</v>
      </c>
      <c r="B660" s="240" t="s">
        <v>865</v>
      </c>
      <c r="C660" s="257" t="s">
        <v>866</v>
      </c>
      <c r="D660" s="241" t="s">
        <v>296</v>
      </c>
      <c r="E660" s="242">
        <v>1959.8371299999999</v>
      </c>
      <c r="F660" s="243"/>
      <c r="G660" s="244">
        <f>ROUND(E660*F660,2)</f>
        <v>0</v>
      </c>
      <c r="H660" s="243"/>
      <c r="I660" s="244">
        <f>ROUND(E660*H660,2)</f>
        <v>0</v>
      </c>
      <c r="J660" s="243"/>
      <c r="K660" s="244">
        <f>ROUND(E660*J660,2)</f>
        <v>0</v>
      </c>
      <c r="L660" s="244">
        <v>15</v>
      </c>
      <c r="M660" s="244">
        <f>G660*(1+L660/100)</f>
        <v>0</v>
      </c>
      <c r="N660" s="242">
        <v>1.0300000000000001E-3</v>
      </c>
      <c r="O660" s="242">
        <f>ROUND(E660*N660,2)</f>
        <v>2.02</v>
      </c>
      <c r="P660" s="242">
        <v>0</v>
      </c>
      <c r="Q660" s="242">
        <f>ROUND(E660*P660,2)</f>
        <v>0</v>
      </c>
      <c r="R660" s="244" t="s">
        <v>442</v>
      </c>
      <c r="S660" s="244" t="s">
        <v>227</v>
      </c>
      <c r="T660" s="245" t="s">
        <v>227</v>
      </c>
      <c r="U660" s="222">
        <v>0.32528000000000001</v>
      </c>
      <c r="V660" s="222">
        <f>ROUND(E660*U660,2)</f>
        <v>637.5</v>
      </c>
      <c r="W660" s="222"/>
      <c r="X660" s="222" t="s">
        <v>298</v>
      </c>
      <c r="Y660" s="222" t="s">
        <v>230</v>
      </c>
      <c r="Z660" s="212"/>
      <c r="AA660" s="212"/>
      <c r="AB660" s="212"/>
      <c r="AC660" s="212"/>
      <c r="AD660" s="212"/>
      <c r="AE660" s="212"/>
      <c r="AF660" s="212"/>
      <c r="AG660" s="212" t="s">
        <v>299</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72" t="s">
        <v>867</v>
      </c>
      <c r="D661" s="271"/>
      <c r="E661" s="271"/>
      <c r="F661" s="271"/>
      <c r="G661" s="271"/>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301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60" t="s">
        <v>867</v>
      </c>
      <c r="D662" s="248"/>
      <c r="E662" s="248"/>
      <c r="F662" s="248"/>
      <c r="G662" s="248"/>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233</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74" t="s">
        <v>409</v>
      </c>
      <c r="D663" s="223"/>
      <c r="E663" s="224"/>
      <c r="F663" s="225"/>
      <c r="G663" s="225"/>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233</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0" t="s">
        <v>868</v>
      </c>
      <c r="D664" s="248"/>
      <c r="E664" s="248"/>
      <c r="F664" s="248"/>
      <c r="G664" s="248"/>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233</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59" t="s">
        <v>869</v>
      </c>
      <c r="D665" s="226"/>
      <c r="E665" s="227"/>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235</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59" t="s">
        <v>870</v>
      </c>
      <c r="D666" s="226"/>
      <c r="E666" s="227">
        <v>1959.8371299999999</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235</v>
      </c>
      <c r="AH666" s="212">
        <v>5</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39">
        <v>57</v>
      </c>
      <c r="B667" s="240" t="s">
        <v>871</v>
      </c>
      <c r="C667" s="257" t="s">
        <v>872</v>
      </c>
      <c r="D667" s="241" t="s">
        <v>317</v>
      </c>
      <c r="E667" s="242">
        <v>1206.3900000000001</v>
      </c>
      <c r="F667" s="243"/>
      <c r="G667" s="244">
        <f>ROUND(E667*F667,2)</f>
        <v>0</v>
      </c>
      <c r="H667" s="243"/>
      <c r="I667" s="244">
        <f>ROUND(E667*H667,2)</f>
        <v>0</v>
      </c>
      <c r="J667" s="243"/>
      <c r="K667" s="244">
        <f>ROUND(E667*J667,2)</f>
        <v>0</v>
      </c>
      <c r="L667" s="244">
        <v>15</v>
      </c>
      <c r="M667" s="244">
        <f>G667*(1+L667/100)</f>
        <v>0</v>
      </c>
      <c r="N667" s="242">
        <v>1.4999999999999999E-4</v>
      </c>
      <c r="O667" s="242">
        <f>ROUND(E667*N667,2)</f>
        <v>0.18</v>
      </c>
      <c r="P667" s="242">
        <v>0</v>
      </c>
      <c r="Q667" s="242">
        <f>ROUND(E667*P667,2)</f>
        <v>0</v>
      </c>
      <c r="R667" s="244" t="s">
        <v>442</v>
      </c>
      <c r="S667" s="244" t="s">
        <v>227</v>
      </c>
      <c r="T667" s="245" t="s">
        <v>227</v>
      </c>
      <c r="U667" s="222">
        <v>0.06</v>
      </c>
      <c r="V667" s="222">
        <f>ROUND(E667*U667,2)</f>
        <v>72.38</v>
      </c>
      <c r="W667" s="222"/>
      <c r="X667" s="222" t="s">
        <v>298</v>
      </c>
      <c r="Y667" s="222" t="s">
        <v>230</v>
      </c>
      <c r="Z667" s="212"/>
      <c r="AA667" s="212"/>
      <c r="AB667" s="212"/>
      <c r="AC667" s="212"/>
      <c r="AD667" s="212"/>
      <c r="AE667" s="212"/>
      <c r="AF667" s="212"/>
      <c r="AG667" s="212" t="s">
        <v>299</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59" t="s">
        <v>873</v>
      </c>
      <c r="D668" s="226"/>
      <c r="E668" s="227">
        <v>15</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235</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59" t="s">
        <v>874</v>
      </c>
      <c r="D669" s="226"/>
      <c r="E669" s="227">
        <v>42.5</v>
      </c>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235</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59" t="s">
        <v>875</v>
      </c>
      <c r="D670" s="226"/>
      <c r="E670" s="227">
        <v>53.9</v>
      </c>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235</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9" t="s">
        <v>876</v>
      </c>
      <c r="D671" s="226"/>
      <c r="E671" s="227">
        <v>159.6</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235</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73" t="s">
        <v>328</v>
      </c>
      <c r="D672" s="265"/>
      <c r="E672" s="266">
        <v>271</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235</v>
      </c>
      <c r="AH672" s="212">
        <v>1</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ht="22.5" outlineLevel="3" x14ac:dyDescent="0.2">
      <c r="A673" s="219"/>
      <c r="B673" s="220"/>
      <c r="C673" s="259" t="s">
        <v>877</v>
      </c>
      <c r="D673" s="226"/>
      <c r="E673" s="227">
        <v>29.535</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235</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59" t="s">
        <v>878</v>
      </c>
      <c r="D674" s="226"/>
      <c r="E674" s="227">
        <v>39.9</v>
      </c>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235</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9" t="s">
        <v>879</v>
      </c>
      <c r="D675" s="226"/>
      <c r="E675" s="227">
        <v>52.5</v>
      </c>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235</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9" t="s">
        <v>880</v>
      </c>
      <c r="D676" s="226"/>
      <c r="E676" s="227">
        <v>134.4</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235</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59" t="s">
        <v>409</v>
      </c>
      <c r="D677" s="226"/>
      <c r="E677" s="227"/>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235</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73" t="s">
        <v>328</v>
      </c>
      <c r="D678" s="265"/>
      <c r="E678" s="266">
        <v>256.33499999999998</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235</v>
      </c>
      <c r="AH678" s="212">
        <v>1</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9" t="s">
        <v>881</v>
      </c>
      <c r="D679" s="226"/>
      <c r="E679" s="227">
        <v>14.7</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235</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9" t="s">
        <v>882</v>
      </c>
      <c r="D680" s="226"/>
      <c r="E680" s="227">
        <v>31.45</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235</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9" t="s">
        <v>883</v>
      </c>
      <c r="D681" s="226"/>
      <c r="E681" s="227">
        <v>32.53</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235</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59" t="s">
        <v>884</v>
      </c>
      <c r="D682" s="226"/>
      <c r="E682" s="227">
        <v>32.67</v>
      </c>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235</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59" t="s">
        <v>885</v>
      </c>
      <c r="D683" s="226"/>
      <c r="E683" s="227">
        <v>31.67</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235</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9" t="s">
        <v>885</v>
      </c>
      <c r="D684" s="226"/>
      <c r="E684" s="227">
        <v>31.67</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235</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9" t="s">
        <v>886</v>
      </c>
      <c r="D685" s="226"/>
      <c r="E685" s="227">
        <v>29.97</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235</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9" t="s">
        <v>887</v>
      </c>
      <c r="D686" s="226"/>
      <c r="E686" s="227">
        <v>15.14</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235</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73" t="s">
        <v>328</v>
      </c>
      <c r="D687" s="265"/>
      <c r="E687" s="266">
        <v>219.8</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235</v>
      </c>
      <c r="AH687" s="212">
        <v>1</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9" t="s">
        <v>888</v>
      </c>
      <c r="D688" s="226"/>
      <c r="E688" s="227">
        <v>9.3149999999999995</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235</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9" t="s">
        <v>889</v>
      </c>
      <c r="D689" s="226"/>
      <c r="E689" s="227">
        <v>28.54</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235</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59" t="s">
        <v>890</v>
      </c>
      <c r="D690" s="226"/>
      <c r="E690" s="227">
        <v>34</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235</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59" t="s">
        <v>891</v>
      </c>
      <c r="D691" s="226"/>
      <c r="E691" s="227">
        <v>142.36000000000001</v>
      </c>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235</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59" t="s">
        <v>892</v>
      </c>
      <c r="D692" s="226"/>
      <c r="E692" s="227">
        <v>12.32</v>
      </c>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235</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73" t="s">
        <v>328</v>
      </c>
      <c r="D693" s="265"/>
      <c r="E693" s="266">
        <v>226.535</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235</v>
      </c>
      <c r="AH693" s="212">
        <v>1</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59" t="s">
        <v>893</v>
      </c>
      <c r="D694" s="226"/>
      <c r="E694" s="227">
        <v>19.239999999999998</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235</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59" t="s">
        <v>894</v>
      </c>
      <c r="D695" s="226"/>
      <c r="E695" s="227">
        <v>9.6</v>
      </c>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235</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59" t="s">
        <v>895</v>
      </c>
      <c r="D696" s="226"/>
      <c r="E696" s="227">
        <v>48.3</v>
      </c>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235</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59" t="s">
        <v>896</v>
      </c>
      <c r="D697" s="226"/>
      <c r="E697" s="227">
        <v>127.44</v>
      </c>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235</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59" t="s">
        <v>897</v>
      </c>
      <c r="D698" s="226"/>
      <c r="E698" s="227">
        <v>28.14</v>
      </c>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235</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73" t="s">
        <v>328</v>
      </c>
      <c r="D699" s="265"/>
      <c r="E699" s="266">
        <v>232.72</v>
      </c>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235</v>
      </c>
      <c r="AH699" s="212">
        <v>1</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ht="22.5" outlineLevel="1" x14ac:dyDescent="0.2">
      <c r="A700" s="239">
        <v>58</v>
      </c>
      <c r="B700" s="240" t="s">
        <v>898</v>
      </c>
      <c r="C700" s="257" t="s">
        <v>899</v>
      </c>
      <c r="D700" s="241" t="s">
        <v>296</v>
      </c>
      <c r="E700" s="242">
        <v>1959.8371299999999</v>
      </c>
      <c r="F700" s="243"/>
      <c r="G700" s="244">
        <f>ROUND(E700*F700,2)</f>
        <v>0</v>
      </c>
      <c r="H700" s="243"/>
      <c r="I700" s="244">
        <f>ROUND(E700*H700,2)</f>
        <v>0</v>
      </c>
      <c r="J700" s="243"/>
      <c r="K700" s="244">
        <f>ROUND(E700*J700,2)</f>
        <v>0</v>
      </c>
      <c r="L700" s="244">
        <v>15</v>
      </c>
      <c r="M700" s="244">
        <f>G700*(1+L700/100)</f>
        <v>0</v>
      </c>
      <c r="N700" s="242">
        <v>3.6700000000000001E-3</v>
      </c>
      <c r="O700" s="242">
        <f>ROUND(E700*N700,2)</f>
        <v>7.19</v>
      </c>
      <c r="P700" s="242">
        <v>0</v>
      </c>
      <c r="Q700" s="242">
        <f>ROUND(E700*P700,2)</f>
        <v>0</v>
      </c>
      <c r="R700" s="244" t="s">
        <v>442</v>
      </c>
      <c r="S700" s="244" t="s">
        <v>227</v>
      </c>
      <c r="T700" s="245" t="s">
        <v>227</v>
      </c>
      <c r="U700" s="222">
        <v>0.36199999999999999</v>
      </c>
      <c r="V700" s="222">
        <f>ROUND(E700*U700,2)</f>
        <v>709.46</v>
      </c>
      <c r="W700" s="222"/>
      <c r="X700" s="222" t="s">
        <v>298</v>
      </c>
      <c r="Y700" s="222" t="s">
        <v>230</v>
      </c>
      <c r="Z700" s="212"/>
      <c r="AA700" s="212"/>
      <c r="AB700" s="212"/>
      <c r="AC700" s="212"/>
      <c r="AD700" s="212"/>
      <c r="AE700" s="212"/>
      <c r="AF700" s="212"/>
      <c r="AG700" s="212" t="s">
        <v>299</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59" t="s">
        <v>869</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235</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59" t="s">
        <v>900</v>
      </c>
      <c r="D702" s="226"/>
      <c r="E702" s="227">
        <v>1959.8371299999999</v>
      </c>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235</v>
      </c>
      <c r="AH702" s="212">
        <v>5</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39">
        <v>59</v>
      </c>
      <c r="B703" s="240" t="s">
        <v>901</v>
      </c>
      <c r="C703" s="257" t="s">
        <v>902</v>
      </c>
      <c r="D703" s="241" t="s">
        <v>296</v>
      </c>
      <c r="E703" s="242">
        <v>2449.7312999999999</v>
      </c>
      <c r="F703" s="243"/>
      <c r="G703" s="244">
        <f>ROUND(E703*F703,2)</f>
        <v>0</v>
      </c>
      <c r="H703" s="243"/>
      <c r="I703" s="244">
        <f>ROUND(E703*H703,2)</f>
        <v>0</v>
      </c>
      <c r="J703" s="243"/>
      <c r="K703" s="244">
        <f>ROUND(E703*J703,2)</f>
        <v>0</v>
      </c>
      <c r="L703" s="244">
        <v>15</v>
      </c>
      <c r="M703" s="244">
        <f>G703*(1+L703/100)</f>
        <v>0</v>
      </c>
      <c r="N703" s="242">
        <v>0</v>
      </c>
      <c r="O703" s="242">
        <f>ROUND(E703*N703,2)</f>
        <v>0</v>
      </c>
      <c r="P703" s="242">
        <v>0</v>
      </c>
      <c r="Q703" s="242">
        <f>ROUND(E703*P703,2)</f>
        <v>0</v>
      </c>
      <c r="R703" s="244" t="s">
        <v>476</v>
      </c>
      <c r="S703" s="244" t="s">
        <v>227</v>
      </c>
      <c r="T703" s="245" t="s">
        <v>227</v>
      </c>
      <c r="U703" s="222">
        <v>0.38</v>
      </c>
      <c r="V703" s="222">
        <f>ROUND(E703*U703,2)</f>
        <v>930.9</v>
      </c>
      <c r="W703" s="222"/>
      <c r="X703" s="222" t="s">
        <v>298</v>
      </c>
      <c r="Y703" s="222" t="s">
        <v>230</v>
      </c>
      <c r="Z703" s="212"/>
      <c r="AA703" s="212"/>
      <c r="AB703" s="212"/>
      <c r="AC703" s="212"/>
      <c r="AD703" s="212"/>
      <c r="AE703" s="212"/>
      <c r="AF703" s="212"/>
      <c r="AG703" s="212" t="s">
        <v>299</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72" t="s">
        <v>903</v>
      </c>
      <c r="D704" s="271"/>
      <c r="E704" s="271"/>
      <c r="F704" s="271"/>
      <c r="G704" s="271"/>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301</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2" x14ac:dyDescent="0.2">
      <c r="A705" s="219"/>
      <c r="B705" s="220"/>
      <c r="C705" s="260" t="s">
        <v>904</v>
      </c>
      <c r="D705" s="248"/>
      <c r="E705" s="248"/>
      <c r="F705" s="248"/>
      <c r="G705" s="248"/>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233</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59" t="s">
        <v>905</v>
      </c>
      <c r="D706" s="226"/>
      <c r="E706" s="227">
        <v>94.82</v>
      </c>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235</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9" t="s">
        <v>559</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235</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9" t="s">
        <v>563</v>
      </c>
      <c r="D708" s="226"/>
      <c r="E708" s="227">
        <v>2354.9113000000002</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235</v>
      </c>
      <c r="AH708" s="212">
        <v>5</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39">
        <v>60</v>
      </c>
      <c r="B709" s="240" t="s">
        <v>906</v>
      </c>
      <c r="C709" s="257" t="s">
        <v>907</v>
      </c>
      <c r="D709" s="241" t="s">
        <v>296</v>
      </c>
      <c r="E709" s="242">
        <v>153.79429999999999</v>
      </c>
      <c r="F709" s="243"/>
      <c r="G709" s="244">
        <f>ROUND(E709*F709,2)</f>
        <v>0</v>
      </c>
      <c r="H709" s="243"/>
      <c r="I709" s="244">
        <f>ROUND(E709*H709,2)</f>
        <v>0</v>
      </c>
      <c r="J709" s="243"/>
      <c r="K709" s="244">
        <f>ROUND(E709*J709,2)</f>
        <v>0</v>
      </c>
      <c r="L709" s="244">
        <v>15</v>
      </c>
      <c r="M709" s="244">
        <f>G709*(1+L709/100)</f>
        <v>0</v>
      </c>
      <c r="N709" s="242">
        <v>2.0000000000000002E-5</v>
      </c>
      <c r="O709" s="242">
        <f>ROUND(E709*N709,2)</f>
        <v>0</v>
      </c>
      <c r="P709" s="242">
        <v>0</v>
      </c>
      <c r="Q709" s="242">
        <f>ROUND(E709*P709,2)</f>
        <v>0</v>
      </c>
      <c r="R709" s="244" t="s">
        <v>442</v>
      </c>
      <c r="S709" s="244" t="s">
        <v>227</v>
      </c>
      <c r="T709" s="245" t="s">
        <v>227</v>
      </c>
      <c r="U709" s="222">
        <v>0.11</v>
      </c>
      <c r="V709" s="222">
        <f>ROUND(E709*U709,2)</f>
        <v>16.920000000000002</v>
      </c>
      <c r="W709" s="222"/>
      <c r="X709" s="222" t="s">
        <v>298</v>
      </c>
      <c r="Y709" s="222" t="s">
        <v>230</v>
      </c>
      <c r="Z709" s="212"/>
      <c r="AA709" s="212"/>
      <c r="AB709" s="212"/>
      <c r="AC709" s="212"/>
      <c r="AD709" s="212"/>
      <c r="AE709" s="212"/>
      <c r="AF709" s="212"/>
      <c r="AG709" s="212" t="s">
        <v>299</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2" x14ac:dyDescent="0.2">
      <c r="A710" s="219"/>
      <c r="B710" s="220"/>
      <c r="C710" s="259" t="s">
        <v>908</v>
      </c>
      <c r="D710" s="226"/>
      <c r="E710" s="227">
        <v>153.79429999999999</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235</v>
      </c>
      <c r="AH710" s="212">
        <v>5</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39">
        <v>61</v>
      </c>
      <c r="B711" s="240" t="s">
        <v>909</v>
      </c>
      <c r="C711" s="257" t="s">
        <v>910</v>
      </c>
      <c r="D711" s="241" t="s">
        <v>296</v>
      </c>
      <c r="E711" s="242">
        <v>1959.8371299999999</v>
      </c>
      <c r="F711" s="243"/>
      <c r="G711" s="244">
        <f>ROUND(E711*F711,2)</f>
        <v>0</v>
      </c>
      <c r="H711" s="243"/>
      <c r="I711" s="244">
        <f>ROUND(E711*H711,2)</f>
        <v>0</v>
      </c>
      <c r="J711" s="243"/>
      <c r="K711" s="244">
        <f>ROUND(E711*J711,2)</f>
        <v>0</v>
      </c>
      <c r="L711" s="244">
        <v>15</v>
      </c>
      <c r="M711" s="244">
        <f>G711*(1+L711/100)</f>
        <v>0</v>
      </c>
      <c r="N711" s="242">
        <v>2.0000000000000002E-5</v>
      </c>
      <c r="O711" s="242">
        <f>ROUND(E711*N711,2)</f>
        <v>0.04</v>
      </c>
      <c r="P711" s="242">
        <v>0</v>
      </c>
      <c r="Q711" s="242">
        <f>ROUND(E711*P711,2)</f>
        <v>0</v>
      </c>
      <c r="R711" s="244" t="s">
        <v>442</v>
      </c>
      <c r="S711" s="244" t="s">
        <v>227</v>
      </c>
      <c r="T711" s="245" t="s">
        <v>227</v>
      </c>
      <c r="U711" s="222">
        <v>0.18</v>
      </c>
      <c r="V711" s="222">
        <f>ROUND(E711*U711,2)</f>
        <v>352.77</v>
      </c>
      <c r="W711" s="222"/>
      <c r="X711" s="222" t="s">
        <v>298</v>
      </c>
      <c r="Y711" s="222" t="s">
        <v>230</v>
      </c>
      <c r="Z711" s="212"/>
      <c r="AA711" s="212"/>
      <c r="AB711" s="212"/>
      <c r="AC711" s="212"/>
      <c r="AD711" s="212"/>
      <c r="AE711" s="212"/>
      <c r="AF711" s="212"/>
      <c r="AG711" s="212" t="s">
        <v>299</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
      <c r="A712" s="219"/>
      <c r="B712" s="220"/>
      <c r="C712" s="259" t="s">
        <v>900</v>
      </c>
      <c r="D712" s="226"/>
      <c r="E712" s="227">
        <v>1959.8371299999999</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235</v>
      </c>
      <c r="AH712" s="212">
        <v>5</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9">
        <v>62</v>
      </c>
      <c r="B713" s="240" t="s">
        <v>911</v>
      </c>
      <c r="C713" s="257" t="s">
        <v>912</v>
      </c>
      <c r="D713" s="241" t="s">
        <v>296</v>
      </c>
      <c r="E713" s="242">
        <v>329.27</v>
      </c>
      <c r="F713" s="243"/>
      <c r="G713" s="244">
        <f>ROUND(E713*F713,2)</f>
        <v>0</v>
      </c>
      <c r="H713" s="243"/>
      <c r="I713" s="244">
        <f>ROUND(E713*H713,2)</f>
        <v>0</v>
      </c>
      <c r="J713" s="243"/>
      <c r="K713" s="244">
        <f>ROUND(E713*J713,2)</f>
        <v>0</v>
      </c>
      <c r="L713" s="244">
        <v>15</v>
      </c>
      <c r="M713" s="244">
        <f>G713*(1+L713/100)</f>
        <v>0</v>
      </c>
      <c r="N713" s="242">
        <v>2.0000000000000002E-5</v>
      </c>
      <c r="O713" s="242">
        <f>ROUND(E713*N713,2)</f>
        <v>0.01</v>
      </c>
      <c r="P713" s="242">
        <v>0</v>
      </c>
      <c r="Q713" s="242">
        <f>ROUND(E713*P713,2)</f>
        <v>0</v>
      </c>
      <c r="R713" s="244" t="s">
        <v>442</v>
      </c>
      <c r="S713" s="244" t="s">
        <v>227</v>
      </c>
      <c r="T713" s="245" t="s">
        <v>227</v>
      </c>
      <c r="U713" s="222">
        <v>0.2</v>
      </c>
      <c r="V713" s="222">
        <f>ROUND(E713*U713,2)</f>
        <v>65.849999999999994</v>
      </c>
      <c r="W713" s="222"/>
      <c r="X713" s="222" t="s">
        <v>298</v>
      </c>
      <c r="Y713" s="222" t="s">
        <v>230</v>
      </c>
      <c r="Z713" s="212"/>
      <c r="AA713" s="212"/>
      <c r="AB713" s="212"/>
      <c r="AC713" s="212"/>
      <c r="AD713" s="212"/>
      <c r="AE713" s="212"/>
      <c r="AF713" s="212"/>
      <c r="AG713" s="212" t="s">
        <v>299</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59" t="s">
        <v>913</v>
      </c>
      <c r="D714" s="226"/>
      <c r="E714" s="227">
        <v>329.27</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235</v>
      </c>
      <c r="AH714" s="212">
        <v>5</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39">
        <v>63</v>
      </c>
      <c r="B715" s="240" t="s">
        <v>914</v>
      </c>
      <c r="C715" s="257" t="s">
        <v>915</v>
      </c>
      <c r="D715" s="241" t="s">
        <v>296</v>
      </c>
      <c r="E715" s="242">
        <v>329.27</v>
      </c>
      <c r="F715" s="243"/>
      <c r="G715" s="244">
        <f>ROUND(E715*F715,2)</f>
        <v>0</v>
      </c>
      <c r="H715" s="243"/>
      <c r="I715" s="244">
        <f>ROUND(E715*H715,2)</f>
        <v>0</v>
      </c>
      <c r="J715" s="243"/>
      <c r="K715" s="244">
        <f>ROUND(E715*J715,2)</f>
        <v>0</v>
      </c>
      <c r="L715" s="244">
        <v>15</v>
      </c>
      <c r="M715" s="244">
        <f>G715*(1+L715/100)</f>
        <v>0</v>
      </c>
      <c r="N715" s="242">
        <v>8.7059999999999998E-2</v>
      </c>
      <c r="O715" s="242">
        <f>ROUND(E715*N715,2)</f>
        <v>28.67</v>
      </c>
      <c r="P715" s="242">
        <v>0</v>
      </c>
      <c r="Q715" s="242">
        <f>ROUND(E715*P715,2)</f>
        <v>0</v>
      </c>
      <c r="R715" s="244" t="s">
        <v>442</v>
      </c>
      <c r="S715" s="244" t="s">
        <v>227</v>
      </c>
      <c r="T715" s="245" t="s">
        <v>227</v>
      </c>
      <c r="U715" s="222">
        <v>2.94</v>
      </c>
      <c r="V715" s="222">
        <f>ROUND(E715*U715,2)</f>
        <v>968.05</v>
      </c>
      <c r="W715" s="222"/>
      <c r="X715" s="222" t="s">
        <v>298</v>
      </c>
      <c r="Y715" s="222" t="s">
        <v>230</v>
      </c>
      <c r="Z715" s="212"/>
      <c r="AA715" s="212"/>
      <c r="AB715" s="212"/>
      <c r="AC715" s="212"/>
      <c r="AD715" s="212"/>
      <c r="AE715" s="212"/>
      <c r="AF715" s="212"/>
      <c r="AG715" s="212" t="s">
        <v>299</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59" t="s">
        <v>916</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235</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59" t="s">
        <v>917</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235</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9" t="s">
        <v>918</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235</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ht="22.5" outlineLevel="3" x14ac:dyDescent="0.2">
      <c r="A719" s="219"/>
      <c r="B719" s="220"/>
      <c r="C719" s="259" t="s">
        <v>919</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235</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59" t="s">
        <v>816</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235</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59" t="s">
        <v>920</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235</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59" t="s">
        <v>921</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235</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9" t="s">
        <v>819</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235</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59" t="s">
        <v>922</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235</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59" t="s">
        <v>923</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235</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59" t="s">
        <v>822</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235</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9" t="s">
        <v>924</v>
      </c>
      <c r="D727" s="226"/>
      <c r="E727" s="227">
        <v>3.21</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235</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59" t="s">
        <v>925</v>
      </c>
      <c r="D728" s="226"/>
      <c r="E728" s="227">
        <v>7.72</v>
      </c>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235</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73" t="s">
        <v>328</v>
      </c>
      <c r="D729" s="265"/>
      <c r="E729" s="266">
        <v>10.93</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235</v>
      </c>
      <c r="AH729" s="212">
        <v>1</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3" x14ac:dyDescent="0.2">
      <c r="A730" s="219"/>
      <c r="B730" s="220"/>
      <c r="C730" s="259" t="s">
        <v>926</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235</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9" t="s">
        <v>816</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235</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9" t="s">
        <v>927</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235</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9" t="s">
        <v>921</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235</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9" t="s">
        <v>928</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235</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59" t="s">
        <v>929</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235</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59" t="s">
        <v>930</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235</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59" t="s">
        <v>931</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235</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9" t="s">
        <v>932</v>
      </c>
      <c r="D738" s="226"/>
      <c r="E738" s="227">
        <v>131.41</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235</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59" t="s">
        <v>933</v>
      </c>
      <c r="D739" s="226"/>
      <c r="E739" s="227">
        <v>4.5</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235</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59" t="s">
        <v>934</v>
      </c>
      <c r="D740" s="226"/>
      <c r="E740" s="227">
        <v>105.47</v>
      </c>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235</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9" t="s">
        <v>935</v>
      </c>
      <c r="D741" s="226"/>
      <c r="E741" s="227">
        <v>4.38</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235</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59" t="s">
        <v>936</v>
      </c>
      <c r="D742" s="226"/>
      <c r="E742" s="227">
        <v>2.2000000000000002</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235</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73" t="s">
        <v>328</v>
      </c>
      <c r="D743" s="265"/>
      <c r="E743" s="266">
        <v>247.96</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235</v>
      </c>
      <c r="AH743" s="212">
        <v>1</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ht="22.5" outlineLevel="3" x14ac:dyDescent="0.2">
      <c r="A744" s="219"/>
      <c r="B744" s="220"/>
      <c r="C744" s="259" t="s">
        <v>937</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235</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9" t="s">
        <v>816</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235</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9" t="s">
        <v>938</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235</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9" t="s">
        <v>939</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235</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59" t="s">
        <v>928</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235</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59" t="s">
        <v>940</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235</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59" t="s">
        <v>941</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235</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59" t="s">
        <v>822</v>
      </c>
      <c r="D751" s="226"/>
      <c r="E751" s="227"/>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235</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59" t="s">
        <v>942</v>
      </c>
      <c r="D752" s="226"/>
      <c r="E752" s="227">
        <v>11.63</v>
      </c>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235</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59" t="s">
        <v>943</v>
      </c>
      <c r="D753" s="226"/>
      <c r="E753" s="227">
        <v>3.75</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235</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9" t="s">
        <v>944</v>
      </c>
      <c r="D754" s="226"/>
      <c r="E754" s="227">
        <v>39.700000000000003</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235</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9" t="s">
        <v>945</v>
      </c>
      <c r="D755" s="226"/>
      <c r="E755" s="227">
        <v>3.9</v>
      </c>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235</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59" t="s">
        <v>946</v>
      </c>
      <c r="D756" s="226"/>
      <c r="E756" s="227">
        <v>11.4</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235</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73" t="s">
        <v>328</v>
      </c>
      <c r="D757" s="265"/>
      <c r="E757" s="266">
        <v>70.38</v>
      </c>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235</v>
      </c>
      <c r="AH757" s="212">
        <v>1</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39">
        <v>64</v>
      </c>
      <c r="B758" s="240" t="s">
        <v>947</v>
      </c>
      <c r="C758" s="257" t="s">
        <v>948</v>
      </c>
      <c r="D758" s="241" t="s">
        <v>296</v>
      </c>
      <c r="E758" s="242">
        <v>94.82</v>
      </c>
      <c r="F758" s="243"/>
      <c r="G758" s="244">
        <f>ROUND(E758*F758,2)</f>
        <v>0</v>
      </c>
      <c r="H758" s="243"/>
      <c r="I758" s="244">
        <f>ROUND(E758*H758,2)</f>
        <v>0</v>
      </c>
      <c r="J758" s="243"/>
      <c r="K758" s="244">
        <f>ROUND(E758*J758,2)</f>
        <v>0</v>
      </c>
      <c r="L758" s="244">
        <v>15</v>
      </c>
      <c r="M758" s="244">
        <f>G758*(1+L758/100)</f>
        <v>0</v>
      </c>
      <c r="N758" s="242">
        <v>1.1E-4</v>
      </c>
      <c r="O758" s="242">
        <f>ROUND(E758*N758,2)</f>
        <v>0.01</v>
      </c>
      <c r="P758" s="242">
        <v>0</v>
      </c>
      <c r="Q758" s="242">
        <f>ROUND(E758*P758,2)</f>
        <v>0</v>
      </c>
      <c r="R758" s="244"/>
      <c r="S758" s="244" t="s">
        <v>250</v>
      </c>
      <c r="T758" s="245" t="s">
        <v>228</v>
      </c>
      <c r="U758" s="222">
        <v>0.16</v>
      </c>
      <c r="V758" s="222">
        <f>ROUND(E758*U758,2)</f>
        <v>15.17</v>
      </c>
      <c r="W758" s="222"/>
      <c r="X758" s="222" t="s">
        <v>298</v>
      </c>
      <c r="Y758" s="222" t="s">
        <v>230</v>
      </c>
      <c r="Z758" s="212"/>
      <c r="AA758" s="212"/>
      <c r="AB758" s="212"/>
      <c r="AC758" s="212"/>
      <c r="AD758" s="212"/>
      <c r="AE758" s="212"/>
      <c r="AF758" s="212"/>
      <c r="AG758" s="212" t="s">
        <v>299</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2" x14ac:dyDescent="0.2">
      <c r="A759" s="219"/>
      <c r="B759" s="220"/>
      <c r="C759" s="259" t="s">
        <v>905</v>
      </c>
      <c r="D759" s="226"/>
      <c r="E759" s="227">
        <v>94.82</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235</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x14ac:dyDescent="0.2">
      <c r="A760" s="229" t="s">
        <v>222</v>
      </c>
      <c r="B760" s="230" t="s">
        <v>117</v>
      </c>
      <c r="C760" s="256" t="s">
        <v>118</v>
      </c>
      <c r="D760" s="231"/>
      <c r="E760" s="232"/>
      <c r="F760" s="233"/>
      <c r="G760" s="233">
        <f>SUMIF(AG761:AG837,"&lt;&gt;NOR",G761:G837)</f>
        <v>0</v>
      </c>
      <c r="H760" s="233"/>
      <c r="I760" s="233">
        <f>SUM(I761:I837)</f>
        <v>0</v>
      </c>
      <c r="J760" s="233"/>
      <c r="K760" s="233">
        <f>SUM(K761:K837)</f>
        <v>0</v>
      </c>
      <c r="L760" s="233"/>
      <c r="M760" s="233">
        <f>SUM(M761:M837)</f>
        <v>0</v>
      </c>
      <c r="N760" s="232"/>
      <c r="O760" s="232">
        <f>SUM(O761:O837)</f>
        <v>374.11</v>
      </c>
      <c r="P760" s="232"/>
      <c r="Q760" s="232">
        <f>SUM(Q761:Q837)</f>
        <v>0</v>
      </c>
      <c r="R760" s="233"/>
      <c r="S760" s="233"/>
      <c r="T760" s="234"/>
      <c r="U760" s="228"/>
      <c r="V760" s="228">
        <f>SUM(V761:V837)</f>
        <v>465.41</v>
      </c>
      <c r="W760" s="228"/>
      <c r="X760" s="228"/>
      <c r="Y760" s="228"/>
      <c r="AG760" t="s">
        <v>223</v>
      </c>
    </row>
    <row r="761" spans="1:60" outlineLevel="1" x14ac:dyDescent="0.2">
      <c r="A761" s="239">
        <v>65</v>
      </c>
      <c r="B761" s="240" t="s">
        <v>949</v>
      </c>
      <c r="C761" s="257" t="s">
        <v>950</v>
      </c>
      <c r="D761" s="241" t="s">
        <v>322</v>
      </c>
      <c r="E761" s="242">
        <v>31.326750000000001</v>
      </c>
      <c r="F761" s="243"/>
      <c r="G761" s="244">
        <f>ROUND(E761*F761,2)</f>
        <v>0</v>
      </c>
      <c r="H761" s="243"/>
      <c r="I761" s="244">
        <f>ROUND(E761*H761,2)</f>
        <v>0</v>
      </c>
      <c r="J761" s="243"/>
      <c r="K761" s="244">
        <f>ROUND(E761*J761,2)</f>
        <v>0</v>
      </c>
      <c r="L761" s="244">
        <v>15</v>
      </c>
      <c r="M761" s="244">
        <f>G761*(1+L761/100)</f>
        <v>0</v>
      </c>
      <c r="N761" s="242">
        <v>1.2</v>
      </c>
      <c r="O761" s="242">
        <f>ROUND(E761*N761,2)</f>
        <v>37.590000000000003</v>
      </c>
      <c r="P761" s="242">
        <v>0</v>
      </c>
      <c r="Q761" s="242">
        <f>ROUND(E761*P761,2)</f>
        <v>0</v>
      </c>
      <c r="R761" s="244" t="s">
        <v>426</v>
      </c>
      <c r="S761" s="244" t="s">
        <v>227</v>
      </c>
      <c r="T761" s="245" t="s">
        <v>227</v>
      </c>
      <c r="U761" s="222">
        <v>1.84</v>
      </c>
      <c r="V761" s="222">
        <f>ROUND(E761*U761,2)</f>
        <v>57.64</v>
      </c>
      <c r="W761" s="222"/>
      <c r="X761" s="222" t="s">
        <v>298</v>
      </c>
      <c r="Y761" s="222" t="s">
        <v>230</v>
      </c>
      <c r="Z761" s="212"/>
      <c r="AA761" s="212"/>
      <c r="AB761" s="212"/>
      <c r="AC761" s="212"/>
      <c r="AD761" s="212"/>
      <c r="AE761" s="212"/>
      <c r="AF761" s="212"/>
      <c r="AG761" s="212" t="s">
        <v>299</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2" x14ac:dyDescent="0.2">
      <c r="A762" s="219"/>
      <c r="B762" s="220"/>
      <c r="C762" s="272" t="s">
        <v>951</v>
      </c>
      <c r="D762" s="271"/>
      <c r="E762" s="271"/>
      <c r="F762" s="271"/>
      <c r="G762" s="271"/>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301</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60" t="s">
        <v>952</v>
      </c>
      <c r="D763" s="248"/>
      <c r="E763" s="248"/>
      <c r="F763" s="248"/>
      <c r="G763" s="248"/>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233</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59" t="s">
        <v>953</v>
      </c>
      <c r="D764" s="226"/>
      <c r="E764" s="227">
        <v>31.326750000000001</v>
      </c>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235</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9" t="s">
        <v>325</v>
      </c>
      <c r="D765" s="226"/>
      <c r="E765" s="227"/>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235</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59" t="s">
        <v>954</v>
      </c>
      <c r="D766" s="226"/>
      <c r="E766" s="227"/>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235</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39">
        <v>66</v>
      </c>
      <c r="B767" s="240" t="s">
        <v>955</v>
      </c>
      <c r="C767" s="257" t="s">
        <v>956</v>
      </c>
      <c r="D767" s="241" t="s">
        <v>322</v>
      </c>
      <c r="E767" s="242">
        <v>26.9</v>
      </c>
      <c r="F767" s="243"/>
      <c r="G767" s="244">
        <f>ROUND(E767*F767,2)</f>
        <v>0</v>
      </c>
      <c r="H767" s="243"/>
      <c r="I767" s="244">
        <f>ROUND(E767*H767,2)</f>
        <v>0</v>
      </c>
      <c r="J767" s="243"/>
      <c r="K767" s="244">
        <f>ROUND(E767*J767,2)</f>
        <v>0</v>
      </c>
      <c r="L767" s="244">
        <v>15</v>
      </c>
      <c r="M767" s="244">
        <f>G767*(1+L767/100)</f>
        <v>0</v>
      </c>
      <c r="N767" s="242">
        <v>2.1230000000000002</v>
      </c>
      <c r="O767" s="242">
        <f>ROUND(E767*N767,2)</f>
        <v>57.11</v>
      </c>
      <c r="P767" s="242">
        <v>0</v>
      </c>
      <c r="Q767" s="242">
        <f>ROUND(E767*P767,2)</f>
        <v>0</v>
      </c>
      <c r="R767" s="244" t="s">
        <v>442</v>
      </c>
      <c r="S767" s="244" t="s">
        <v>227</v>
      </c>
      <c r="T767" s="245" t="s">
        <v>227</v>
      </c>
      <c r="U767" s="222">
        <v>1.8360000000000001</v>
      </c>
      <c r="V767" s="222">
        <f>ROUND(E767*U767,2)</f>
        <v>49.39</v>
      </c>
      <c r="W767" s="222"/>
      <c r="X767" s="222" t="s">
        <v>298</v>
      </c>
      <c r="Y767" s="222" t="s">
        <v>230</v>
      </c>
      <c r="Z767" s="212"/>
      <c r="AA767" s="212"/>
      <c r="AB767" s="212"/>
      <c r="AC767" s="212"/>
      <c r="AD767" s="212"/>
      <c r="AE767" s="212"/>
      <c r="AF767" s="212"/>
      <c r="AG767" s="212" t="s">
        <v>299</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2" x14ac:dyDescent="0.2">
      <c r="A768" s="219"/>
      <c r="B768" s="220"/>
      <c r="C768" s="272" t="s">
        <v>957</v>
      </c>
      <c r="D768" s="271"/>
      <c r="E768" s="271"/>
      <c r="F768" s="271"/>
      <c r="G768" s="271"/>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301</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47" t="str">
        <f>C768</f>
        <v>pod mazaniny a dlažby, popř. na plochých střechách, vodorovný nebo ve spádu, s udusáním a urovnáním povrchu</v>
      </c>
      <c r="BB768" s="212"/>
      <c r="BC768" s="212"/>
      <c r="BD768" s="212"/>
      <c r="BE768" s="212"/>
      <c r="BF768" s="212"/>
      <c r="BG768" s="212"/>
      <c r="BH768" s="212"/>
    </row>
    <row r="769" spans="1:60" outlineLevel="2" x14ac:dyDescent="0.2">
      <c r="A769" s="219"/>
      <c r="B769" s="220"/>
      <c r="C769" s="260" t="s">
        <v>958</v>
      </c>
      <c r="D769" s="248"/>
      <c r="E769" s="248"/>
      <c r="F769" s="248"/>
      <c r="G769" s="248"/>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233</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59" t="s">
        <v>959</v>
      </c>
      <c r="D770" s="226"/>
      <c r="E770" s="227">
        <v>25.55</v>
      </c>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235</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59" t="s">
        <v>960</v>
      </c>
      <c r="D771" s="226"/>
      <c r="E771" s="227">
        <v>1.35</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235</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9">
        <v>67</v>
      </c>
      <c r="B772" s="240" t="s">
        <v>961</v>
      </c>
      <c r="C772" s="257" t="s">
        <v>962</v>
      </c>
      <c r="D772" s="241" t="s">
        <v>322</v>
      </c>
      <c r="E772" s="242">
        <v>4.2210000000000001</v>
      </c>
      <c r="F772" s="243"/>
      <c r="G772" s="244">
        <f>ROUND(E772*F772,2)</f>
        <v>0</v>
      </c>
      <c r="H772" s="243"/>
      <c r="I772" s="244">
        <f>ROUND(E772*H772,2)</f>
        <v>0</v>
      </c>
      <c r="J772" s="243"/>
      <c r="K772" s="244">
        <f>ROUND(E772*J772,2)</f>
        <v>0</v>
      </c>
      <c r="L772" s="244">
        <v>15</v>
      </c>
      <c r="M772" s="244">
        <f>G772*(1+L772/100)</f>
        <v>0</v>
      </c>
      <c r="N772" s="242">
        <v>2.5249999999999999</v>
      </c>
      <c r="O772" s="242">
        <f>ROUND(E772*N772,2)</f>
        <v>10.66</v>
      </c>
      <c r="P772" s="242">
        <v>0</v>
      </c>
      <c r="Q772" s="242">
        <f>ROUND(E772*P772,2)</f>
        <v>0</v>
      </c>
      <c r="R772" s="244" t="s">
        <v>442</v>
      </c>
      <c r="S772" s="244" t="s">
        <v>227</v>
      </c>
      <c r="T772" s="245" t="s">
        <v>227</v>
      </c>
      <c r="U772" s="222">
        <v>2.58</v>
      </c>
      <c r="V772" s="222">
        <f>ROUND(E772*U772,2)</f>
        <v>10.89</v>
      </c>
      <c r="W772" s="222"/>
      <c r="X772" s="222" t="s">
        <v>298</v>
      </c>
      <c r="Y772" s="222" t="s">
        <v>230</v>
      </c>
      <c r="Z772" s="212"/>
      <c r="AA772" s="212"/>
      <c r="AB772" s="212"/>
      <c r="AC772" s="212"/>
      <c r="AD772" s="212"/>
      <c r="AE772" s="212"/>
      <c r="AF772" s="212"/>
      <c r="AG772" s="212" t="s">
        <v>299</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72" t="s">
        <v>963</v>
      </c>
      <c r="D773" s="271"/>
      <c r="E773" s="271"/>
      <c r="F773" s="271"/>
      <c r="G773" s="271"/>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301</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59" t="s">
        <v>964</v>
      </c>
      <c r="D774" s="226"/>
      <c r="E774" s="227"/>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235</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59" t="s">
        <v>325</v>
      </c>
      <c r="D775" s="226"/>
      <c r="E775" s="227"/>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235</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59" t="s">
        <v>965</v>
      </c>
      <c r="D776" s="226"/>
      <c r="E776" s="227">
        <v>3.1905000000000001</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235</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9" t="s">
        <v>966</v>
      </c>
      <c r="D777" s="226"/>
      <c r="E777" s="227">
        <v>1.0305</v>
      </c>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235</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1" x14ac:dyDescent="0.2">
      <c r="A778" s="239">
        <v>68</v>
      </c>
      <c r="B778" s="240" t="s">
        <v>967</v>
      </c>
      <c r="C778" s="257" t="s">
        <v>968</v>
      </c>
      <c r="D778" s="241" t="s">
        <v>322</v>
      </c>
      <c r="E778" s="242">
        <v>2.0884499999999999</v>
      </c>
      <c r="F778" s="243"/>
      <c r="G778" s="244">
        <f>ROUND(E778*F778,2)</f>
        <v>0</v>
      </c>
      <c r="H778" s="243"/>
      <c r="I778" s="244">
        <f>ROUND(E778*H778,2)</f>
        <v>0</v>
      </c>
      <c r="J778" s="243"/>
      <c r="K778" s="244">
        <f>ROUND(E778*J778,2)</f>
        <v>0</v>
      </c>
      <c r="L778" s="244">
        <v>15</v>
      </c>
      <c r="M778" s="244">
        <f>G778*(1+L778/100)</f>
        <v>0</v>
      </c>
      <c r="N778" s="242">
        <v>2.5249999999999999</v>
      </c>
      <c r="O778" s="242">
        <f>ROUND(E778*N778,2)</f>
        <v>5.27</v>
      </c>
      <c r="P778" s="242">
        <v>0</v>
      </c>
      <c r="Q778" s="242">
        <f>ROUND(E778*P778,2)</f>
        <v>0</v>
      </c>
      <c r="R778" s="244" t="s">
        <v>442</v>
      </c>
      <c r="S778" s="244" t="s">
        <v>227</v>
      </c>
      <c r="T778" s="245" t="s">
        <v>227</v>
      </c>
      <c r="U778" s="222">
        <v>2.3170000000000002</v>
      </c>
      <c r="V778" s="222">
        <f>ROUND(E778*U778,2)</f>
        <v>4.84</v>
      </c>
      <c r="W778" s="222"/>
      <c r="X778" s="222" t="s">
        <v>298</v>
      </c>
      <c r="Y778" s="222" t="s">
        <v>230</v>
      </c>
      <c r="Z778" s="212"/>
      <c r="AA778" s="212"/>
      <c r="AB778" s="212"/>
      <c r="AC778" s="212"/>
      <c r="AD778" s="212"/>
      <c r="AE778" s="212"/>
      <c r="AF778" s="212"/>
      <c r="AG778" s="212" t="s">
        <v>299</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2" x14ac:dyDescent="0.2">
      <c r="A779" s="219"/>
      <c r="B779" s="220"/>
      <c r="C779" s="272" t="s">
        <v>963</v>
      </c>
      <c r="D779" s="271"/>
      <c r="E779" s="271"/>
      <c r="F779" s="271"/>
      <c r="G779" s="271"/>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301</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2" x14ac:dyDescent="0.2">
      <c r="A780" s="219"/>
      <c r="B780" s="220"/>
      <c r="C780" s="260" t="s">
        <v>969</v>
      </c>
      <c r="D780" s="248"/>
      <c r="E780" s="248"/>
      <c r="F780" s="248"/>
      <c r="G780" s="248"/>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233</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59" t="s">
        <v>325</v>
      </c>
      <c r="D781" s="226"/>
      <c r="E781" s="227"/>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235</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59" t="s">
        <v>970</v>
      </c>
      <c r="D782" s="226"/>
      <c r="E782" s="227">
        <v>2.0884499999999999</v>
      </c>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235</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39">
        <v>69</v>
      </c>
      <c r="B783" s="240" t="s">
        <v>971</v>
      </c>
      <c r="C783" s="257" t="s">
        <v>972</v>
      </c>
      <c r="D783" s="241" t="s">
        <v>384</v>
      </c>
      <c r="E783" s="242">
        <v>8.6459999999999995E-2</v>
      </c>
      <c r="F783" s="243"/>
      <c r="G783" s="244">
        <f>ROUND(E783*F783,2)</f>
        <v>0</v>
      </c>
      <c r="H783" s="243"/>
      <c r="I783" s="244">
        <f>ROUND(E783*H783,2)</f>
        <v>0</v>
      </c>
      <c r="J783" s="243"/>
      <c r="K783" s="244">
        <f>ROUND(E783*J783,2)</f>
        <v>0</v>
      </c>
      <c r="L783" s="244">
        <v>15</v>
      </c>
      <c r="M783" s="244">
        <f>G783*(1+L783/100)</f>
        <v>0</v>
      </c>
      <c r="N783" s="242">
        <v>1.0662499999999999</v>
      </c>
      <c r="O783" s="242">
        <f>ROUND(E783*N783,2)</f>
        <v>0.09</v>
      </c>
      <c r="P783" s="242">
        <v>0</v>
      </c>
      <c r="Q783" s="242">
        <f>ROUND(E783*P783,2)</f>
        <v>0</v>
      </c>
      <c r="R783" s="244" t="s">
        <v>442</v>
      </c>
      <c r="S783" s="244" t="s">
        <v>227</v>
      </c>
      <c r="T783" s="245" t="s">
        <v>227</v>
      </c>
      <c r="U783" s="222">
        <v>15.231</v>
      </c>
      <c r="V783" s="222">
        <f>ROUND(E783*U783,2)</f>
        <v>1.32</v>
      </c>
      <c r="W783" s="222"/>
      <c r="X783" s="222" t="s">
        <v>298</v>
      </c>
      <c r="Y783" s="222" t="s">
        <v>230</v>
      </c>
      <c r="Z783" s="212"/>
      <c r="AA783" s="212"/>
      <c r="AB783" s="212"/>
      <c r="AC783" s="212"/>
      <c r="AD783" s="212"/>
      <c r="AE783" s="212"/>
      <c r="AF783" s="212"/>
      <c r="AG783" s="212" t="s">
        <v>299</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72" t="s">
        <v>973</v>
      </c>
      <c r="D784" s="271"/>
      <c r="E784" s="271"/>
      <c r="F784" s="271"/>
      <c r="G784" s="271"/>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301</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59" t="s">
        <v>974</v>
      </c>
      <c r="D785" s="226"/>
      <c r="E785" s="227"/>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235</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59" t="s">
        <v>325</v>
      </c>
      <c r="D786" s="226"/>
      <c r="E786" s="227"/>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235</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59" t="s">
        <v>975</v>
      </c>
      <c r="D787" s="226"/>
      <c r="E787" s="227">
        <v>8.6459999999999995E-2</v>
      </c>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235</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39">
        <v>70</v>
      </c>
      <c r="B788" s="240" t="s">
        <v>976</v>
      </c>
      <c r="C788" s="257" t="s">
        <v>977</v>
      </c>
      <c r="D788" s="241" t="s">
        <v>384</v>
      </c>
      <c r="E788" s="242">
        <v>0.14993000000000001</v>
      </c>
      <c r="F788" s="243"/>
      <c r="G788" s="244">
        <f>ROUND(E788*F788,2)</f>
        <v>0</v>
      </c>
      <c r="H788" s="243"/>
      <c r="I788" s="244">
        <f>ROUND(E788*H788,2)</f>
        <v>0</v>
      </c>
      <c r="J788" s="243"/>
      <c r="K788" s="244">
        <f>ROUND(E788*J788,2)</f>
        <v>0</v>
      </c>
      <c r="L788" s="244">
        <v>15</v>
      </c>
      <c r="M788" s="244">
        <f>G788*(1+L788/100)</f>
        <v>0</v>
      </c>
      <c r="N788" s="242">
        <v>1.0662499999999999</v>
      </c>
      <c r="O788" s="242">
        <f>ROUND(E788*N788,2)</f>
        <v>0.16</v>
      </c>
      <c r="P788" s="242">
        <v>0</v>
      </c>
      <c r="Q788" s="242">
        <f>ROUND(E788*P788,2)</f>
        <v>0</v>
      </c>
      <c r="R788" s="244" t="s">
        <v>442</v>
      </c>
      <c r="S788" s="244" t="s">
        <v>227</v>
      </c>
      <c r="T788" s="245" t="s">
        <v>227</v>
      </c>
      <c r="U788" s="222">
        <v>15.231</v>
      </c>
      <c r="V788" s="222">
        <f>ROUND(E788*U788,2)</f>
        <v>2.2799999999999998</v>
      </c>
      <c r="W788" s="222"/>
      <c r="X788" s="222" t="s">
        <v>298</v>
      </c>
      <c r="Y788" s="222" t="s">
        <v>230</v>
      </c>
      <c r="Z788" s="212"/>
      <c r="AA788" s="212"/>
      <c r="AB788" s="212"/>
      <c r="AC788" s="212"/>
      <c r="AD788" s="212"/>
      <c r="AE788" s="212"/>
      <c r="AF788" s="212"/>
      <c r="AG788" s="212" t="s">
        <v>299</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72" t="s">
        <v>973</v>
      </c>
      <c r="D789" s="271"/>
      <c r="E789" s="271"/>
      <c r="F789" s="271"/>
      <c r="G789" s="271"/>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301</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59" t="s">
        <v>964</v>
      </c>
      <c r="D790" s="226"/>
      <c r="E790" s="227"/>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235</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9" t="s">
        <v>325</v>
      </c>
      <c r="D791" s="226"/>
      <c r="E791" s="227"/>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235</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59" t="s">
        <v>978</v>
      </c>
      <c r="D792" s="226"/>
      <c r="E792" s="227">
        <v>0.11333</v>
      </c>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235</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59" t="s">
        <v>979</v>
      </c>
      <c r="D793" s="226"/>
      <c r="E793" s="227">
        <v>3.6600000000000001E-2</v>
      </c>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235</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39">
        <v>71</v>
      </c>
      <c r="B794" s="240" t="s">
        <v>980</v>
      </c>
      <c r="C794" s="257" t="s">
        <v>981</v>
      </c>
      <c r="D794" s="241" t="s">
        <v>322</v>
      </c>
      <c r="E794" s="242">
        <v>64.438749999999999</v>
      </c>
      <c r="F794" s="243"/>
      <c r="G794" s="244">
        <f>ROUND(E794*F794,2)</f>
        <v>0</v>
      </c>
      <c r="H794" s="243"/>
      <c r="I794" s="244">
        <f>ROUND(E794*H794,2)</f>
        <v>0</v>
      </c>
      <c r="J794" s="243"/>
      <c r="K794" s="244">
        <f>ROUND(E794*J794,2)</f>
        <v>0</v>
      </c>
      <c r="L794" s="244">
        <v>15</v>
      </c>
      <c r="M794" s="244">
        <f>G794*(1+L794/100)</f>
        <v>0</v>
      </c>
      <c r="N794" s="242">
        <v>0</v>
      </c>
      <c r="O794" s="242">
        <f>ROUND(E794*N794,2)</f>
        <v>0</v>
      </c>
      <c r="P794" s="242">
        <v>0</v>
      </c>
      <c r="Q794" s="242">
        <f>ROUND(E794*P794,2)</f>
        <v>0</v>
      </c>
      <c r="R794" s="244" t="s">
        <v>442</v>
      </c>
      <c r="S794" s="244" t="s">
        <v>227</v>
      </c>
      <c r="T794" s="245" t="s">
        <v>227</v>
      </c>
      <c r="U794" s="222">
        <v>1.8360000000000001</v>
      </c>
      <c r="V794" s="222">
        <f>ROUND(E794*U794,2)</f>
        <v>118.31</v>
      </c>
      <c r="W794" s="222"/>
      <c r="X794" s="222" t="s">
        <v>298</v>
      </c>
      <c r="Y794" s="222" t="s">
        <v>230</v>
      </c>
      <c r="Z794" s="212"/>
      <c r="AA794" s="212"/>
      <c r="AB794" s="212"/>
      <c r="AC794" s="212"/>
      <c r="AD794" s="212"/>
      <c r="AE794" s="212"/>
      <c r="AF794" s="212"/>
      <c r="AG794" s="212" t="s">
        <v>299</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2" x14ac:dyDescent="0.2">
      <c r="A795" s="219"/>
      <c r="B795" s="220"/>
      <c r="C795" s="272" t="s">
        <v>982</v>
      </c>
      <c r="D795" s="271"/>
      <c r="E795" s="271"/>
      <c r="F795" s="271"/>
      <c r="G795" s="271"/>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301</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47" t="str">
        <f>C795</f>
        <v>pod mazaniny a dlažby, popř. na plochých střechách, vodorovný nebo ve spádu, s udusáním a urovnáním povrchu,</v>
      </c>
      <c r="BB795" s="212"/>
      <c r="BC795" s="212"/>
      <c r="BD795" s="212"/>
      <c r="BE795" s="212"/>
      <c r="BF795" s="212"/>
      <c r="BG795" s="212"/>
      <c r="BH795" s="212"/>
    </row>
    <row r="796" spans="1:60" outlineLevel="2" x14ac:dyDescent="0.2">
      <c r="A796" s="219"/>
      <c r="B796" s="220"/>
      <c r="C796" s="259" t="s">
        <v>983</v>
      </c>
      <c r="D796" s="226"/>
      <c r="E796" s="227"/>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235</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59" t="s">
        <v>984</v>
      </c>
      <c r="D797" s="226"/>
      <c r="E797" s="227">
        <v>59.546999999999997</v>
      </c>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235</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59" t="s">
        <v>985</v>
      </c>
      <c r="D798" s="226"/>
      <c r="E798" s="227">
        <v>4.89175</v>
      </c>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235</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73" t="s">
        <v>328</v>
      </c>
      <c r="D799" s="265"/>
      <c r="E799" s="266">
        <v>64.438749999999999</v>
      </c>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235</v>
      </c>
      <c r="AH799" s="212">
        <v>1</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ht="22.5" outlineLevel="1" x14ac:dyDescent="0.2">
      <c r="A800" s="239">
        <v>72</v>
      </c>
      <c r="B800" s="240" t="s">
        <v>986</v>
      </c>
      <c r="C800" s="257" t="s">
        <v>987</v>
      </c>
      <c r="D800" s="241" t="s">
        <v>296</v>
      </c>
      <c r="E800" s="242">
        <v>119.77</v>
      </c>
      <c r="F800" s="243"/>
      <c r="G800" s="244">
        <f>ROUND(E800*F800,2)</f>
        <v>0</v>
      </c>
      <c r="H800" s="243"/>
      <c r="I800" s="244">
        <f>ROUND(E800*H800,2)</f>
        <v>0</v>
      </c>
      <c r="J800" s="243"/>
      <c r="K800" s="244">
        <f>ROUND(E800*J800,2)</f>
        <v>0</v>
      </c>
      <c r="L800" s="244">
        <v>15</v>
      </c>
      <c r="M800" s="244">
        <f>G800*(1+L800/100)</f>
        <v>0</v>
      </c>
      <c r="N800" s="242">
        <v>1.2489999999999999E-2</v>
      </c>
      <c r="O800" s="242">
        <f>ROUND(E800*N800,2)</f>
        <v>1.5</v>
      </c>
      <c r="P800" s="242">
        <v>0</v>
      </c>
      <c r="Q800" s="242">
        <f>ROUND(E800*P800,2)</f>
        <v>0</v>
      </c>
      <c r="R800" s="244" t="s">
        <v>442</v>
      </c>
      <c r="S800" s="244" t="s">
        <v>227</v>
      </c>
      <c r="T800" s="245" t="s">
        <v>227</v>
      </c>
      <c r="U800" s="222">
        <v>0.26500000000000001</v>
      </c>
      <c r="V800" s="222">
        <f>ROUND(E800*U800,2)</f>
        <v>31.74</v>
      </c>
      <c r="W800" s="222"/>
      <c r="X800" s="222" t="s">
        <v>298</v>
      </c>
      <c r="Y800" s="222" t="s">
        <v>230</v>
      </c>
      <c r="Z800" s="212"/>
      <c r="AA800" s="212"/>
      <c r="AB800" s="212"/>
      <c r="AC800" s="212"/>
      <c r="AD800" s="212"/>
      <c r="AE800" s="212"/>
      <c r="AF800" s="212"/>
      <c r="AG800" s="212" t="s">
        <v>299</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2" x14ac:dyDescent="0.2">
      <c r="A801" s="219"/>
      <c r="B801" s="220"/>
      <c r="C801" s="272" t="s">
        <v>988</v>
      </c>
      <c r="D801" s="271"/>
      <c r="E801" s="271"/>
      <c r="F801" s="271"/>
      <c r="G801" s="271"/>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301</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
      <c r="A802" s="219"/>
      <c r="B802" s="220"/>
      <c r="C802" s="259" t="s">
        <v>989</v>
      </c>
      <c r="D802" s="226"/>
      <c r="E802" s="227"/>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235</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59" t="s">
        <v>990</v>
      </c>
      <c r="D803" s="226"/>
      <c r="E803" s="227"/>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235</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59" t="s">
        <v>991</v>
      </c>
      <c r="D804" s="226"/>
      <c r="E804" s="227"/>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235</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59" t="s">
        <v>992</v>
      </c>
      <c r="D805" s="226"/>
      <c r="E805" s="227">
        <v>2.73</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235</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59" t="s">
        <v>993</v>
      </c>
      <c r="D806" s="226"/>
      <c r="E806" s="227">
        <v>7.3</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235</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59" t="s">
        <v>590</v>
      </c>
      <c r="D807" s="226"/>
      <c r="E807" s="227"/>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235</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59" t="s">
        <v>994</v>
      </c>
      <c r="D808" s="226"/>
      <c r="E808" s="227">
        <v>46.14</v>
      </c>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235</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59" t="s">
        <v>995</v>
      </c>
      <c r="D809" s="226"/>
      <c r="E809" s="227"/>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235</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59" t="s">
        <v>996</v>
      </c>
      <c r="D810" s="226"/>
      <c r="E810" s="227">
        <v>14.7</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235</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9" t="s">
        <v>997</v>
      </c>
      <c r="D811" s="226"/>
      <c r="E811" s="227"/>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235</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59" t="s">
        <v>998</v>
      </c>
      <c r="D812" s="226"/>
      <c r="E812" s="227">
        <v>14.7</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235</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59" t="s">
        <v>999</v>
      </c>
      <c r="D813" s="226"/>
      <c r="E813" s="227"/>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235</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59" t="s">
        <v>1000</v>
      </c>
      <c r="D814" s="226"/>
      <c r="E814" s="227">
        <v>14.7</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235</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59" t="s">
        <v>1001</v>
      </c>
      <c r="D815" s="226"/>
      <c r="E815" s="227"/>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235</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59" t="s">
        <v>1002</v>
      </c>
      <c r="D816" s="226"/>
      <c r="E816" s="227">
        <v>14.7</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235</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59" t="s">
        <v>1003</v>
      </c>
      <c r="D817" s="226"/>
      <c r="E817" s="227"/>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235</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59" t="s">
        <v>1004</v>
      </c>
      <c r="D818" s="226"/>
      <c r="E818" s="227">
        <v>4.8</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235</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ht="33.75" outlineLevel="1" x14ac:dyDescent="0.2">
      <c r="A819" s="239">
        <v>73</v>
      </c>
      <c r="B819" s="240" t="s">
        <v>1005</v>
      </c>
      <c r="C819" s="257" t="s">
        <v>1006</v>
      </c>
      <c r="D819" s="241" t="s">
        <v>296</v>
      </c>
      <c r="E819" s="242">
        <v>258.89999999999998</v>
      </c>
      <c r="F819" s="243"/>
      <c r="G819" s="244">
        <f>ROUND(E819*F819,2)</f>
        <v>0</v>
      </c>
      <c r="H819" s="243"/>
      <c r="I819" s="244">
        <f>ROUND(E819*H819,2)</f>
        <v>0</v>
      </c>
      <c r="J819" s="243"/>
      <c r="K819" s="244">
        <f>ROUND(E819*J819,2)</f>
        <v>0</v>
      </c>
      <c r="L819" s="244">
        <v>15</v>
      </c>
      <c r="M819" s="244">
        <f>G819*(1+L819/100)</f>
        <v>0</v>
      </c>
      <c r="N819" s="242">
        <v>0.24154999999999999</v>
      </c>
      <c r="O819" s="242">
        <f>ROUND(E819*N819,2)</f>
        <v>62.54</v>
      </c>
      <c r="P819" s="242">
        <v>0</v>
      </c>
      <c r="Q819" s="242">
        <f>ROUND(E819*P819,2)</f>
        <v>0</v>
      </c>
      <c r="R819" s="244" t="s">
        <v>442</v>
      </c>
      <c r="S819" s="244" t="s">
        <v>227</v>
      </c>
      <c r="T819" s="245" t="s">
        <v>227</v>
      </c>
      <c r="U819" s="222">
        <v>0.61</v>
      </c>
      <c r="V819" s="222">
        <f>ROUND(E819*U819,2)</f>
        <v>157.93</v>
      </c>
      <c r="W819" s="222"/>
      <c r="X819" s="222" t="s">
        <v>298</v>
      </c>
      <c r="Y819" s="222" t="s">
        <v>230</v>
      </c>
      <c r="Z819" s="212"/>
      <c r="AA819" s="212"/>
      <c r="AB819" s="212"/>
      <c r="AC819" s="212"/>
      <c r="AD819" s="212"/>
      <c r="AE819" s="212"/>
      <c r="AF819" s="212"/>
      <c r="AG819" s="212" t="s">
        <v>299</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72" t="s">
        <v>1007</v>
      </c>
      <c r="D820" s="271"/>
      <c r="E820" s="271"/>
      <c r="F820" s="271"/>
      <c r="G820" s="271"/>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301</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2" x14ac:dyDescent="0.2">
      <c r="A821" s="219"/>
      <c r="B821" s="220"/>
      <c r="C821" s="260" t="s">
        <v>1008</v>
      </c>
      <c r="D821" s="248"/>
      <c r="E821" s="248"/>
      <c r="F821" s="248"/>
      <c r="G821" s="248"/>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233</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47" t="str">
        <f>C821</f>
        <v>Položka je určena pro dlažbu vnitřní nebo vnější při objektu vodorovnou nebo ve spádu do 15° od vodorovné roviny z dlaždic betonových kladených do písku se zalitím spár na celou výšku cementovou maltou pro spárování.</v>
      </c>
      <c r="BB821" s="212"/>
      <c r="BC821" s="212"/>
      <c r="BD821" s="212"/>
      <c r="BE821" s="212"/>
      <c r="BF821" s="212"/>
      <c r="BG821" s="212"/>
      <c r="BH821" s="212"/>
    </row>
    <row r="822" spans="1:60" outlineLevel="3" x14ac:dyDescent="0.2">
      <c r="A822" s="219"/>
      <c r="B822" s="220"/>
      <c r="C822" s="260" t="s">
        <v>1009</v>
      </c>
      <c r="D822" s="248"/>
      <c r="E822" s="248"/>
      <c r="F822" s="248"/>
      <c r="G822" s="248"/>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233</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60" t="s">
        <v>1010</v>
      </c>
      <c r="D823" s="248"/>
      <c r="E823" s="248"/>
      <c r="F823" s="248"/>
      <c r="G823" s="248"/>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233</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59" t="s">
        <v>1011</v>
      </c>
      <c r="D824" s="226"/>
      <c r="E824" s="227">
        <v>258.89999999999998</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235</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39">
        <v>74</v>
      </c>
      <c r="B825" s="240" t="s">
        <v>503</v>
      </c>
      <c r="C825" s="257" t="s">
        <v>504</v>
      </c>
      <c r="D825" s="241" t="s">
        <v>296</v>
      </c>
      <c r="E825" s="242">
        <v>258.89999999999998</v>
      </c>
      <c r="F825" s="243"/>
      <c r="G825" s="244">
        <f>ROUND(E825*F825,2)</f>
        <v>0</v>
      </c>
      <c r="H825" s="243"/>
      <c r="I825" s="244">
        <f>ROUND(E825*H825,2)</f>
        <v>0</v>
      </c>
      <c r="J825" s="243"/>
      <c r="K825" s="244">
        <f>ROUND(E825*J825,2)</f>
        <v>0</v>
      </c>
      <c r="L825" s="244">
        <v>15</v>
      </c>
      <c r="M825" s="244">
        <f>G825*(1+L825/100)</f>
        <v>0</v>
      </c>
      <c r="N825" s="242">
        <v>0.10353999999999999</v>
      </c>
      <c r="O825" s="242">
        <f>ROUND(E825*N825,2)</f>
        <v>26.81</v>
      </c>
      <c r="P825" s="242">
        <v>0</v>
      </c>
      <c r="Q825" s="242">
        <f>ROUND(E825*P825,2)</f>
        <v>0</v>
      </c>
      <c r="R825" s="244"/>
      <c r="S825" s="244" t="s">
        <v>250</v>
      </c>
      <c r="T825" s="245" t="s">
        <v>228</v>
      </c>
      <c r="U825" s="222">
        <v>0.12</v>
      </c>
      <c r="V825" s="222">
        <f>ROUND(E825*U825,2)</f>
        <v>31.07</v>
      </c>
      <c r="W825" s="222"/>
      <c r="X825" s="222" t="s">
        <v>298</v>
      </c>
      <c r="Y825" s="222" t="s">
        <v>230</v>
      </c>
      <c r="Z825" s="212"/>
      <c r="AA825" s="212"/>
      <c r="AB825" s="212"/>
      <c r="AC825" s="212"/>
      <c r="AD825" s="212"/>
      <c r="AE825" s="212"/>
      <c r="AF825" s="212"/>
      <c r="AG825" s="212" t="s">
        <v>299</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2" x14ac:dyDescent="0.2">
      <c r="A826" s="219"/>
      <c r="B826" s="220"/>
      <c r="C826" s="259" t="s">
        <v>1012</v>
      </c>
      <c r="D826" s="226"/>
      <c r="E826" s="227">
        <v>258.89999999999998</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235</v>
      </c>
      <c r="AH826" s="212">
        <v>5</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39">
        <v>75</v>
      </c>
      <c r="B827" s="240" t="s">
        <v>1013</v>
      </c>
      <c r="C827" s="257" t="s">
        <v>1014</v>
      </c>
      <c r="D827" s="241" t="s">
        <v>384</v>
      </c>
      <c r="E827" s="242">
        <v>56.388150000000003</v>
      </c>
      <c r="F827" s="243"/>
      <c r="G827" s="244">
        <f>ROUND(E827*F827,2)</f>
        <v>0</v>
      </c>
      <c r="H827" s="243"/>
      <c r="I827" s="244">
        <f>ROUND(E827*H827,2)</f>
        <v>0</v>
      </c>
      <c r="J827" s="243"/>
      <c r="K827" s="244">
        <f>ROUND(E827*J827,2)</f>
        <v>0</v>
      </c>
      <c r="L827" s="244">
        <v>15</v>
      </c>
      <c r="M827" s="244">
        <f>G827*(1+L827/100)</f>
        <v>0</v>
      </c>
      <c r="N827" s="242">
        <v>1</v>
      </c>
      <c r="O827" s="242">
        <f>ROUND(E827*N827,2)</f>
        <v>56.39</v>
      </c>
      <c r="P827" s="242">
        <v>0</v>
      </c>
      <c r="Q827" s="242">
        <f>ROUND(E827*P827,2)</f>
        <v>0</v>
      </c>
      <c r="R827" s="244" t="s">
        <v>368</v>
      </c>
      <c r="S827" s="244" t="s">
        <v>227</v>
      </c>
      <c r="T827" s="245" t="s">
        <v>227</v>
      </c>
      <c r="U827" s="222">
        <v>0</v>
      </c>
      <c r="V827" s="222">
        <f>ROUND(E827*U827,2)</f>
        <v>0</v>
      </c>
      <c r="W827" s="222"/>
      <c r="X827" s="222" t="s">
        <v>369</v>
      </c>
      <c r="Y827" s="222" t="s">
        <v>230</v>
      </c>
      <c r="Z827" s="212"/>
      <c r="AA827" s="212"/>
      <c r="AB827" s="212"/>
      <c r="AC827" s="212"/>
      <c r="AD827" s="212"/>
      <c r="AE827" s="212"/>
      <c r="AF827" s="212"/>
      <c r="AG827" s="212" t="s">
        <v>370</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59" t="s">
        <v>1015</v>
      </c>
      <c r="D828" s="226"/>
      <c r="E828" s="227"/>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235</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59" t="s">
        <v>1016</v>
      </c>
      <c r="D829" s="226"/>
      <c r="E829" s="227">
        <v>56.388150000000003</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235</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59" t="s">
        <v>325</v>
      </c>
      <c r="D830" s="226"/>
      <c r="E830" s="227"/>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235</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59" t="s">
        <v>954</v>
      </c>
      <c r="D831" s="226"/>
      <c r="E831" s="227"/>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235</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73" t="s">
        <v>328</v>
      </c>
      <c r="D832" s="265"/>
      <c r="E832" s="266">
        <v>56.388150000000003</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235</v>
      </c>
      <c r="AH832" s="212">
        <v>1</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39">
        <v>76</v>
      </c>
      <c r="B833" s="240" t="s">
        <v>1017</v>
      </c>
      <c r="C833" s="257" t="s">
        <v>1018</v>
      </c>
      <c r="D833" s="241" t="s">
        <v>384</v>
      </c>
      <c r="E833" s="242">
        <v>115.98975</v>
      </c>
      <c r="F833" s="243"/>
      <c r="G833" s="244">
        <f>ROUND(E833*F833,2)</f>
        <v>0</v>
      </c>
      <c r="H833" s="243"/>
      <c r="I833" s="244">
        <f>ROUND(E833*H833,2)</f>
        <v>0</v>
      </c>
      <c r="J833" s="243"/>
      <c r="K833" s="244">
        <f>ROUND(E833*J833,2)</f>
        <v>0</v>
      </c>
      <c r="L833" s="244">
        <v>15</v>
      </c>
      <c r="M833" s="244">
        <f>G833*(1+L833/100)</f>
        <v>0</v>
      </c>
      <c r="N833" s="242">
        <v>1</v>
      </c>
      <c r="O833" s="242">
        <f>ROUND(E833*N833,2)</f>
        <v>115.99</v>
      </c>
      <c r="P833" s="242">
        <v>0</v>
      </c>
      <c r="Q833" s="242">
        <f>ROUND(E833*P833,2)</f>
        <v>0</v>
      </c>
      <c r="R833" s="244" t="s">
        <v>368</v>
      </c>
      <c r="S833" s="244" t="s">
        <v>227</v>
      </c>
      <c r="T833" s="245" t="s">
        <v>227</v>
      </c>
      <c r="U833" s="222">
        <v>0</v>
      </c>
      <c r="V833" s="222">
        <f>ROUND(E833*U833,2)</f>
        <v>0</v>
      </c>
      <c r="W833" s="222"/>
      <c r="X833" s="222" t="s">
        <v>369</v>
      </c>
      <c r="Y833" s="222" t="s">
        <v>230</v>
      </c>
      <c r="Z833" s="212"/>
      <c r="AA833" s="212"/>
      <c r="AB833" s="212"/>
      <c r="AC833" s="212"/>
      <c r="AD833" s="212"/>
      <c r="AE833" s="212"/>
      <c r="AF833" s="212"/>
      <c r="AG833" s="212" t="s">
        <v>370</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59" t="s">
        <v>1019</v>
      </c>
      <c r="D834" s="226"/>
      <c r="E834" s="227"/>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235</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22.5" outlineLevel="3" x14ac:dyDescent="0.2">
      <c r="A835" s="219"/>
      <c r="B835" s="220"/>
      <c r="C835" s="259" t="s">
        <v>1020</v>
      </c>
      <c r="D835" s="226"/>
      <c r="E835" s="227">
        <v>107.1846</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235</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59" t="s">
        <v>1021</v>
      </c>
      <c r="D836" s="226"/>
      <c r="E836" s="227">
        <v>8.8051499999999994</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235</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73" t="s">
        <v>328</v>
      </c>
      <c r="D837" s="265"/>
      <c r="E837" s="266">
        <v>115.98975</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235</v>
      </c>
      <c r="AH837" s="212">
        <v>1</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x14ac:dyDescent="0.2">
      <c r="A838" s="215" t="s">
        <v>222</v>
      </c>
      <c r="B838" s="216" t="s">
        <v>121</v>
      </c>
      <c r="C838" s="263" t="s">
        <v>122</v>
      </c>
      <c r="D838" s="235"/>
      <c r="E838" s="236"/>
      <c r="F838" s="237"/>
      <c r="G838" s="237">
        <f>SUMIF(AG839:AG927,"&lt;&gt;NOR",G839:G927)</f>
        <v>0</v>
      </c>
      <c r="H838" s="237"/>
      <c r="I838" s="237">
        <f>SUM(I839:I927)</f>
        <v>0</v>
      </c>
      <c r="J838" s="237"/>
      <c r="K838" s="237">
        <f>SUM(K839:K927)</f>
        <v>0</v>
      </c>
      <c r="L838" s="237"/>
      <c r="M838" s="237">
        <f>SUM(M839:M927)</f>
        <v>0</v>
      </c>
      <c r="N838" s="236"/>
      <c r="O838" s="236">
        <f>SUM(O839:O927)</f>
        <v>85.330000000000013</v>
      </c>
      <c r="P838" s="236"/>
      <c r="Q838" s="236">
        <f>SUM(Q839:Q927)</f>
        <v>0</v>
      </c>
      <c r="R838" s="237"/>
      <c r="S838" s="237"/>
      <c r="T838" s="238"/>
      <c r="U838" s="228"/>
      <c r="V838" s="228">
        <f>SUM(V839:V927)</f>
        <v>1189.97</v>
      </c>
      <c r="W838" s="228"/>
      <c r="X838" s="228"/>
      <c r="Y838" s="228"/>
      <c r="AG838" t="s">
        <v>223</v>
      </c>
    </row>
    <row r="839" spans="1:60" ht="22.5" outlineLevel="1" x14ac:dyDescent="0.2">
      <c r="A839" s="219"/>
      <c r="B839" s="220"/>
      <c r="C839" s="258" t="s">
        <v>1022</v>
      </c>
      <c r="D839" s="246"/>
      <c r="E839" s="246"/>
      <c r="F839" s="246"/>
      <c r="G839" s="246"/>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233</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47" t="str">
        <f>C839</f>
        <v>"VZHLEDEM KE ČLENITOSTI FASÁDY JE NUTNÉ, ABY DODAVATELSKÁ FIRMA  FASÁDNÍHO LEŠENÍ NAVRHNULA  A PROVOZOVALA LEŠENÍ  DLE KONKRÉTNÍHO TYPU LEŠENÍ"</v>
      </c>
      <c r="BB839" s="212"/>
      <c r="BC839" s="212"/>
      <c r="BD839" s="212"/>
      <c r="BE839" s="212"/>
      <c r="BF839" s="212"/>
      <c r="BG839" s="212"/>
      <c r="BH839" s="212"/>
    </row>
    <row r="840" spans="1:60" ht="22.5" outlineLevel="1" x14ac:dyDescent="0.2">
      <c r="A840" s="239">
        <v>77</v>
      </c>
      <c r="B840" s="240" t="s">
        <v>1023</v>
      </c>
      <c r="C840" s="257" t="s">
        <v>1024</v>
      </c>
      <c r="D840" s="241" t="s">
        <v>296</v>
      </c>
      <c r="E840" s="242">
        <v>2907.7550000000001</v>
      </c>
      <c r="F840" s="243"/>
      <c r="G840" s="244">
        <f>ROUND(E840*F840,2)</f>
        <v>0</v>
      </c>
      <c r="H840" s="243"/>
      <c r="I840" s="244">
        <f>ROUND(E840*H840,2)</f>
        <v>0</v>
      </c>
      <c r="J840" s="243"/>
      <c r="K840" s="244">
        <f>ROUND(E840*J840,2)</f>
        <v>0</v>
      </c>
      <c r="L840" s="244">
        <v>15</v>
      </c>
      <c r="M840" s="244">
        <f>G840*(1+L840/100)</f>
        <v>0</v>
      </c>
      <c r="N840" s="242">
        <v>2.426E-2</v>
      </c>
      <c r="O840" s="242">
        <f>ROUND(E840*N840,2)</f>
        <v>70.540000000000006</v>
      </c>
      <c r="P840" s="242">
        <v>0</v>
      </c>
      <c r="Q840" s="242">
        <f>ROUND(E840*P840,2)</f>
        <v>0</v>
      </c>
      <c r="R840" s="244" t="s">
        <v>1025</v>
      </c>
      <c r="S840" s="244" t="s">
        <v>227</v>
      </c>
      <c r="T840" s="245" t="s">
        <v>227</v>
      </c>
      <c r="U840" s="222">
        <v>0.14199999999999999</v>
      </c>
      <c r="V840" s="222">
        <f>ROUND(E840*U840,2)</f>
        <v>412.9</v>
      </c>
      <c r="W840" s="222"/>
      <c r="X840" s="222" t="s">
        <v>298</v>
      </c>
      <c r="Y840" s="222" t="s">
        <v>230</v>
      </c>
      <c r="Z840" s="212"/>
      <c r="AA840" s="212"/>
      <c r="AB840" s="212"/>
      <c r="AC840" s="212"/>
      <c r="AD840" s="212"/>
      <c r="AE840" s="212"/>
      <c r="AF840" s="212"/>
      <c r="AG840" s="212" t="s">
        <v>299</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
      <c r="A841" s="219"/>
      <c r="B841" s="220"/>
      <c r="C841" s="272" t="s">
        <v>1026</v>
      </c>
      <c r="D841" s="271"/>
      <c r="E841" s="271"/>
      <c r="F841" s="271"/>
      <c r="G841" s="271"/>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301</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ht="22.5" outlineLevel="2" x14ac:dyDescent="0.2">
      <c r="A842" s="219"/>
      <c r="B842" s="220"/>
      <c r="C842" s="260" t="s">
        <v>1022</v>
      </c>
      <c r="D842" s="248"/>
      <c r="E842" s="248"/>
      <c r="F842" s="248"/>
      <c r="G842" s="248"/>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233</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47" t="str">
        <f>C842</f>
        <v>"VZHLEDEM KE ČLENITOSTI FASÁDY JE NUTNÉ, ABY DODAVATELSKÁ FIRMA  FASÁDNÍHO LEŠENÍ NAVRHNULA  A PROVOZOVALA LEŠENÍ  DLE KONKRÉTNÍHO TYPU LEŠENÍ"</v>
      </c>
      <c r="BB842" s="212"/>
      <c r="BC842" s="212"/>
      <c r="BD842" s="212"/>
      <c r="BE842" s="212"/>
      <c r="BF842" s="212"/>
      <c r="BG842" s="212"/>
      <c r="BH842" s="212"/>
    </row>
    <row r="843" spans="1:60" outlineLevel="2" x14ac:dyDescent="0.2">
      <c r="A843" s="219"/>
      <c r="B843" s="220"/>
      <c r="C843" s="259" t="s">
        <v>1027</v>
      </c>
      <c r="D843" s="226"/>
      <c r="E843" s="227">
        <v>787.2</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235</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9" t="s">
        <v>1028</v>
      </c>
      <c r="D844" s="226"/>
      <c r="E844" s="227">
        <v>875.57500000000005</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235</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59" t="s">
        <v>1029</v>
      </c>
      <c r="D845" s="226"/>
      <c r="E845" s="227">
        <v>707.08</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235</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59" t="s">
        <v>1030</v>
      </c>
      <c r="D846" s="226"/>
      <c r="E846" s="227">
        <v>477.9</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235</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59" t="s">
        <v>1031</v>
      </c>
      <c r="D847" s="226"/>
      <c r="E847" s="227">
        <v>60</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235</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ht="22.5" outlineLevel="1" x14ac:dyDescent="0.2">
      <c r="A848" s="239">
        <v>78</v>
      </c>
      <c r="B848" s="240" t="s">
        <v>1032</v>
      </c>
      <c r="C848" s="257" t="s">
        <v>1033</v>
      </c>
      <c r="D848" s="241" t="s">
        <v>296</v>
      </c>
      <c r="E848" s="242">
        <v>8683.98</v>
      </c>
      <c r="F848" s="243"/>
      <c r="G848" s="244">
        <f>ROUND(E848*F848,2)</f>
        <v>0</v>
      </c>
      <c r="H848" s="243"/>
      <c r="I848" s="244">
        <f>ROUND(E848*H848,2)</f>
        <v>0</v>
      </c>
      <c r="J848" s="243"/>
      <c r="K848" s="244">
        <f>ROUND(E848*J848,2)</f>
        <v>0</v>
      </c>
      <c r="L848" s="244">
        <v>15</v>
      </c>
      <c r="M848" s="244">
        <f>G848*(1+L848/100)</f>
        <v>0</v>
      </c>
      <c r="N848" s="242">
        <v>1.0200000000000001E-3</v>
      </c>
      <c r="O848" s="242">
        <f>ROUND(E848*N848,2)</f>
        <v>8.86</v>
      </c>
      <c r="P848" s="242">
        <v>0</v>
      </c>
      <c r="Q848" s="242">
        <f>ROUND(E848*P848,2)</f>
        <v>0</v>
      </c>
      <c r="R848" s="244" t="s">
        <v>1025</v>
      </c>
      <c r="S848" s="244" t="s">
        <v>227</v>
      </c>
      <c r="T848" s="245" t="s">
        <v>227</v>
      </c>
      <c r="U848" s="222">
        <v>7.0000000000000001E-3</v>
      </c>
      <c r="V848" s="222">
        <f>ROUND(E848*U848,2)</f>
        <v>60.79</v>
      </c>
      <c r="W848" s="222"/>
      <c r="X848" s="222" t="s">
        <v>298</v>
      </c>
      <c r="Y848" s="222" t="s">
        <v>230</v>
      </c>
      <c r="Z848" s="212"/>
      <c r="AA848" s="212"/>
      <c r="AB848" s="212"/>
      <c r="AC848" s="212"/>
      <c r="AD848" s="212"/>
      <c r="AE848" s="212"/>
      <c r="AF848" s="212"/>
      <c r="AG848" s="212" t="s">
        <v>299</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72" t="s">
        <v>1026</v>
      </c>
      <c r="D849" s="271"/>
      <c r="E849" s="271"/>
      <c r="F849" s="271"/>
      <c r="G849" s="271"/>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301</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59" t="s">
        <v>1034</v>
      </c>
      <c r="D850" s="226"/>
      <c r="E850" s="227">
        <v>4747.9799999999996</v>
      </c>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235</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9" t="s">
        <v>1035</v>
      </c>
      <c r="D851" s="226"/>
      <c r="E851" s="227">
        <v>3936</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235</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ht="22.5" outlineLevel="1" x14ac:dyDescent="0.2">
      <c r="A852" s="239">
        <v>79</v>
      </c>
      <c r="B852" s="240" t="s">
        <v>1036</v>
      </c>
      <c r="C852" s="257" t="s">
        <v>1037</v>
      </c>
      <c r="D852" s="241" t="s">
        <v>296</v>
      </c>
      <c r="E852" s="242">
        <v>2907.7550000000001</v>
      </c>
      <c r="F852" s="243"/>
      <c r="G852" s="244">
        <f>ROUND(E852*F852,2)</f>
        <v>0</v>
      </c>
      <c r="H852" s="243"/>
      <c r="I852" s="244">
        <f>ROUND(E852*H852,2)</f>
        <v>0</v>
      </c>
      <c r="J852" s="243"/>
      <c r="K852" s="244">
        <f>ROUND(E852*J852,2)</f>
        <v>0</v>
      </c>
      <c r="L852" s="244">
        <v>15</v>
      </c>
      <c r="M852" s="244">
        <f>G852*(1+L852/100)</f>
        <v>0</v>
      </c>
      <c r="N852" s="242">
        <v>0</v>
      </c>
      <c r="O852" s="242">
        <f>ROUND(E852*N852,2)</f>
        <v>0</v>
      </c>
      <c r="P852" s="242">
        <v>0</v>
      </c>
      <c r="Q852" s="242">
        <f>ROUND(E852*P852,2)</f>
        <v>0</v>
      </c>
      <c r="R852" s="244" t="s">
        <v>1025</v>
      </c>
      <c r="S852" s="244" t="s">
        <v>227</v>
      </c>
      <c r="T852" s="245" t="s">
        <v>227</v>
      </c>
      <c r="U852" s="222">
        <v>0.12</v>
      </c>
      <c r="V852" s="222">
        <f>ROUND(E852*U852,2)</f>
        <v>348.93</v>
      </c>
      <c r="W852" s="222"/>
      <c r="X852" s="222" t="s">
        <v>298</v>
      </c>
      <c r="Y852" s="222" t="s">
        <v>230</v>
      </c>
      <c r="Z852" s="212"/>
      <c r="AA852" s="212"/>
      <c r="AB852" s="212"/>
      <c r="AC852" s="212"/>
      <c r="AD852" s="212"/>
      <c r="AE852" s="212"/>
      <c r="AF852" s="212"/>
      <c r="AG852" s="212" t="s">
        <v>299</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59" t="s">
        <v>1038</v>
      </c>
      <c r="D853" s="226"/>
      <c r="E853" s="227">
        <v>2907.7550000000001</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235</v>
      </c>
      <c r="AH853" s="212">
        <v>5</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39">
        <v>80</v>
      </c>
      <c r="B854" s="240" t="s">
        <v>1039</v>
      </c>
      <c r="C854" s="257" t="s">
        <v>1040</v>
      </c>
      <c r="D854" s="241" t="s">
        <v>296</v>
      </c>
      <c r="E854" s="242">
        <v>312.60000000000002</v>
      </c>
      <c r="F854" s="243"/>
      <c r="G854" s="244">
        <f>ROUND(E854*F854,2)</f>
        <v>0</v>
      </c>
      <c r="H854" s="243"/>
      <c r="I854" s="244">
        <f>ROUND(E854*H854,2)</f>
        <v>0</v>
      </c>
      <c r="J854" s="243"/>
      <c r="K854" s="244">
        <f>ROUND(E854*J854,2)</f>
        <v>0</v>
      </c>
      <c r="L854" s="244">
        <v>15</v>
      </c>
      <c r="M854" s="244">
        <f>G854*(1+L854/100)</f>
        <v>0</v>
      </c>
      <c r="N854" s="242">
        <v>6.3499999999999997E-3</v>
      </c>
      <c r="O854" s="242">
        <f>ROUND(E854*N854,2)</f>
        <v>1.99</v>
      </c>
      <c r="P854" s="242">
        <v>0</v>
      </c>
      <c r="Q854" s="242">
        <f>ROUND(E854*P854,2)</f>
        <v>0</v>
      </c>
      <c r="R854" s="244" t="s">
        <v>1025</v>
      </c>
      <c r="S854" s="244" t="s">
        <v>227</v>
      </c>
      <c r="T854" s="245" t="s">
        <v>227</v>
      </c>
      <c r="U854" s="222">
        <v>0.26</v>
      </c>
      <c r="V854" s="222">
        <f>ROUND(E854*U854,2)</f>
        <v>81.28</v>
      </c>
      <c r="W854" s="222"/>
      <c r="X854" s="222" t="s">
        <v>298</v>
      </c>
      <c r="Y854" s="222" t="s">
        <v>230</v>
      </c>
      <c r="Z854" s="212"/>
      <c r="AA854" s="212"/>
      <c r="AB854" s="212"/>
      <c r="AC854" s="212"/>
      <c r="AD854" s="212"/>
      <c r="AE854" s="212"/>
      <c r="AF854" s="212"/>
      <c r="AG854" s="212" t="s">
        <v>299</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59" t="s">
        <v>560</v>
      </c>
      <c r="D855" s="226"/>
      <c r="E855" s="227">
        <v>626.74</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235</v>
      </c>
      <c r="AH855" s="212">
        <v>5</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59" t="s">
        <v>1041</v>
      </c>
      <c r="D856" s="226"/>
      <c r="E856" s="227">
        <v>-297.75</v>
      </c>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235</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59" t="s">
        <v>1042</v>
      </c>
      <c r="D857" s="226"/>
      <c r="E857" s="227">
        <v>-16.39</v>
      </c>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235</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ht="22.5" outlineLevel="1" x14ac:dyDescent="0.2">
      <c r="A858" s="239">
        <v>81</v>
      </c>
      <c r="B858" s="240" t="s">
        <v>1043</v>
      </c>
      <c r="C858" s="257" t="s">
        <v>1044</v>
      </c>
      <c r="D858" s="241" t="s">
        <v>296</v>
      </c>
      <c r="E858" s="242">
        <v>297.75</v>
      </c>
      <c r="F858" s="243"/>
      <c r="G858" s="244">
        <f>ROUND(E858*F858,2)</f>
        <v>0</v>
      </c>
      <c r="H858" s="243"/>
      <c r="I858" s="244">
        <f>ROUND(E858*H858,2)</f>
        <v>0</v>
      </c>
      <c r="J858" s="243"/>
      <c r="K858" s="244">
        <f>ROUND(E858*J858,2)</f>
        <v>0</v>
      </c>
      <c r="L858" s="244">
        <v>15</v>
      </c>
      <c r="M858" s="244">
        <f>G858*(1+L858/100)</f>
        <v>0</v>
      </c>
      <c r="N858" s="242">
        <v>5.8599999999999998E-3</v>
      </c>
      <c r="O858" s="242">
        <f>ROUND(E858*N858,2)</f>
        <v>1.74</v>
      </c>
      <c r="P858" s="242">
        <v>0</v>
      </c>
      <c r="Q858" s="242">
        <f>ROUND(E858*P858,2)</f>
        <v>0</v>
      </c>
      <c r="R858" s="244" t="s">
        <v>1025</v>
      </c>
      <c r="S858" s="244" t="s">
        <v>227</v>
      </c>
      <c r="T858" s="245" t="s">
        <v>227</v>
      </c>
      <c r="U858" s="222">
        <v>0.27200000000000002</v>
      </c>
      <c r="V858" s="222">
        <f>ROUND(E858*U858,2)</f>
        <v>80.989999999999995</v>
      </c>
      <c r="W858" s="222"/>
      <c r="X858" s="222" t="s">
        <v>298</v>
      </c>
      <c r="Y858" s="222" t="s">
        <v>230</v>
      </c>
      <c r="Z858" s="212"/>
      <c r="AA858" s="212"/>
      <c r="AB858" s="212"/>
      <c r="AC858" s="212"/>
      <c r="AD858" s="212"/>
      <c r="AE858" s="212"/>
      <c r="AF858" s="212"/>
      <c r="AG858" s="212" t="s">
        <v>299</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
      <c r="A859" s="219"/>
      <c r="B859" s="220"/>
      <c r="C859" s="259" t="s">
        <v>325</v>
      </c>
      <c r="D859" s="226"/>
      <c r="E859" s="227"/>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235</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59" t="s">
        <v>1045</v>
      </c>
      <c r="D860" s="226"/>
      <c r="E860" s="227">
        <v>4.1500000000000004</v>
      </c>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235</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59" t="s">
        <v>582</v>
      </c>
      <c r="D861" s="226"/>
      <c r="E861" s="227"/>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235</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59" t="s">
        <v>1046</v>
      </c>
      <c r="D862" s="226"/>
      <c r="E862" s="227">
        <v>17.600000000000001</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235</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9" t="s">
        <v>586</v>
      </c>
      <c r="D863" s="226"/>
      <c r="E863" s="227">
        <v>19.2</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235</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59" t="s">
        <v>1047</v>
      </c>
      <c r="D864" s="226"/>
      <c r="E864" s="227">
        <v>17.600000000000001</v>
      </c>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235</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59" t="s">
        <v>409</v>
      </c>
      <c r="D865" s="226"/>
      <c r="E865" s="227"/>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235</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59" t="s">
        <v>590</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235</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59" t="s">
        <v>1048</v>
      </c>
      <c r="D867" s="226"/>
      <c r="E867" s="227">
        <v>17.600000000000001</v>
      </c>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235</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59" t="s">
        <v>1049</v>
      </c>
      <c r="D868" s="226"/>
      <c r="E868" s="227">
        <v>21.72</v>
      </c>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235</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9" t="s">
        <v>594</v>
      </c>
      <c r="D869" s="226"/>
      <c r="E869" s="227"/>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235</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9" t="s">
        <v>1050</v>
      </c>
      <c r="D870" s="226"/>
      <c r="E870" s="227">
        <v>17.600000000000001</v>
      </c>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235</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9" t="s">
        <v>1051</v>
      </c>
      <c r="D871" s="226"/>
      <c r="E871" s="227">
        <v>21.72</v>
      </c>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235</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9" t="s">
        <v>599</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235</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59" t="s">
        <v>1052</v>
      </c>
      <c r="D873" s="226"/>
      <c r="E873" s="227">
        <v>17.600000000000001</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235</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59" t="s">
        <v>1053</v>
      </c>
      <c r="D874" s="226"/>
      <c r="E874" s="227">
        <v>21.72</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235</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59" t="s">
        <v>602</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235</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9" t="s">
        <v>1054</v>
      </c>
      <c r="D876" s="226"/>
      <c r="E876" s="227">
        <v>17.600000000000001</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235</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59" t="s">
        <v>1055</v>
      </c>
      <c r="D877" s="226"/>
      <c r="E877" s="227">
        <v>21.72</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235</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59" t="s">
        <v>605</v>
      </c>
      <c r="D878" s="226"/>
      <c r="E878" s="227"/>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235</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59" t="s">
        <v>1056</v>
      </c>
      <c r="D879" s="226"/>
      <c r="E879" s="227">
        <v>17.600000000000001</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235</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9" t="s">
        <v>1057</v>
      </c>
      <c r="D880" s="226"/>
      <c r="E880" s="227">
        <v>21.72</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235</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9" t="s">
        <v>608</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235</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59" t="s">
        <v>609</v>
      </c>
      <c r="D882" s="226"/>
      <c r="E882" s="227">
        <v>24.6</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235</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59" t="s">
        <v>1058</v>
      </c>
      <c r="D883" s="226"/>
      <c r="E883" s="227">
        <v>18</v>
      </c>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235</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ht="22.5" outlineLevel="1" x14ac:dyDescent="0.2">
      <c r="A884" s="239">
        <v>82</v>
      </c>
      <c r="B884" s="240" t="s">
        <v>1059</v>
      </c>
      <c r="C884" s="257" t="s">
        <v>1060</v>
      </c>
      <c r="D884" s="241" t="s">
        <v>296</v>
      </c>
      <c r="E884" s="242">
        <v>16.39</v>
      </c>
      <c r="F884" s="243"/>
      <c r="G884" s="244">
        <f>ROUND(E884*F884,2)</f>
        <v>0</v>
      </c>
      <c r="H884" s="243"/>
      <c r="I884" s="244">
        <f>ROUND(E884*H884,2)</f>
        <v>0</v>
      </c>
      <c r="J884" s="243"/>
      <c r="K884" s="244">
        <f>ROUND(E884*J884,2)</f>
        <v>0</v>
      </c>
      <c r="L884" s="244">
        <v>15</v>
      </c>
      <c r="M884" s="244">
        <f>G884*(1+L884/100)</f>
        <v>0</v>
      </c>
      <c r="N884" s="242">
        <v>2.14E-3</v>
      </c>
      <c r="O884" s="242">
        <f>ROUND(E884*N884,2)</f>
        <v>0.04</v>
      </c>
      <c r="P884" s="242">
        <v>0</v>
      </c>
      <c r="Q884" s="242">
        <f>ROUND(E884*P884,2)</f>
        <v>0</v>
      </c>
      <c r="R884" s="244" t="s">
        <v>1025</v>
      </c>
      <c r="S884" s="244" t="s">
        <v>227</v>
      </c>
      <c r="T884" s="245" t="s">
        <v>227</v>
      </c>
      <c r="U884" s="222">
        <v>0.59099999999999997</v>
      </c>
      <c r="V884" s="222">
        <f>ROUND(E884*U884,2)</f>
        <v>9.69</v>
      </c>
      <c r="W884" s="222"/>
      <c r="X884" s="222" t="s">
        <v>298</v>
      </c>
      <c r="Y884" s="222" t="s">
        <v>230</v>
      </c>
      <c r="Z884" s="212"/>
      <c r="AA884" s="212"/>
      <c r="AB884" s="212"/>
      <c r="AC884" s="212"/>
      <c r="AD884" s="212"/>
      <c r="AE884" s="212"/>
      <c r="AF884" s="212"/>
      <c r="AG884" s="212" t="s">
        <v>299</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2" x14ac:dyDescent="0.2">
      <c r="A885" s="219"/>
      <c r="B885" s="220"/>
      <c r="C885" s="259" t="s">
        <v>611</v>
      </c>
      <c r="D885" s="226"/>
      <c r="E885" s="227"/>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235</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59" t="s">
        <v>582</v>
      </c>
      <c r="D886" s="226"/>
      <c r="E886" s="227"/>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235</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9" t="s">
        <v>1061</v>
      </c>
      <c r="D887" s="226"/>
      <c r="E887" s="227">
        <v>1</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235</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59" t="s">
        <v>590</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235</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59" t="s">
        <v>1062</v>
      </c>
      <c r="D889" s="226"/>
      <c r="E889" s="227">
        <v>0.61</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235</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59" t="s">
        <v>1063</v>
      </c>
      <c r="D890" s="226"/>
      <c r="E890" s="227">
        <v>0.53</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235</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59" t="s">
        <v>1064</v>
      </c>
      <c r="D891" s="226"/>
      <c r="E891" s="227">
        <v>0.94</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235</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59" t="s">
        <v>594</v>
      </c>
      <c r="D892" s="226"/>
      <c r="E892" s="227"/>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235</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9" t="s">
        <v>1065</v>
      </c>
      <c r="D893" s="226"/>
      <c r="E893" s="227">
        <v>0.627</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235</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59" t="s">
        <v>1066</v>
      </c>
      <c r="D894" s="226"/>
      <c r="E894" s="227">
        <v>0.78800000000000003</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235</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59" t="s">
        <v>1067</v>
      </c>
      <c r="D895" s="226"/>
      <c r="E895" s="227">
        <v>0.63</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235</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9" t="s">
        <v>599</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235</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9" t="s">
        <v>1068</v>
      </c>
      <c r="D897" s="226"/>
      <c r="E897" s="227">
        <v>0.627</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235</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59" t="s">
        <v>1069</v>
      </c>
      <c r="D898" s="226"/>
      <c r="E898" s="227">
        <v>1.71</v>
      </c>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235</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59" t="s">
        <v>1070</v>
      </c>
      <c r="D899" s="226"/>
      <c r="E899" s="227">
        <v>0.78800000000000003</v>
      </c>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235</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59" t="s">
        <v>1071</v>
      </c>
      <c r="D900" s="226"/>
      <c r="E900" s="227">
        <v>0.63</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235</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59" t="s">
        <v>602</v>
      </c>
      <c r="D901" s="226"/>
      <c r="E901" s="227"/>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235</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9" t="s">
        <v>1072</v>
      </c>
      <c r="D902" s="226"/>
      <c r="E902" s="227">
        <v>0.627</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235</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59" t="s">
        <v>1073</v>
      </c>
      <c r="D903" s="226"/>
      <c r="E903" s="227">
        <v>1.71</v>
      </c>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235</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59" t="s">
        <v>1074</v>
      </c>
      <c r="D904" s="226"/>
      <c r="E904" s="227">
        <v>0.78800000000000003</v>
      </c>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235</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59" t="s">
        <v>1075</v>
      </c>
      <c r="D905" s="226"/>
      <c r="E905" s="227">
        <v>0.63</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235</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59" t="s">
        <v>605</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235</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59" t="s">
        <v>1076</v>
      </c>
      <c r="D907" s="226"/>
      <c r="E907" s="227">
        <v>0.627</v>
      </c>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235</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59" t="s">
        <v>1077</v>
      </c>
      <c r="D908" s="226"/>
      <c r="E908" s="227">
        <v>1.71</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235</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59" t="s">
        <v>1078</v>
      </c>
      <c r="D909" s="226"/>
      <c r="E909" s="227">
        <v>0.78800000000000003</v>
      </c>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235</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59" t="s">
        <v>1079</v>
      </c>
      <c r="D910" s="226"/>
      <c r="E910" s="227">
        <v>0.63</v>
      </c>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235</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9">
        <v>83</v>
      </c>
      <c r="B911" s="240" t="s">
        <v>1080</v>
      </c>
      <c r="C911" s="257" t="s">
        <v>1081</v>
      </c>
      <c r="D911" s="241" t="s">
        <v>296</v>
      </c>
      <c r="E911" s="242">
        <v>2907.7550000000001</v>
      </c>
      <c r="F911" s="243"/>
      <c r="G911" s="244">
        <f>ROUND(E911*F911,2)</f>
        <v>0</v>
      </c>
      <c r="H911" s="243"/>
      <c r="I911" s="244">
        <f>ROUND(E911*H911,2)</f>
        <v>0</v>
      </c>
      <c r="J911" s="243"/>
      <c r="K911" s="244">
        <f>ROUND(E911*J911,2)</f>
        <v>0</v>
      </c>
      <c r="L911" s="244">
        <v>15</v>
      </c>
      <c r="M911" s="244">
        <f>G911*(1+L911/100)</f>
        <v>0</v>
      </c>
      <c r="N911" s="242">
        <v>0</v>
      </c>
      <c r="O911" s="242">
        <f>ROUND(E911*N911,2)</f>
        <v>0</v>
      </c>
      <c r="P911" s="242">
        <v>0</v>
      </c>
      <c r="Q911" s="242">
        <f>ROUND(E911*P911,2)</f>
        <v>0</v>
      </c>
      <c r="R911" s="244" t="s">
        <v>1025</v>
      </c>
      <c r="S911" s="244" t="s">
        <v>227</v>
      </c>
      <c r="T911" s="245" t="s">
        <v>227</v>
      </c>
      <c r="U911" s="222">
        <v>3.0300000000000001E-2</v>
      </c>
      <c r="V911" s="222">
        <f>ROUND(E911*U911,2)</f>
        <v>88.1</v>
      </c>
      <c r="W911" s="222"/>
      <c r="X911" s="222" t="s">
        <v>298</v>
      </c>
      <c r="Y911" s="222" t="s">
        <v>230</v>
      </c>
      <c r="Z911" s="212"/>
      <c r="AA911" s="212"/>
      <c r="AB911" s="212"/>
      <c r="AC911" s="212"/>
      <c r="AD911" s="212"/>
      <c r="AE911" s="212"/>
      <c r="AF911" s="212"/>
      <c r="AG911" s="212" t="s">
        <v>299</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59" t="s">
        <v>1038</v>
      </c>
      <c r="D912" s="226"/>
      <c r="E912" s="227">
        <v>2907.7550000000001</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235</v>
      </c>
      <c r="AH912" s="212">
        <v>5</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ht="22.5" outlineLevel="1" x14ac:dyDescent="0.2">
      <c r="A913" s="239">
        <v>84</v>
      </c>
      <c r="B913" s="240" t="s">
        <v>1082</v>
      </c>
      <c r="C913" s="257" t="s">
        <v>1083</v>
      </c>
      <c r="D913" s="241" t="s">
        <v>296</v>
      </c>
      <c r="E913" s="242">
        <v>8683.98</v>
      </c>
      <c r="F913" s="243"/>
      <c r="G913" s="244">
        <f>ROUND(E913*F913,2)</f>
        <v>0</v>
      </c>
      <c r="H913" s="243"/>
      <c r="I913" s="244">
        <f>ROUND(E913*H913,2)</f>
        <v>0</v>
      </c>
      <c r="J913" s="243"/>
      <c r="K913" s="244">
        <f>ROUND(E913*J913,2)</f>
        <v>0</v>
      </c>
      <c r="L913" s="244">
        <v>15</v>
      </c>
      <c r="M913" s="244">
        <f>G913*(1+L913/100)</f>
        <v>0</v>
      </c>
      <c r="N913" s="242">
        <v>5.0000000000000002E-5</v>
      </c>
      <c r="O913" s="242">
        <f>ROUND(E913*N913,2)</f>
        <v>0.43</v>
      </c>
      <c r="P913" s="242">
        <v>0</v>
      </c>
      <c r="Q913" s="242">
        <f>ROUND(E913*P913,2)</f>
        <v>0</v>
      </c>
      <c r="R913" s="244" t="s">
        <v>1025</v>
      </c>
      <c r="S913" s="244" t="s">
        <v>227</v>
      </c>
      <c r="T913" s="245" t="s">
        <v>227</v>
      </c>
      <c r="U913" s="222">
        <v>0</v>
      </c>
      <c r="V913" s="222">
        <f>ROUND(E913*U913,2)</f>
        <v>0</v>
      </c>
      <c r="W913" s="222"/>
      <c r="X913" s="222" t="s">
        <v>298</v>
      </c>
      <c r="Y913" s="222" t="s">
        <v>230</v>
      </c>
      <c r="Z913" s="212"/>
      <c r="AA913" s="212"/>
      <c r="AB913" s="212"/>
      <c r="AC913" s="212"/>
      <c r="AD913" s="212"/>
      <c r="AE913" s="212"/>
      <c r="AF913" s="212"/>
      <c r="AG913" s="212" t="s">
        <v>299</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59" t="s">
        <v>1084</v>
      </c>
      <c r="D914" s="226"/>
      <c r="E914" s="227">
        <v>8683.98</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235</v>
      </c>
      <c r="AH914" s="212">
        <v>5</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39">
        <v>85</v>
      </c>
      <c r="B915" s="240" t="s">
        <v>1085</v>
      </c>
      <c r="C915" s="257" t="s">
        <v>1086</v>
      </c>
      <c r="D915" s="241" t="s">
        <v>296</v>
      </c>
      <c r="E915" s="242">
        <v>2907.7550000000001</v>
      </c>
      <c r="F915" s="243"/>
      <c r="G915" s="244">
        <f>ROUND(E915*F915,2)</f>
        <v>0</v>
      </c>
      <c r="H915" s="243"/>
      <c r="I915" s="244">
        <f>ROUND(E915*H915,2)</f>
        <v>0</v>
      </c>
      <c r="J915" s="243"/>
      <c r="K915" s="244">
        <f>ROUND(E915*J915,2)</f>
        <v>0</v>
      </c>
      <c r="L915" s="244">
        <v>15</v>
      </c>
      <c r="M915" s="244">
        <f>G915*(1+L915/100)</f>
        <v>0</v>
      </c>
      <c r="N915" s="242">
        <v>0</v>
      </c>
      <c r="O915" s="242">
        <f>ROUND(E915*N915,2)</f>
        <v>0</v>
      </c>
      <c r="P915" s="242">
        <v>0</v>
      </c>
      <c r="Q915" s="242">
        <f>ROUND(E915*P915,2)</f>
        <v>0</v>
      </c>
      <c r="R915" s="244" t="s">
        <v>1025</v>
      </c>
      <c r="S915" s="244" t="s">
        <v>227</v>
      </c>
      <c r="T915" s="245" t="s">
        <v>227</v>
      </c>
      <c r="U915" s="222">
        <v>1.7999999999999999E-2</v>
      </c>
      <c r="V915" s="222">
        <f>ROUND(E915*U915,2)</f>
        <v>52.34</v>
      </c>
      <c r="W915" s="222"/>
      <c r="X915" s="222" t="s">
        <v>298</v>
      </c>
      <c r="Y915" s="222" t="s">
        <v>230</v>
      </c>
      <c r="Z915" s="212"/>
      <c r="AA915" s="212"/>
      <c r="AB915" s="212"/>
      <c r="AC915" s="212"/>
      <c r="AD915" s="212"/>
      <c r="AE915" s="212"/>
      <c r="AF915" s="212"/>
      <c r="AG915" s="212" t="s">
        <v>299</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2" x14ac:dyDescent="0.2">
      <c r="A916" s="219"/>
      <c r="B916" s="220"/>
      <c r="C916" s="259" t="s">
        <v>1038</v>
      </c>
      <c r="D916" s="226"/>
      <c r="E916" s="227">
        <v>2907.7550000000001</v>
      </c>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235</v>
      </c>
      <c r="AH916" s="212">
        <v>5</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39">
        <v>86</v>
      </c>
      <c r="B917" s="240" t="s">
        <v>1087</v>
      </c>
      <c r="C917" s="257" t="s">
        <v>1088</v>
      </c>
      <c r="D917" s="241" t="s">
        <v>317</v>
      </c>
      <c r="E917" s="242">
        <v>61.6</v>
      </c>
      <c r="F917" s="243"/>
      <c r="G917" s="244">
        <f>ROUND(E917*F917,2)</f>
        <v>0</v>
      </c>
      <c r="H917" s="243"/>
      <c r="I917" s="244">
        <f>ROUND(E917*H917,2)</f>
        <v>0</v>
      </c>
      <c r="J917" s="243"/>
      <c r="K917" s="244">
        <f>ROUND(E917*J917,2)</f>
        <v>0</v>
      </c>
      <c r="L917" s="244">
        <v>15</v>
      </c>
      <c r="M917" s="244">
        <f>G917*(1+L917/100)</f>
        <v>0</v>
      </c>
      <c r="N917" s="242">
        <v>2.2790000000000001E-2</v>
      </c>
      <c r="O917" s="242">
        <f>ROUND(E917*N917,2)</f>
        <v>1.4</v>
      </c>
      <c r="P917" s="242">
        <v>0</v>
      </c>
      <c r="Q917" s="242">
        <f>ROUND(E917*P917,2)</f>
        <v>0</v>
      </c>
      <c r="R917" s="244" t="s">
        <v>1025</v>
      </c>
      <c r="S917" s="244" t="s">
        <v>227</v>
      </c>
      <c r="T917" s="245" t="s">
        <v>227</v>
      </c>
      <c r="U917" s="222">
        <v>0.20300000000000001</v>
      </c>
      <c r="V917" s="222">
        <f>ROUND(E917*U917,2)</f>
        <v>12.5</v>
      </c>
      <c r="W917" s="222"/>
      <c r="X917" s="222" t="s">
        <v>298</v>
      </c>
      <c r="Y917" s="222" t="s">
        <v>230</v>
      </c>
      <c r="Z917" s="212"/>
      <c r="AA917" s="212"/>
      <c r="AB917" s="212"/>
      <c r="AC917" s="212"/>
      <c r="AD917" s="212"/>
      <c r="AE917" s="212"/>
      <c r="AF917" s="212"/>
      <c r="AG917" s="212" t="s">
        <v>299</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2" x14ac:dyDescent="0.2">
      <c r="A918" s="219"/>
      <c r="B918" s="220"/>
      <c r="C918" s="259" t="s">
        <v>1089</v>
      </c>
      <c r="D918" s="226"/>
      <c r="E918" s="227">
        <v>61.6</v>
      </c>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235</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ht="22.5" outlineLevel="1" x14ac:dyDescent="0.2">
      <c r="A919" s="239">
        <v>87</v>
      </c>
      <c r="B919" s="240" t="s">
        <v>1090</v>
      </c>
      <c r="C919" s="257" t="s">
        <v>1091</v>
      </c>
      <c r="D919" s="241" t="s">
        <v>317</v>
      </c>
      <c r="E919" s="242">
        <v>184.8</v>
      </c>
      <c r="F919" s="243"/>
      <c r="G919" s="244">
        <f>ROUND(E919*F919,2)</f>
        <v>0</v>
      </c>
      <c r="H919" s="243"/>
      <c r="I919" s="244">
        <f>ROUND(E919*H919,2)</f>
        <v>0</v>
      </c>
      <c r="J919" s="243"/>
      <c r="K919" s="244">
        <f>ROUND(E919*J919,2)</f>
        <v>0</v>
      </c>
      <c r="L919" s="244">
        <v>15</v>
      </c>
      <c r="M919" s="244">
        <f>G919*(1+L919/100)</f>
        <v>0</v>
      </c>
      <c r="N919" s="242">
        <v>1.7600000000000001E-3</v>
      </c>
      <c r="O919" s="242">
        <f>ROUND(E919*N919,2)</f>
        <v>0.33</v>
      </c>
      <c r="P919" s="242">
        <v>0</v>
      </c>
      <c r="Q919" s="242">
        <f>ROUND(E919*P919,2)</f>
        <v>0</v>
      </c>
      <c r="R919" s="244" t="s">
        <v>1025</v>
      </c>
      <c r="S919" s="244" t="s">
        <v>227</v>
      </c>
      <c r="T919" s="245" t="s">
        <v>227</v>
      </c>
      <c r="U919" s="222">
        <v>8.0000000000000002E-3</v>
      </c>
      <c r="V919" s="222">
        <f>ROUND(E919*U919,2)</f>
        <v>1.48</v>
      </c>
      <c r="W919" s="222"/>
      <c r="X919" s="222" t="s">
        <v>298</v>
      </c>
      <c r="Y919" s="222" t="s">
        <v>230</v>
      </c>
      <c r="Z919" s="212"/>
      <c r="AA919" s="212"/>
      <c r="AB919" s="212"/>
      <c r="AC919" s="212"/>
      <c r="AD919" s="212"/>
      <c r="AE919" s="212"/>
      <c r="AF919" s="212"/>
      <c r="AG919" s="212" t="s">
        <v>299</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2" x14ac:dyDescent="0.2">
      <c r="A920" s="219"/>
      <c r="B920" s="220"/>
      <c r="C920" s="259" t="s">
        <v>1092</v>
      </c>
      <c r="D920" s="226"/>
      <c r="E920" s="227">
        <v>184.8</v>
      </c>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235</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39">
        <v>88</v>
      </c>
      <c r="B921" s="240" t="s">
        <v>1093</v>
      </c>
      <c r="C921" s="257" t="s">
        <v>1094</v>
      </c>
      <c r="D921" s="241" t="s">
        <v>317</v>
      </c>
      <c r="E921" s="242">
        <v>61.6</v>
      </c>
      <c r="F921" s="243"/>
      <c r="G921" s="244">
        <f>ROUND(E921*F921,2)</f>
        <v>0</v>
      </c>
      <c r="H921" s="243"/>
      <c r="I921" s="244">
        <f>ROUND(E921*H921,2)</f>
        <v>0</v>
      </c>
      <c r="J921" s="243"/>
      <c r="K921" s="244">
        <f>ROUND(E921*J921,2)</f>
        <v>0</v>
      </c>
      <c r="L921" s="244">
        <v>15</v>
      </c>
      <c r="M921" s="244">
        <f>G921*(1+L921/100)</f>
        <v>0</v>
      </c>
      <c r="N921" s="242">
        <v>0</v>
      </c>
      <c r="O921" s="242">
        <f>ROUND(E921*N921,2)</f>
        <v>0</v>
      </c>
      <c r="P921" s="242">
        <v>0</v>
      </c>
      <c r="Q921" s="242">
        <f>ROUND(E921*P921,2)</f>
        <v>0</v>
      </c>
      <c r="R921" s="244" t="s">
        <v>1025</v>
      </c>
      <c r="S921" s="244" t="s">
        <v>227</v>
      </c>
      <c r="T921" s="245" t="s">
        <v>227</v>
      </c>
      <c r="U921" s="222">
        <v>0.154</v>
      </c>
      <c r="V921" s="222">
        <f>ROUND(E921*U921,2)</f>
        <v>9.49</v>
      </c>
      <c r="W921" s="222"/>
      <c r="X921" s="222" t="s">
        <v>298</v>
      </c>
      <c r="Y921" s="222" t="s">
        <v>230</v>
      </c>
      <c r="Z921" s="212"/>
      <c r="AA921" s="212"/>
      <c r="AB921" s="212"/>
      <c r="AC921" s="212"/>
      <c r="AD921" s="212"/>
      <c r="AE921" s="212"/>
      <c r="AF921" s="212"/>
      <c r="AG921" s="212" t="s">
        <v>299</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72" t="s">
        <v>1095</v>
      </c>
      <c r="D922" s="271"/>
      <c r="E922" s="271"/>
      <c r="F922" s="271"/>
      <c r="G922" s="271"/>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301</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49">
        <v>89</v>
      </c>
      <c r="B923" s="250" t="s">
        <v>1096</v>
      </c>
      <c r="C923" s="261" t="s">
        <v>1097</v>
      </c>
      <c r="D923" s="251" t="s">
        <v>425</v>
      </c>
      <c r="E923" s="252">
        <v>2</v>
      </c>
      <c r="F923" s="253"/>
      <c r="G923" s="254">
        <f>ROUND(E923*F923,2)</f>
        <v>0</v>
      </c>
      <c r="H923" s="253"/>
      <c r="I923" s="254">
        <f>ROUND(E923*H923,2)</f>
        <v>0</v>
      </c>
      <c r="J923" s="253"/>
      <c r="K923" s="254">
        <f>ROUND(E923*J923,2)</f>
        <v>0</v>
      </c>
      <c r="L923" s="254">
        <v>15</v>
      </c>
      <c r="M923" s="254">
        <f>G923*(1+L923/100)</f>
        <v>0</v>
      </c>
      <c r="N923" s="252">
        <v>0</v>
      </c>
      <c r="O923" s="252">
        <f>ROUND(E923*N923,2)</f>
        <v>0</v>
      </c>
      <c r="P923" s="252">
        <v>0</v>
      </c>
      <c r="Q923" s="252">
        <f>ROUND(E923*P923,2)</f>
        <v>0</v>
      </c>
      <c r="R923" s="254"/>
      <c r="S923" s="254" t="s">
        <v>1098</v>
      </c>
      <c r="T923" s="255" t="s">
        <v>228</v>
      </c>
      <c r="U923" s="222">
        <v>14.74</v>
      </c>
      <c r="V923" s="222">
        <f>ROUND(E923*U923,2)</f>
        <v>29.48</v>
      </c>
      <c r="W923" s="222"/>
      <c r="X923" s="222" t="s">
        <v>298</v>
      </c>
      <c r="Y923" s="222" t="s">
        <v>230</v>
      </c>
      <c r="Z923" s="212"/>
      <c r="AA923" s="212"/>
      <c r="AB923" s="212"/>
      <c r="AC923" s="212"/>
      <c r="AD923" s="212"/>
      <c r="AE923" s="212"/>
      <c r="AF923" s="212"/>
      <c r="AG923" s="212" t="s">
        <v>299</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39">
        <v>90</v>
      </c>
      <c r="B924" s="240" t="s">
        <v>1099</v>
      </c>
      <c r="C924" s="257" t="s">
        <v>1100</v>
      </c>
      <c r="D924" s="241" t="s">
        <v>249</v>
      </c>
      <c r="E924" s="242">
        <v>1</v>
      </c>
      <c r="F924" s="243"/>
      <c r="G924" s="244">
        <f>ROUND(E924*F924,2)</f>
        <v>0</v>
      </c>
      <c r="H924" s="243"/>
      <c r="I924" s="244">
        <f>ROUND(E924*H924,2)</f>
        <v>0</v>
      </c>
      <c r="J924" s="243"/>
      <c r="K924" s="244">
        <f>ROUND(E924*J924,2)</f>
        <v>0</v>
      </c>
      <c r="L924" s="244">
        <v>15</v>
      </c>
      <c r="M924" s="244">
        <f>G924*(1+L924/100)</f>
        <v>0</v>
      </c>
      <c r="N924" s="242">
        <v>0</v>
      </c>
      <c r="O924" s="242">
        <f>ROUND(E924*N924,2)</f>
        <v>0</v>
      </c>
      <c r="P924" s="242">
        <v>0</v>
      </c>
      <c r="Q924" s="242">
        <f>ROUND(E924*P924,2)</f>
        <v>0</v>
      </c>
      <c r="R924" s="244"/>
      <c r="S924" s="244" t="s">
        <v>250</v>
      </c>
      <c r="T924" s="245" t="s">
        <v>228</v>
      </c>
      <c r="U924" s="222">
        <v>2</v>
      </c>
      <c r="V924" s="222">
        <f>ROUND(E924*U924,2)</f>
        <v>2</v>
      </c>
      <c r="W924" s="222"/>
      <c r="X924" s="222" t="s">
        <v>298</v>
      </c>
      <c r="Y924" s="222" t="s">
        <v>230</v>
      </c>
      <c r="Z924" s="212"/>
      <c r="AA924" s="212"/>
      <c r="AB924" s="212"/>
      <c r="AC924" s="212"/>
      <c r="AD924" s="212"/>
      <c r="AE924" s="212"/>
      <c r="AF924" s="212"/>
      <c r="AG924" s="212" t="s">
        <v>299</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2" x14ac:dyDescent="0.2">
      <c r="A925" s="219"/>
      <c r="B925" s="220"/>
      <c r="C925" s="259" t="s">
        <v>1101</v>
      </c>
      <c r="D925" s="226"/>
      <c r="E925" s="227">
        <v>1</v>
      </c>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235</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9" t="s">
        <v>1102</v>
      </c>
      <c r="D926" s="226"/>
      <c r="E926" s="227"/>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235</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59" t="s">
        <v>1103</v>
      </c>
      <c r="D927" s="226"/>
      <c r="E927" s="227"/>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235</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x14ac:dyDescent="0.2">
      <c r="A928" s="229" t="s">
        <v>222</v>
      </c>
      <c r="B928" s="230" t="s">
        <v>123</v>
      </c>
      <c r="C928" s="256" t="s">
        <v>124</v>
      </c>
      <c r="D928" s="231"/>
      <c r="E928" s="232"/>
      <c r="F928" s="233"/>
      <c r="G928" s="233">
        <f>SUMIF(AG929:AG1042,"&lt;&gt;NOR",G929:G1042)</f>
        <v>0</v>
      </c>
      <c r="H928" s="233"/>
      <c r="I928" s="233">
        <f>SUM(I929:I1042)</f>
        <v>0</v>
      </c>
      <c r="J928" s="233"/>
      <c r="K928" s="233">
        <f>SUM(K929:K1042)</f>
        <v>0</v>
      </c>
      <c r="L928" s="233"/>
      <c r="M928" s="233">
        <f>SUM(M929:M1042)</f>
        <v>0</v>
      </c>
      <c r="N928" s="232"/>
      <c r="O928" s="232">
        <f>SUM(O929:O1042)</f>
        <v>0.18</v>
      </c>
      <c r="P928" s="232"/>
      <c r="Q928" s="232">
        <f>SUM(Q929:Q1042)</f>
        <v>0</v>
      </c>
      <c r="R928" s="233"/>
      <c r="S928" s="233"/>
      <c r="T928" s="234"/>
      <c r="U928" s="228"/>
      <c r="V928" s="228">
        <f>SUM(V929:V1042)</f>
        <v>516.35</v>
      </c>
      <c r="W928" s="228"/>
      <c r="X928" s="228"/>
      <c r="Y928" s="228"/>
      <c r="AG928" t="s">
        <v>223</v>
      </c>
    </row>
    <row r="929" spans="1:60" outlineLevel="1" x14ac:dyDescent="0.2">
      <c r="A929" s="239">
        <v>91</v>
      </c>
      <c r="B929" s="240" t="s">
        <v>1104</v>
      </c>
      <c r="C929" s="257" t="s">
        <v>1105</v>
      </c>
      <c r="D929" s="241" t="s">
        <v>296</v>
      </c>
      <c r="E929" s="242">
        <v>21.2</v>
      </c>
      <c r="F929" s="243"/>
      <c r="G929" s="244">
        <f>ROUND(E929*F929,2)</f>
        <v>0</v>
      </c>
      <c r="H929" s="243"/>
      <c r="I929" s="244">
        <f>ROUND(E929*H929,2)</f>
        <v>0</v>
      </c>
      <c r="J929" s="243"/>
      <c r="K929" s="244">
        <f>ROUND(E929*J929,2)</f>
        <v>0</v>
      </c>
      <c r="L929" s="244">
        <v>15</v>
      </c>
      <c r="M929" s="244">
        <f>G929*(1+L929/100)</f>
        <v>0</v>
      </c>
      <c r="N929" s="242">
        <v>4.0000000000000003E-5</v>
      </c>
      <c r="O929" s="242">
        <f>ROUND(E929*N929,2)</f>
        <v>0</v>
      </c>
      <c r="P929" s="242">
        <v>0</v>
      </c>
      <c r="Q929" s="242">
        <f>ROUND(E929*P929,2)</f>
        <v>0</v>
      </c>
      <c r="R929" s="244"/>
      <c r="S929" s="244" t="s">
        <v>250</v>
      </c>
      <c r="T929" s="245" t="s">
        <v>228</v>
      </c>
      <c r="U929" s="222">
        <v>0.31</v>
      </c>
      <c r="V929" s="222">
        <f>ROUND(E929*U929,2)</f>
        <v>6.57</v>
      </c>
      <c r="W929" s="222"/>
      <c r="X929" s="222" t="s">
        <v>298</v>
      </c>
      <c r="Y929" s="222" t="s">
        <v>230</v>
      </c>
      <c r="Z929" s="212"/>
      <c r="AA929" s="212"/>
      <c r="AB929" s="212"/>
      <c r="AC929" s="212"/>
      <c r="AD929" s="212"/>
      <c r="AE929" s="212"/>
      <c r="AF929" s="212"/>
      <c r="AG929" s="212" t="s">
        <v>299</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2" x14ac:dyDescent="0.2">
      <c r="A930" s="219"/>
      <c r="B930" s="220"/>
      <c r="C930" s="259" t="s">
        <v>325</v>
      </c>
      <c r="D930" s="226"/>
      <c r="E930" s="227"/>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235</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59" t="s">
        <v>404</v>
      </c>
      <c r="D931" s="226"/>
      <c r="E931" s="227">
        <v>21.2</v>
      </c>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235</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39">
        <v>92</v>
      </c>
      <c r="B932" s="240" t="s">
        <v>1106</v>
      </c>
      <c r="C932" s="257" t="s">
        <v>1107</v>
      </c>
      <c r="D932" s="241" t="s">
        <v>296</v>
      </c>
      <c r="E932" s="242">
        <v>19833.900000000001</v>
      </c>
      <c r="F932" s="243"/>
      <c r="G932" s="244">
        <f>ROUND(E932*F932,2)</f>
        <v>0</v>
      </c>
      <c r="H932" s="243"/>
      <c r="I932" s="244">
        <f>ROUND(E932*H932,2)</f>
        <v>0</v>
      </c>
      <c r="J932" s="243"/>
      <c r="K932" s="244">
        <f>ROUND(E932*J932,2)</f>
        <v>0</v>
      </c>
      <c r="L932" s="244">
        <v>15</v>
      </c>
      <c r="M932" s="244">
        <f>G932*(1+L932/100)</f>
        <v>0</v>
      </c>
      <c r="N932" s="242">
        <v>0</v>
      </c>
      <c r="O932" s="242">
        <f>ROUND(E932*N932,2)</f>
        <v>0</v>
      </c>
      <c r="P932" s="242">
        <v>0</v>
      </c>
      <c r="Q932" s="242">
        <f>ROUND(E932*P932,2)</f>
        <v>0</v>
      </c>
      <c r="R932" s="244" t="s">
        <v>426</v>
      </c>
      <c r="S932" s="244" t="s">
        <v>227</v>
      </c>
      <c r="T932" s="245" t="s">
        <v>227</v>
      </c>
      <c r="U932" s="222">
        <v>1.4999999999999999E-2</v>
      </c>
      <c r="V932" s="222">
        <f>ROUND(E932*U932,2)</f>
        <v>297.51</v>
      </c>
      <c r="W932" s="222"/>
      <c r="X932" s="222" t="s">
        <v>298</v>
      </c>
      <c r="Y932" s="222" t="s">
        <v>230</v>
      </c>
      <c r="Z932" s="212"/>
      <c r="AA932" s="212"/>
      <c r="AB932" s="212"/>
      <c r="AC932" s="212"/>
      <c r="AD932" s="212"/>
      <c r="AE932" s="212"/>
      <c r="AF932" s="212"/>
      <c r="AG932" s="212" t="s">
        <v>299</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59" t="s">
        <v>1108</v>
      </c>
      <c r="D933" s="226"/>
      <c r="E933" s="227"/>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235</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59" t="s">
        <v>1109</v>
      </c>
      <c r="D934" s="226"/>
      <c r="E934" s="227">
        <v>19833.900000000001</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235</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ht="56.25" outlineLevel="1" x14ac:dyDescent="0.2">
      <c r="A935" s="239">
        <v>93</v>
      </c>
      <c r="B935" s="240" t="s">
        <v>1110</v>
      </c>
      <c r="C935" s="257" t="s">
        <v>1111</v>
      </c>
      <c r="D935" s="241" t="s">
        <v>296</v>
      </c>
      <c r="E935" s="242">
        <v>661.13</v>
      </c>
      <c r="F935" s="243"/>
      <c r="G935" s="244">
        <f>ROUND(E935*F935,2)</f>
        <v>0</v>
      </c>
      <c r="H935" s="243"/>
      <c r="I935" s="244">
        <f>ROUND(E935*H935,2)</f>
        <v>0</v>
      </c>
      <c r="J935" s="243"/>
      <c r="K935" s="244">
        <f>ROUND(E935*J935,2)</f>
        <v>0</v>
      </c>
      <c r="L935" s="244">
        <v>15</v>
      </c>
      <c r="M935" s="244">
        <f>G935*(1+L935/100)</f>
        <v>0</v>
      </c>
      <c r="N935" s="242">
        <v>4.0000000000000003E-5</v>
      </c>
      <c r="O935" s="242">
        <f>ROUND(E935*N935,2)</f>
        <v>0.03</v>
      </c>
      <c r="P935" s="242">
        <v>0</v>
      </c>
      <c r="Q935" s="242">
        <f>ROUND(E935*P935,2)</f>
        <v>0</v>
      </c>
      <c r="R935" s="244" t="s">
        <v>442</v>
      </c>
      <c r="S935" s="244" t="s">
        <v>227</v>
      </c>
      <c r="T935" s="245" t="s">
        <v>227</v>
      </c>
      <c r="U935" s="222">
        <v>0.308</v>
      </c>
      <c r="V935" s="222">
        <f>ROUND(E935*U935,2)</f>
        <v>203.63</v>
      </c>
      <c r="W935" s="222"/>
      <c r="X935" s="222" t="s">
        <v>298</v>
      </c>
      <c r="Y935" s="222" t="s">
        <v>230</v>
      </c>
      <c r="Z935" s="212"/>
      <c r="AA935" s="212"/>
      <c r="AB935" s="212"/>
      <c r="AC935" s="212"/>
      <c r="AD935" s="212"/>
      <c r="AE935" s="212"/>
      <c r="AF935" s="212"/>
      <c r="AG935" s="212" t="s">
        <v>299</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ht="22.5" outlineLevel="2" x14ac:dyDescent="0.2">
      <c r="A936" s="219"/>
      <c r="B936" s="220"/>
      <c r="C936" s="258" t="s">
        <v>1112</v>
      </c>
      <c r="D936" s="246"/>
      <c r="E936" s="246"/>
      <c r="F936" s="246"/>
      <c r="G936" s="246"/>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233</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47" t="str">
        <f>C936</f>
        <v>zárubněmi, umytí a vyčištění jiných zasklených a natíraných ploch a zařizovacích předmětů před předáním do užívání světlá výška podlaží do 4 m</v>
      </c>
      <c r="BB936" s="212"/>
      <c r="BC936" s="212"/>
      <c r="BD936" s="212"/>
      <c r="BE936" s="212"/>
      <c r="BF936" s="212"/>
      <c r="BG936" s="212"/>
      <c r="BH936" s="212"/>
    </row>
    <row r="937" spans="1:60" outlineLevel="2" x14ac:dyDescent="0.2">
      <c r="A937" s="219"/>
      <c r="B937" s="220"/>
      <c r="C937" s="259" t="s">
        <v>580</v>
      </c>
      <c r="D937" s="226"/>
      <c r="E937" s="227"/>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235</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59" t="s">
        <v>325</v>
      </c>
      <c r="D938" s="226"/>
      <c r="E938" s="227"/>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235</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59" t="s">
        <v>391</v>
      </c>
      <c r="D939" s="226"/>
      <c r="E939" s="227">
        <v>20.5</v>
      </c>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235</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59" t="s">
        <v>392</v>
      </c>
      <c r="D940" s="226"/>
      <c r="E940" s="227">
        <v>23.7</v>
      </c>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235</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59" t="s">
        <v>581</v>
      </c>
      <c r="D941" s="226"/>
      <c r="E941" s="227">
        <v>13.6</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235</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9" t="s">
        <v>394</v>
      </c>
      <c r="D942" s="226"/>
      <c r="E942" s="227">
        <v>47.7</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235</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59" t="s">
        <v>395</v>
      </c>
      <c r="D943" s="226"/>
      <c r="E943" s="227">
        <v>17.5</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235</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59" t="s">
        <v>396</v>
      </c>
      <c r="D944" s="226"/>
      <c r="E944" s="227">
        <v>18.399999999999999</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235</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9" t="s">
        <v>397</v>
      </c>
      <c r="D945" s="226"/>
      <c r="E945" s="227">
        <v>15.8</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235</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59" t="s">
        <v>398</v>
      </c>
      <c r="D946" s="226"/>
      <c r="E946" s="227">
        <v>30.2</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235</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59" t="s">
        <v>399</v>
      </c>
      <c r="D947" s="226"/>
      <c r="E947" s="227">
        <v>34</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235</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59" t="s">
        <v>400</v>
      </c>
      <c r="D948" s="226"/>
      <c r="E948" s="227">
        <v>21.1</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235</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9" t="s">
        <v>401</v>
      </c>
      <c r="D949" s="226"/>
      <c r="E949" s="227">
        <v>15.3</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235</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59" t="s">
        <v>402</v>
      </c>
      <c r="D950" s="226"/>
      <c r="E950" s="227">
        <v>1.1000000000000001</v>
      </c>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235</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59" t="s">
        <v>582</v>
      </c>
      <c r="D951" s="226"/>
      <c r="E951" s="227"/>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235</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59" t="s">
        <v>583</v>
      </c>
      <c r="D952" s="226"/>
      <c r="E952" s="227">
        <v>14</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235</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59" t="s">
        <v>584</v>
      </c>
      <c r="D953" s="226"/>
      <c r="E953" s="227">
        <v>12.2</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235</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59" t="s">
        <v>585</v>
      </c>
      <c r="D954" s="226"/>
      <c r="E954" s="227">
        <v>16.7</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235</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59" t="s">
        <v>586</v>
      </c>
      <c r="D955" s="226"/>
      <c r="E955" s="227">
        <v>19.2</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235</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59" t="s">
        <v>587</v>
      </c>
      <c r="D956" s="226"/>
      <c r="E956" s="227">
        <v>16.3</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235</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59" t="s">
        <v>588</v>
      </c>
      <c r="D957" s="226"/>
      <c r="E957" s="227">
        <v>4.9000000000000004</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235</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59" t="s">
        <v>589</v>
      </c>
      <c r="D958" s="226"/>
      <c r="E958" s="227">
        <v>10.6</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235</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59" t="s">
        <v>590</v>
      </c>
      <c r="D959" s="226"/>
      <c r="E959" s="227"/>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235</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59" t="s">
        <v>591</v>
      </c>
      <c r="D960" s="226"/>
      <c r="E960" s="227">
        <v>6.2</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235</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59" t="s">
        <v>592</v>
      </c>
      <c r="D961" s="226"/>
      <c r="E961" s="227">
        <v>6.91</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235</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59" t="s">
        <v>593</v>
      </c>
      <c r="D962" s="226"/>
      <c r="E962" s="227">
        <v>7.5</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235</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59" t="s">
        <v>594</v>
      </c>
      <c r="D963" s="226"/>
      <c r="E963" s="227"/>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235</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59" t="s">
        <v>595</v>
      </c>
      <c r="D964" s="226"/>
      <c r="E964" s="227">
        <v>16.7</v>
      </c>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235</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59" t="s">
        <v>596</v>
      </c>
      <c r="D965" s="226"/>
      <c r="E965" s="227">
        <v>14.3</v>
      </c>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235</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59" t="s">
        <v>597</v>
      </c>
      <c r="D966" s="226"/>
      <c r="E966" s="227"/>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235</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59" t="s">
        <v>598</v>
      </c>
      <c r="D967" s="226"/>
      <c r="E967" s="227">
        <v>7.5</v>
      </c>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235</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59" t="s">
        <v>599</v>
      </c>
      <c r="D968" s="226"/>
      <c r="E968" s="227"/>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235</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59" t="s">
        <v>600</v>
      </c>
      <c r="D969" s="226"/>
      <c r="E969" s="227">
        <v>24.15</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235</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59" t="s">
        <v>597</v>
      </c>
      <c r="D970" s="226"/>
      <c r="E970" s="227"/>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235</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59" t="s">
        <v>601</v>
      </c>
      <c r="D971" s="226"/>
      <c r="E971" s="227">
        <v>7.5</v>
      </c>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235</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59" t="s">
        <v>602</v>
      </c>
      <c r="D972" s="226"/>
      <c r="E972" s="227"/>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235</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59" t="s">
        <v>603</v>
      </c>
      <c r="D973" s="226"/>
      <c r="E973" s="227">
        <v>24.15</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235</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59" t="s">
        <v>597</v>
      </c>
      <c r="D974" s="226"/>
      <c r="E974" s="227"/>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235</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59" t="s">
        <v>604</v>
      </c>
      <c r="D975" s="226"/>
      <c r="E975" s="227">
        <v>7.5</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235</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59" t="s">
        <v>605</v>
      </c>
      <c r="D976" s="226"/>
      <c r="E976" s="227"/>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235</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59" t="s">
        <v>606</v>
      </c>
      <c r="D977" s="226"/>
      <c r="E977" s="227">
        <v>24.15</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235</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59" t="s">
        <v>597</v>
      </c>
      <c r="D978" s="226"/>
      <c r="E978" s="227"/>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235</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59" t="s">
        <v>607</v>
      </c>
      <c r="D979" s="226"/>
      <c r="E979" s="227">
        <v>7.5</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235</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9" t="s">
        <v>608</v>
      </c>
      <c r="D980" s="226"/>
      <c r="E980" s="227"/>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235</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59" t="s">
        <v>609</v>
      </c>
      <c r="D981" s="226"/>
      <c r="E981" s="227">
        <v>24.6</v>
      </c>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235</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59" t="s">
        <v>610</v>
      </c>
      <c r="D982" s="226"/>
      <c r="E982" s="227">
        <v>21.33</v>
      </c>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235</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59" t="s">
        <v>409</v>
      </c>
      <c r="D983" s="226"/>
      <c r="E983" s="227"/>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235</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73" t="s">
        <v>328</v>
      </c>
      <c r="D984" s="265"/>
      <c r="E984" s="266">
        <v>552.79</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235</v>
      </c>
      <c r="AH984" s="212">
        <v>1</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59" t="s">
        <v>611</v>
      </c>
      <c r="D985" s="226"/>
      <c r="E985" s="227"/>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235</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59" t="s">
        <v>325</v>
      </c>
      <c r="D986" s="226"/>
      <c r="E986" s="227"/>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235</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59" t="s">
        <v>612</v>
      </c>
      <c r="D987" s="226"/>
      <c r="E987" s="227">
        <v>17.350000000000001</v>
      </c>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235</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59" t="s">
        <v>613</v>
      </c>
      <c r="D988" s="226"/>
      <c r="E988" s="227">
        <v>10.3</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235</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59" t="s">
        <v>403</v>
      </c>
      <c r="D989" s="226"/>
      <c r="E989" s="227">
        <v>25.1</v>
      </c>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235</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59" t="s">
        <v>404</v>
      </c>
      <c r="D990" s="226"/>
      <c r="E990" s="227">
        <v>21.2</v>
      </c>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235</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73" t="s">
        <v>328</v>
      </c>
      <c r="D991" s="265"/>
      <c r="E991" s="266">
        <v>73.95</v>
      </c>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235</v>
      </c>
      <c r="AH991" s="212">
        <v>1</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59" t="s">
        <v>582</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235</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59" t="s">
        <v>1061</v>
      </c>
      <c r="D993" s="226"/>
      <c r="E993" s="227">
        <v>1</v>
      </c>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235</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59" t="s">
        <v>590</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235</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59" t="s">
        <v>1062</v>
      </c>
      <c r="D995" s="226"/>
      <c r="E995" s="227">
        <v>0.61</v>
      </c>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235</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59" t="s">
        <v>1063</v>
      </c>
      <c r="D996" s="226"/>
      <c r="E996" s="227">
        <v>0.53</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235</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59" t="s">
        <v>1064</v>
      </c>
      <c r="D997" s="226"/>
      <c r="E997" s="227">
        <v>0.94</v>
      </c>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235</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59" t="s">
        <v>594</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235</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59" t="s">
        <v>1065</v>
      </c>
      <c r="D999" s="226"/>
      <c r="E999" s="227">
        <v>0.627</v>
      </c>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235</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59" t="s">
        <v>1066</v>
      </c>
      <c r="D1000" s="226"/>
      <c r="E1000" s="227">
        <v>0.78800000000000003</v>
      </c>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235</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59" t="s">
        <v>1067</v>
      </c>
      <c r="D1001" s="226"/>
      <c r="E1001" s="227">
        <v>0.63</v>
      </c>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235</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59" t="s">
        <v>599</v>
      </c>
      <c r="D1002" s="226"/>
      <c r="E1002" s="227"/>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235</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59" t="s">
        <v>1068</v>
      </c>
      <c r="D1003" s="226"/>
      <c r="E1003" s="227">
        <v>0.627</v>
      </c>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235</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59" t="s">
        <v>1069</v>
      </c>
      <c r="D1004" s="226"/>
      <c r="E1004" s="227">
        <v>1.71</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235</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59" t="s">
        <v>1070</v>
      </c>
      <c r="D1005" s="226"/>
      <c r="E1005" s="227">
        <v>0.78800000000000003</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235</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59" t="s">
        <v>1071</v>
      </c>
      <c r="D1006" s="226"/>
      <c r="E1006" s="227">
        <v>0.63</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235</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59" t="s">
        <v>602</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235</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59" t="s">
        <v>1072</v>
      </c>
      <c r="D1008" s="226"/>
      <c r="E1008" s="227">
        <v>0.627</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235</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59" t="s">
        <v>1073</v>
      </c>
      <c r="D1009" s="226"/>
      <c r="E1009" s="227">
        <v>1.71</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235</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59" t="s">
        <v>1074</v>
      </c>
      <c r="D1010" s="226"/>
      <c r="E1010" s="227">
        <v>0.78800000000000003</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235</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59" t="s">
        <v>1075</v>
      </c>
      <c r="D1011" s="226"/>
      <c r="E1011" s="227">
        <v>0.63</v>
      </c>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235</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59" t="s">
        <v>605</v>
      </c>
      <c r="D1012" s="226"/>
      <c r="E1012" s="227"/>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235</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59" t="s">
        <v>1076</v>
      </c>
      <c r="D1013" s="226"/>
      <c r="E1013" s="227">
        <v>0.627</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235</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59" t="s">
        <v>1077</v>
      </c>
      <c r="D1014" s="226"/>
      <c r="E1014" s="227">
        <v>1.71</v>
      </c>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235</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59" t="s">
        <v>1078</v>
      </c>
      <c r="D1015" s="226"/>
      <c r="E1015" s="227">
        <v>0.78800000000000003</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235</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59" t="s">
        <v>1079</v>
      </c>
      <c r="D1016" s="226"/>
      <c r="E1016" s="227">
        <v>0.63</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235</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59" t="s">
        <v>608</v>
      </c>
      <c r="D1017" s="226"/>
      <c r="E1017" s="227"/>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235</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59" t="s">
        <v>1058</v>
      </c>
      <c r="D1018" s="226"/>
      <c r="E1018" s="227">
        <v>18</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235</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49">
        <v>94</v>
      </c>
      <c r="B1019" s="250" t="s">
        <v>1113</v>
      </c>
      <c r="C1019" s="261" t="s">
        <v>1114</v>
      </c>
      <c r="D1019" s="251" t="s">
        <v>1115</v>
      </c>
      <c r="E1019" s="252">
        <v>29</v>
      </c>
      <c r="F1019" s="253"/>
      <c r="G1019" s="254">
        <f>ROUND(E1019*F1019,2)</f>
        <v>0</v>
      </c>
      <c r="H1019" s="253"/>
      <c r="I1019" s="254">
        <f>ROUND(E1019*H1019,2)</f>
        <v>0</v>
      </c>
      <c r="J1019" s="253"/>
      <c r="K1019" s="254">
        <f>ROUND(E1019*J1019,2)</f>
        <v>0</v>
      </c>
      <c r="L1019" s="254">
        <v>15</v>
      </c>
      <c r="M1019" s="254">
        <f>G1019*(1+L1019/100)</f>
        <v>0</v>
      </c>
      <c r="N1019" s="252">
        <v>5.0000000000000001E-3</v>
      </c>
      <c r="O1019" s="252">
        <f>ROUND(E1019*N1019,2)</f>
        <v>0.15</v>
      </c>
      <c r="P1019" s="252">
        <v>0</v>
      </c>
      <c r="Q1019" s="252">
        <f>ROUND(E1019*P1019,2)</f>
        <v>0</v>
      </c>
      <c r="R1019" s="254"/>
      <c r="S1019" s="254" t="s">
        <v>250</v>
      </c>
      <c r="T1019" s="255" t="s">
        <v>228</v>
      </c>
      <c r="U1019" s="222">
        <v>0</v>
      </c>
      <c r="V1019" s="222">
        <f>ROUND(E1019*U1019,2)</f>
        <v>0</v>
      </c>
      <c r="W1019" s="222"/>
      <c r="X1019" s="222" t="s">
        <v>298</v>
      </c>
      <c r="Y1019" s="222" t="s">
        <v>230</v>
      </c>
      <c r="Z1019" s="212"/>
      <c r="AA1019" s="212"/>
      <c r="AB1019" s="212"/>
      <c r="AC1019" s="212"/>
      <c r="AD1019" s="212"/>
      <c r="AE1019" s="212"/>
      <c r="AF1019" s="212"/>
      <c r="AG1019" s="212" t="s">
        <v>299</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39">
        <v>95</v>
      </c>
      <c r="B1020" s="240" t="s">
        <v>1116</v>
      </c>
      <c r="C1020" s="257" t="s">
        <v>1117</v>
      </c>
      <c r="D1020" s="241" t="s">
        <v>1118</v>
      </c>
      <c r="E1020" s="242">
        <v>1</v>
      </c>
      <c r="F1020" s="243"/>
      <c r="G1020" s="244">
        <f>ROUND(E1020*F1020,2)</f>
        <v>0</v>
      </c>
      <c r="H1020" s="243"/>
      <c r="I1020" s="244">
        <f>ROUND(E1020*H1020,2)</f>
        <v>0</v>
      </c>
      <c r="J1020" s="243"/>
      <c r="K1020" s="244">
        <f>ROUND(E1020*J1020,2)</f>
        <v>0</v>
      </c>
      <c r="L1020" s="244">
        <v>15</v>
      </c>
      <c r="M1020" s="244">
        <f>G1020*(1+L1020/100)</f>
        <v>0</v>
      </c>
      <c r="N1020" s="242">
        <v>0</v>
      </c>
      <c r="O1020" s="242">
        <f>ROUND(E1020*N1020,2)</f>
        <v>0</v>
      </c>
      <c r="P1020" s="242">
        <v>0</v>
      </c>
      <c r="Q1020" s="242">
        <f>ROUND(E1020*P1020,2)</f>
        <v>0</v>
      </c>
      <c r="R1020" s="244"/>
      <c r="S1020" s="244" t="s">
        <v>250</v>
      </c>
      <c r="T1020" s="245" t="s">
        <v>228</v>
      </c>
      <c r="U1020" s="222">
        <v>0</v>
      </c>
      <c r="V1020" s="222">
        <f>ROUND(E1020*U1020,2)</f>
        <v>0</v>
      </c>
      <c r="W1020" s="222"/>
      <c r="X1020" s="222" t="s">
        <v>298</v>
      </c>
      <c r="Y1020" s="222" t="s">
        <v>230</v>
      </c>
      <c r="Z1020" s="212"/>
      <c r="AA1020" s="212"/>
      <c r="AB1020" s="212"/>
      <c r="AC1020" s="212"/>
      <c r="AD1020" s="212"/>
      <c r="AE1020" s="212"/>
      <c r="AF1020" s="212"/>
      <c r="AG1020" s="212" t="s">
        <v>299</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2" x14ac:dyDescent="0.2">
      <c r="A1021" s="219"/>
      <c r="B1021" s="220"/>
      <c r="C1021" s="259" t="s">
        <v>1119</v>
      </c>
      <c r="D1021" s="226"/>
      <c r="E1021" s="227"/>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235</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59" t="s">
        <v>1120</v>
      </c>
      <c r="D1022" s="226"/>
      <c r="E1022" s="227"/>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235</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59" t="s">
        <v>1121</v>
      </c>
      <c r="D1023" s="226"/>
      <c r="E1023" s="227"/>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235</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59" t="s">
        <v>1122</v>
      </c>
      <c r="D1024" s="226"/>
      <c r="E1024" s="227"/>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235</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59" t="s">
        <v>1123</v>
      </c>
      <c r="D1025" s="226"/>
      <c r="E1025" s="227"/>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235</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59" t="s">
        <v>238</v>
      </c>
      <c r="D1026" s="226"/>
      <c r="E1026" s="227">
        <v>1</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235</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39">
        <v>96</v>
      </c>
      <c r="B1027" s="240" t="s">
        <v>1124</v>
      </c>
      <c r="C1027" s="257" t="s">
        <v>1125</v>
      </c>
      <c r="D1027" s="241" t="s">
        <v>1118</v>
      </c>
      <c r="E1027" s="242">
        <v>1</v>
      </c>
      <c r="F1027" s="243"/>
      <c r="G1027" s="244">
        <f>ROUND(E1027*F1027,2)</f>
        <v>0</v>
      </c>
      <c r="H1027" s="243"/>
      <c r="I1027" s="244">
        <f>ROUND(E1027*H1027,2)</f>
        <v>0</v>
      </c>
      <c r="J1027" s="243"/>
      <c r="K1027" s="244">
        <f>ROUND(E1027*J1027,2)</f>
        <v>0</v>
      </c>
      <c r="L1027" s="244">
        <v>15</v>
      </c>
      <c r="M1027" s="244">
        <f>G1027*(1+L1027/100)</f>
        <v>0</v>
      </c>
      <c r="N1027" s="242">
        <v>0</v>
      </c>
      <c r="O1027" s="242">
        <f>ROUND(E1027*N1027,2)</f>
        <v>0</v>
      </c>
      <c r="P1027" s="242">
        <v>0</v>
      </c>
      <c r="Q1027" s="242">
        <f>ROUND(E1027*P1027,2)</f>
        <v>0</v>
      </c>
      <c r="R1027" s="244"/>
      <c r="S1027" s="244" t="s">
        <v>250</v>
      </c>
      <c r="T1027" s="245" t="s">
        <v>228</v>
      </c>
      <c r="U1027" s="222">
        <v>0</v>
      </c>
      <c r="V1027" s="222">
        <f>ROUND(E1027*U1027,2)</f>
        <v>0</v>
      </c>
      <c r="W1027" s="222"/>
      <c r="X1027" s="222" t="s">
        <v>298</v>
      </c>
      <c r="Y1027" s="222" t="s">
        <v>230</v>
      </c>
      <c r="Z1027" s="212"/>
      <c r="AA1027" s="212"/>
      <c r="AB1027" s="212"/>
      <c r="AC1027" s="212"/>
      <c r="AD1027" s="212"/>
      <c r="AE1027" s="212"/>
      <c r="AF1027" s="212"/>
      <c r="AG1027" s="212" t="s">
        <v>299</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59" t="s">
        <v>1119</v>
      </c>
      <c r="D1028" s="226"/>
      <c r="E1028" s="227"/>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235</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59" t="s">
        <v>1120</v>
      </c>
      <c r="D1029" s="226"/>
      <c r="E1029" s="227"/>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235</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59" t="s">
        <v>1121</v>
      </c>
      <c r="D1030" s="226"/>
      <c r="E1030" s="227"/>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235</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59" t="s">
        <v>1126</v>
      </c>
      <c r="D1031" s="226"/>
      <c r="E1031" s="227"/>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235</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9" t="s">
        <v>1123</v>
      </c>
      <c r="D1032" s="226"/>
      <c r="E1032" s="227"/>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235</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59" t="s">
        <v>238</v>
      </c>
      <c r="D1033" s="226"/>
      <c r="E1033" s="227">
        <v>1</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235</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
      <c r="A1034" s="239">
        <v>97</v>
      </c>
      <c r="B1034" s="240" t="s">
        <v>1127</v>
      </c>
      <c r="C1034" s="257" t="s">
        <v>1128</v>
      </c>
      <c r="D1034" s="241" t="s">
        <v>425</v>
      </c>
      <c r="E1034" s="242">
        <v>54</v>
      </c>
      <c r="F1034" s="243"/>
      <c r="G1034" s="244">
        <f>ROUND(E1034*F1034,2)</f>
        <v>0</v>
      </c>
      <c r="H1034" s="243"/>
      <c r="I1034" s="244">
        <f>ROUND(E1034*H1034,2)</f>
        <v>0</v>
      </c>
      <c r="J1034" s="243"/>
      <c r="K1034" s="244">
        <f>ROUND(E1034*J1034,2)</f>
        <v>0</v>
      </c>
      <c r="L1034" s="244">
        <v>15</v>
      </c>
      <c r="M1034" s="244">
        <f>G1034*(1+L1034/100)</f>
        <v>0</v>
      </c>
      <c r="N1034" s="242">
        <v>0</v>
      </c>
      <c r="O1034" s="242">
        <f>ROUND(E1034*N1034,2)</f>
        <v>0</v>
      </c>
      <c r="P1034" s="242">
        <v>0</v>
      </c>
      <c r="Q1034" s="242">
        <f>ROUND(E1034*P1034,2)</f>
        <v>0</v>
      </c>
      <c r="R1034" s="244"/>
      <c r="S1034" s="244" t="s">
        <v>250</v>
      </c>
      <c r="T1034" s="245" t="s">
        <v>228</v>
      </c>
      <c r="U1034" s="222">
        <v>0.16</v>
      </c>
      <c r="V1034" s="222">
        <f>ROUND(E1034*U1034,2)</f>
        <v>8.64</v>
      </c>
      <c r="W1034" s="222"/>
      <c r="X1034" s="222" t="s">
        <v>298</v>
      </c>
      <c r="Y1034" s="222" t="s">
        <v>230</v>
      </c>
      <c r="Z1034" s="212"/>
      <c r="AA1034" s="212"/>
      <c r="AB1034" s="212"/>
      <c r="AC1034" s="212"/>
      <c r="AD1034" s="212"/>
      <c r="AE1034" s="212"/>
      <c r="AF1034" s="212"/>
      <c r="AG1034" s="212" t="s">
        <v>299</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9" t="s">
        <v>1129</v>
      </c>
      <c r="D1035" s="226"/>
      <c r="E1035" s="227"/>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235</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75" t="s">
        <v>614</v>
      </c>
      <c r="D1036" s="267"/>
      <c r="E1036" s="268"/>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235</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76" t="s">
        <v>1130</v>
      </c>
      <c r="D1037" s="267"/>
      <c r="E1037" s="268">
        <v>53.4</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235</v>
      </c>
      <c r="AH1037" s="212">
        <v>2</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75" t="s">
        <v>642</v>
      </c>
      <c r="D1038" s="267"/>
      <c r="E1038" s="268"/>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235</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59" t="s">
        <v>1131</v>
      </c>
      <c r="D1039" s="226"/>
      <c r="E1039" s="227">
        <v>54</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235</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ht="22.5" outlineLevel="1" x14ac:dyDescent="0.2">
      <c r="A1040" s="239">
        <v>98</v>
      </c>
      <c r="B1040" s="240" t="s">
        <v>1132</v>
      </c>
      <c r="C1040" s="257" t="s">
        <v>1133</v>
      </c>
      <c r="D1040" s="241" t="s">
        <v>425</v>
      </c>
      <c r="E1040" s="242">
        <v>22</v>
      </c>
      <c r="F1040" s="243"/>
      <c r="G1040" s="244">
        <f>ROUND(E1040*F1040,2)</f>
        <v>0</v>
      </c>
      <c r="H1040" s="243"/>
      <c r="I1040" s="244">
        <f>ROUND(E1040*H1040,2)</f>
        <v>0</v>
      </c>
      <c r="J1040" s="243"/>
      <c r="K1040" s="244">
        <f>ROUND(E1040*J1040,2)</f>
        <v>0</v>
      </c>
      <c r="L1040" s="244">
        <v>15</v>
      </c>
      <c r="M1040" s="244">
        <f>G1040*(1+L1040/100)</f>
        <v>0</v>
      </c>
      <c r="N1040" s="242">
        <v>0</v>
      </c>
      <c r="O1040" s="242">
        <f>ROUND(E1040*N1040,2)</f>
        <v>0</v>
      </c>
      <c r="P1040" s="242">
        <v>0</v>
      </c>
      <c r="Q1040" s="242">
        <f>ROUND(E1040*P1040,2)</f>
        <v>0</v>
      </c>
      <c r="R1040" s="244" t="s">
        <v>368</v>
      </c>
      <c r="S1040" s="244" t="s">
        <v>227</v>
      </c>
      <c r="T1040" s="245" t="s">
        <v>227</v>
      </c>
      <c r="U1040" s="222">
        <v>0</v>
      </c>
      <c r="V1040" s="222">
        <f>ROUND(E1040*U1040,2)</f>
        <v>0</v>
      </c>
      <c r="W1040" s="222"/>
      <c r="X1040" s="222" t="s">
        <v>369</v>
      </c>
      <c r="Y1040" s="222" t="s">
        <v>230</v>
      </c>
      <c r="Z1040" s="212"/>
      <c r="AA1040" s="212"/>
      <c r="AB1040" s="212"/>
      <c r="AC1040" s="212"/>
      <c r="AD1040" s="212"/>
      <c r="AE1040" s="212"/>
      <c r="AF1040" s="212"/>
      <c r="AG1040" s="212" t="s">
        <v>370</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2" x14ac:dyDescent="0.2">
      <c r="A1041" s="219"/>
      <c r="B1041" s="220"/>
      <c r="C1041" s="259" t="s">
        <v>1134</v>
      </c>
      <c r="D1041" s="226"/>
      <c r="E1041" s="227">
        <v>11</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235</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59" t="s">
        <v>1135</v>
      </c>
      <c r="D1042" s="226"/>
      <c r="E1042" s="227">
        <v>11</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235</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x14ac:dyDescent="0.2">
      <c r="A1043" s="229" t="s">
        <v>222</v>
      </c>
      <c r="B1043" s="230" t="s">
        <v>125</v>
      </c>
      <c r="C1043" s="256" t="s">
        <v>126</v>
      </c>
      <c r="D1043" s="231"/>
      <c r="E1043" s="232"/>
      <c r="F1043" s="233"/>
      <c r="G1043" s="233">
        <f>SUMIF(AG1044:AG1511,"&lt;&gt;NOR",G1044:G1511)</f>
        <v>0</v>
      </c>
      <c r="H1043" s="233"/>
      <c r="I1043" s="233">
        <f>SUM(I1044:I1511)</f>
        <v>0</v>
      </c>
      <c r="J1043" s="233"/>
      <c r="K1043" s="233">
        <f>SUM(K1044:K1511)</f>
        <v>0</v>
      </c>
      <c r="L1043" s="233"/>
      <c r="M1043" s="233">
        <f>SUM(M1044:M1511)</f>
        <v>0</v>
      </c>
      <c r="N1043" s="232"/>
      <c r="O1043" s="232">
        <f>SUM(O1044:O1511)</f>
        <v>0.43000000000000005</v>
      </c>
      <c r="P1043" s="232"/>
      <c r="Q1043" s="232">
        <f>SUM(Q1044:Q1511)</f>
        <v>954.64</v>
      </c>
      <c r="R1043" s="233"/>
      <c r="S1043" s="233"/>
      <c r="T1043" s="234"/>
      <c r="U1043" s="228"/>
      <c r="V1043" s="228">
        <f>SUM(V1044:V1511)</f>
        <v>2690.88</v>
      </c>
      <c r="W1043" s="228"/>
      <c r="X1043" s="228"/>
      <c r="Y1043" s="228"/>
      <c r="AG1043" t="s">
        <v>223</v>
      </c>
    </row>
    <row r="1044" spans="1:60" outlineLevel="1" x14ac:dyDescent="0.2">
      <c r="A1044" s="239">
        <v>99</v>
      </c>
      <c r="B1044" s="240" t="s">
        <v>1136</v>
      </c>
      <c r="C1044" s="257" t="s">
        <v>1137</v>
      </c>
      <c r="D1044" s="241" t="s">
        <v>322</v>
      </c>
      <c r="E1044" s="242">
        <v>1.2422</v>
      </c>
      <c r="F1044" s="243"/>
      <c r="G1044" s="244">
        <f>ROUND(E1044*F1044,2)</f>
        <v>0</v>
      </c>
      <c r="H1044" s="243"/>
      <c r="I1044" s="244">
        <f>ROUND(E1044*H1044,2)</f>
        <v>0</v>
      </c>
      <c r="J1044" s="243"/>
      <c r="K1044" s="244">
        <f>ROUND(E1044*J1044,2)</f>
        <v>0</v>
      </c>
      <c r="L1044" s="244">
        <v>15</v>
      </c>
      <c r="M1044" s="244">
        <f>G1044*(1+L1044/100)</f>
        <v>0</v>
      </c>
      <c r="N1044" s="242">
        <v>0</v>
      </c>
      <c r="O1044" s="242">
        <f>ROUND(E1044*N1044,2)</f>
        <v>0</v>
      </c>
      <c r="P1044" s="242">
        <v>2.4</v>
      </c>
      <c r="Q1044" s="242">
        <f>ROUND(E1044*P1044,2)</f>
        <v>2.98</v>
      </c>
      <c r="R1044" s="244" t="s">
        <v>1138</v>
      </c>
      <c r="S1044" s="244" t="s">
        <v>227</v>
      </c>
      <c r="T1044" s="245" t="s">
        <v>227</v>
      </c>
      <c r="U1044" s="222">
        <v>13.301</v>
      </c>
      <c r="V1044" s="222">
        <f>ROUND(E1044*U1044,2)</f>
        <v>16.52</v>
      </c>
      <c r="W1044" s="222"/>
      <c r="X1044" s="222" t="s">
        <v>298</v>
      </c>
      <c r="Y1044" s="222" t="s">
        <v>230</v>
      </c>
      <c r="Z1044" s="212"/>
      <c r="AA1044" s="212"/>
      <c r="AB1044" s="212"/>
      <c r="AC1044" s="212"/>
      <c r="AD1044" s="212"/>
      <c r="AE1044" s="212"/>
      <c r="AF1044" s="212"/>
      <c r="AG1044" s="212" t="s">
        <v>299</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2" x14ac:dyDescent="0.2">
      <c r="A1045" s="219"/>
      <c r="B1045" s="220"/>
      <c r="C1045" s="272" t="s">
        <v>1139</v>
      </c>
      <c r="D1045" s="271"/>
      <c r="E1045" s="271"/>
      <c r="F1045" s="271"/>
      <c r="G1045" s="271"/>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301</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59" t="s">
        <v>1140</v>
      </c>
      <c r="D1046" s="226"/>
      <c r="E1046" s="227">
        <v>0.2117</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235</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59" t="s">
        <v>966</v>
      </c>
      <c r="D1047" s="226"/>
      <c r="E1047" s="227">
        <v>1.0305</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235</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39">
        <v>100</v>
      </c>
      <c r="B1048" s="240" t="s">
        <v>1141</v>
      </c>
      <c r="C1048" s="257" t="s">
        <v>1142</v>
      </c>
      <c r="D1048" s="241" t="s">
        <v>296</v>
      </c>
      <c r="E1048" s="242">
        <v>305.39999999999998</v>
      </c>
      <c r="F1048" s="243"/>
      <c r="G1048" s="244">
        <f>ROUND(E1048*F1048,2)</f>
        <v>0</v>
      </c>
      <c r="H1048" s="243"/>
      <c r="I1048" s="244">
        <f>ROUND(E1048*H1048,2)</f>
        <v>0</v>
      </c>
      <c r="J1048" s="243"/>
      <c r="K1048" s="244">
        <f>ROUND(E1048*J1048,2)</f>
        <v>0</v>
      </c>
      <c r="L1048" s="244">
        <v>15</v>
      </c>
      <c r="M1048" s="244">
        <f>G1048*(1+L1048/100)</f>
        <v>0</v>
      </c>
      <c r="N1048" s="242">
        <v>0</v>
      </c>
      <c r="O1048" s="242">
        <f>ROUND(E1048*N1048,2)</f>
        <v>0</v>
      </c>
      <c r="P1048" s="242">
        <v>0.122</v>
      </c>
      <c r="Q1048" s="242">
        <f>ROUND(E1048*P1048,2)</f>
        <v>37.26</v>
      </c>
      <c r="R1048" s="244" t="s">
        <v>1138</v>
      </c>
      <c r="S1048" s="244" t="s">
        <v>227</v>
      </c>
      <c r="T1048" s="245" t="s">
        <v>227</v>
      </c>
      <c r="U1048" s="222">
        <v>0.12</v>
      </c>
      <c r="V1048" s="222">
        <f>ROUND(E1048*U1048,2)</f>
        <v>36.65</v>
      </c>
      <c r="W1048" s="222"/>
      <c r="X1048" s="222" t="s">
        <v>298</v>
      </c>
      <c r="Y1048" s="222" t="s">
        <v>230</v>
      </c>
      <c r="Z1048" s="212"/>
      <c r="AA1048" s="212"/>
      <c r="AB1048" s="212"/>
      <c r="AC1048" s="212"/>
      <c r="AD1048" s="212"/>
      <c r="AE1048" s="212"/>
      <c r="AF1048" s="212"/>
      <c r="AG1048" s="212" t="s">
        <v>299</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2" x14ac:dyDescent="0.2">
      <c r="A1049" s="219"/>
      <c r="B1049" s="220"/>
      <c r="C1049" s="272" t="s">
        <v>1143</v>
      </c>
      <c r="D1049" s="271"/>
      <c r="E1049" s="271"/>
      <c r="F1049" s="271"/>
      <c r="G1049" s="271"/>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301</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59" t="s">
        <v>1144</v>
      </c>
      <c r="D1050" s="226"/>
      <c r="E1050" s="227"/>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235</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9" t="s">
        <v>1145</v>
      </c>
      <c r="D1051" s="226"/>
      <c r="E1051" s="227"/>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235</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9" t="s">
        <v>391</v>
      </c>
      <c r="D1052" s="226"/>
      <c r="E1052" s="227">
        <v>20.5</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235</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9" t="s">
        <v>392</v>
      </c>
      <c r="D1053" s="226"/>
      <c r="E1053" s="227">
        <v>23.7</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235</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59" t="s">
        <v>393</v>
      </c>
      <c r="D1054" s="226"/>
      <c r="E1054" s="227">
        <v>13.8</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235</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59" t="s">
        <v>394</v>
      </c>
      <c r="D1055" s="226"/>
      <c r="E1055" s="227">
        <v>47.7</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235</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59" t="s">
        <v>395</v>
      </c>
      <c r="D1056" s="226"/>
      <c r="E1056" s="227">
        <v>17.5</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235</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59" t="s">
        <v>396</v>
      </c>
      <c r="D1057" s="226"/>
      <c r="E1057" s="227">
        <v>18.399999999999999</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235</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59" t="s">
        <v>397</v>
      </c>
      <c r="D1058" s="226"/>
      <c r="E1058" s="227">
        <v>15.8</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235</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59" t="s">
        <v>398</v>
      </c>
      <c r="D1059" s="226"/>
      <c r="E1059" s="227">
        <v>30.2</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235</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9" t="s">
        <v>399</v>
      </c>
      <c r="D1060" s="226"/>
      <c r="E1060" s="227">
        <v>34</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235</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9" t="s">
        <v>400</v>
      </c>
      <c r="D1061" s="226"/>
      <c r="E1061" s="227">
        <v>21.1</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235</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9" t="s">
        <v>401</v>
      </c>
      <c r="D1062" s="226"/>
      <c r="E1062" s="227">
        <v>15.3</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235</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9" t="s">
        <v>402</v>
      </c>
      <c r="D1063" s="226"/>
      <c r="E1063" s="227">
        <v>1.1000000000000001</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235</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59" t="s">
        <v>403</v>
      </c>
      <c r="D1064" s="226"/>
      <c r="E1064" s="227">
        <v>25.1</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235</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9" t="s">
        <v>404</v>
      </c>
      <c r="D1065" s="226"/>
      <c r="E1065" s="227">
        <v>21.2</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235</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73" t="s">
        <v>328</v>
      </c>
      <c r="D1066" s="265"/>
      <c r="E1066" s="266">
        <v>305.39999999999998</v>
      </c>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235</v>
      </c>
      <c r="AH1066" s="212">
        <v>1</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ht="22.5" outlineLevel="1" x14ac:dyDescent="0.2">
      <c r="A1067" s="239">
        <v>101</v>
      </c>
      <c r="B1067" s="240" t="s">
        <v>1146</v>
      </c>
      <c r="C1067" s="257" t="s">
        <v>1147</v>
      </c>
      <c r="D1067" s="241" t="s">
        <v>322</v>
      </c>
      <c r="E1067" s="242">
        <v>320.67</v>
      </c>
      <c r="F1067" s="243"/>
      <c r="G1067" s="244">
        <f>ROUND(E1067*F1067,2)</f>
        <v>0</v>
      </c>
      <c r="H1067" s="243"/>
      <c r="I1067" s="244">
        <f>ROUND(E1067*H1067,2)</f>
        <v>0</v>
      </c>
      <c r="J1067" s="243"/>
      <c r="K1067" s="244">
        <f>ROUND(E1067*J1067,2)</f>
        <v>0</v>
      </c>
      <c r="L1067" s="244">
        <v>15</v>
      </c>
      <c r="M1067" s="244">
        <f>G1067*(1+L1067/100)</f>
        <v>0</v>
      </c>
      <c r="N1067" s="242">
        <v>0</v>
      </c>
      <c r="O1067" s="242">
        <f>ROUND(E1067*N1067,2)</f>
        <v>0</v>
      </c>
      <c r="P1067" s="242">
        <v>1.4</v>
      </c>
      <c r="Q1067" s="242">
        <f>ROUND(E1067*P1067,2)</f>
        <v>448.94</v>
      </c>
      <c r="R1067" s="244" t="s">
        <v>1138</v>
      </c>
      <c r="S1067" s="244" t="s">
        <v>227</v>
      </c>
      <c r="T1067" s="245" t="s">
        <v>227</v>
      </c>
      <c r="U1067" s="222">
        <v>1.2569999999999999</v>
      </c>
      <c r="V1067" s="222">
        <f>ROUND(E1067*U1067,2)</f>
        <v>403.08</v>
      </c>
      <c r="W1067" s="222"/>
      <c r="X1067" s="222" t="s">
        <v>298</v>
      </c>
      <c r="Y1067" s="222" t="s">
        <v>230</v>
      </c>
      <c r="Z1067" s="212"/>
      <c r="AA1067" s="212"/>
      <c r="AB1067" s="212"/>
      <c r="AC1067" s="212"/>
      <c r="AD1067" s="212"/>
      <c r="AE1067" s="212"/>
      <c r="AF1067" s="212"/>
      <c r="AG1067" s="212" t="s">
        <v>299</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59" t="s">
        <v>1148</v>
      </c>
      <c r="D1068" s="226"/>
      <c r="E1068" s="227">
        <v>320.67</v>
      </c>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235</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ht="22.5" outlineLevel="1" x14ac:dyDescent="0.2">
      <c r="A1069" s="239">
        <v>102</v>
      </c>
      <c r="B1069" s="240" t="s">
        <v>1149</v>
      </c>
      <c r="C1069" s="257" t="s">
        <v>1150</v>
      </c>
      <c r="D1069" s="241" t="s">
        <v>322</v>
      </c>
      <c r="E1069" s="242">
        <v>8.42</v>
      </c>
      <c r="F1069" s="243"/>
      <c r="G1069" s="244">
        <f>ROUND(E1069*F1069,2)</f>
        <v>0</v>
      </c>
      <c r="H1069" s="243"/>
      <c r="I1069" s="244">
        <f>ROUND(E1069*H1069,2)</f>
        <v>0</v>
      </c>
      <c r="J1069" s="243"/>
      <c r="K1069" s="244">
        <f>ROUND(E1069*J1069,2)</f>
        <v>0</v>
      </c>
      <c r="L1069" s="244">
        <v>15</v>
      </c>
      <c r="M1069" s="244">
        <f>G1069*(1+L1069/100)</f>
        <v>0</v>
      </c>
      <c r="N1069" s="242">
        <v>1.2800000000000001E-3</v>
      </c>
      <c r="O1069" s="242">
        <f>ROUND(E1069*N1069,2)</f>
        <v>0.01</v>
      </c>
      <c r="P1069" s="242">
        <v>1.8</v>
      </c>
      <c r="Q1069" s="242">
        <f>ROUND(E1069*P1069,2)</f>
        <v>15.16</v>
      </c>
      <c r="R1069" s="244" t="s">
        <v>1138</v>
      </c>
      <c r="S1069" s="244" t="s">
        <v>227</v>
      </c>
      <c r="T1069" s="245" t="s">
        <v>227</v>
      </c>
      <c r="U1069" s="222">
        <v>1.52</v>
      </c>
      <c r="V1069" s="222">
        <f>ROUND(E1069*U1069,2)</f>
        <v>12.8</v>
      </c>
      <c r="W1069" s="222"/>
      <c r="X1069" s="222" t="s">
        <v>298</v>
      </c>
      <c r="Y1069" s="222" t="s">
        <v>230</v>
      </c>
      <c r="Z1069" s="212"/>
      <c r="AA1069" s="212"/>
      <c r="AB1069" s="212"/>
      <c r="AC1069" s="212"/>
      <c r="AD1069" s="212"/>
      <c r="AE1069" s="212"/>
      <c r="AF1069" s="212"/>
      <c r="AG1069" s="212" t="s">
        <v>299</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ht="22.5" outlineLevel="2" x14ac:dyDescent="0.2">
      <c r="A1070" s="219"/>
      <c r="B1070" s="220"/>
      <c r="C1070" s="272" t="s">
        <v>1151</v>
      </c>
      <c r="D1070" s="271"/>
      <c r="E1070" s="271"/>
      <c r="F1070" s="271"/>
      <c r="G1070" s="271"/>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301</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47" t="str">
        <f>C1070</f>
        <v>nebo vybourání otvorů průřezové plochy přes 4 m2 ve zdivu nadzákladovém, včetně pomocného lešení o výšce podlahy do 1900 mm a pro zatížení do 1,5 kPa  (150 kg/m2)</v>
      </c>
      <c r="BB1070" s="212"/>
      <c r="BC1070" s="212"/>
      <c r="BD1070" s="212"/>
      <c r="BE1070" s="212"/>
      <c r="BF1070" s="212"/>
      <c r="BG1070" s="212"/>
      <c r="BH1070" s="212"/>
    </row>
    <row r="1071" spans="1:60" outlineLevel="2" x14ac:dyDescent="0.2">
      <c r="A1071" s="219"/>
      <c r="B1071" s="220"/>
      <c r="C1071" s="259" t="s">
        <v>1152</v>
      </c>
      <c r="D1071" s="226"/>
      <c r="E1071" s="227">
        <v>3.85</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235</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9" t="s">
        <v>1153</v>
      </c>
      <c r="D1072" s="226"/>
      <c r="E1072" s="227">
        <v>1.5</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235</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59" t="s">
        <v>1154</v>
      </c>
      <c r="D1073" s="226"/>
      <c r="E1073" s="227">
        <v>1.7050000000000001</v>
      </c>
      <c r="F1073" s="222"/>
      <c r="G1073" s="222"/>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235</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59" t="s">
        <v>1155</v>
      </c>
      <c r="D1074" s="226"/>
      <c r="E1074" s="227">
        <v>0.65</v>
      </c>
      <c r="F1074" s="222"/>
      <c r="G1074" s="222"/>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235</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9" t="s">
        <v>1156</v>
      </c>
      <c r="D1075" s="226"/>
      <c r="E1075" s="227">
        <v>0.71499999999999997</v>
      </c>
      <c r="F1075" s="222"/>
      <c r="G1075" s="222"/>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235</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ht="22.5" outlineLevel="1" x14ac:dyDescent="0.2">
      <c r="A1076" s="239">
        <v>103</v>
      </c>
      <c r="B1076" s="240" t="s">
        <v>1157</v>
      </c>
      <c r="C1076" s="257" t="s">
        <v>1158</v>
      </c>
      <c r="D1076" s="241" t="s">
        <v>322</v>
      </c>
      <c r="E1076" s="242">
        <v>5.0587999999999997</v>
      </c>
      <c r="F1076" s="243"/>
      <c r="G1076" s="244">
        <f>ROUND(E1076*F1076,2)</f>
        <v>0</v>
      </c>
      <c r="H1076" s="243"/>
      <c r="I1076" s="244">
        <f>ROUND(E1076*H1076,2)</f>
        <v>0</v>
      </c>
      <c r="J1076" s="243"/>
      <c r="K1076" s="244">
        <f>ROUND(E1076*J1076,2)</f>
        <v>0</v>
      </c>
      <c r="L1076" s="244">
        <v>15</v>
      </c>
      <c r="M1076" s="244">
        <f>G1076*(1+L1076/100)</f>
        <v>0</v>
      </c>
      <c r="N1076" s="242">
        <v>1.2800000000000001E-3</v>
      </c>
      <c r="O1076" s="242">
        <f>ROUND(E1076*N1076,2)</f>
        <v>0.01</v>
      </c>
      <c r="P1076" s="242">
        <v>1.95</v>
      </c>
      <c r="Q1076" s="242">
        <f>ROUND(E1076*P1076,2)</f>
        <v>9.86</v>
      </c>
      <c r="R1076" s="244" t="s">
        <v>1138</v>
      </c>
      <c r="S1076" s="244" t="s">
        <v>227</v>
      </c>
      <c r="T1076" s="245" t="s">
        <v>227</v>
      </c>
      <c r="U1076" s="222">
        <v>1.7010000000000001</v>
      </c>
      <c r="V1076" s="222">
        <f>ROUND(E1076*U1076,2)</f>
        <v>8.61</v>
      </c>
      <c r="W1076" s="222"/>
      <c r="X1076" s="222" t="s">
        <v>298</v>
      </c>
      <c r="Y1076" s="222" t="s">
        <v>230</v>
      </c>
      <c r="Z1076" s="212"/>
      <c r="AA1076" s="212"/>
      <c r="AB1076" s="212"/>
      <c r="AC1076" s="212"/>
      <c r="AD1076" s="212"/>
      <c r="AE1076" s="212"/>
      <c r="AF1076" s="212"/>
      <c r="AG1076" s="212" t="s">
        <v>299</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ht="22.5" outlineLevel="2" x14ac:dyDescent="0.2">
      <c r="A1077" s="219"/>
      <c r="B1077" s="220"/>
      <c r="C1077" s="272" t="s">
        <v>1151</v>
      </c>
      <c r="D1077" s="271"/>
      <c r="E1077" s="271"/>
      <c r="F1077" s="271"/>
      <c r="G1077" s="271"/>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301</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47" t="str">
        <f>C1077</f>
        <v>nebo vybourání otvorů průřezové plochy přes 4 m2 ve zdivu nadzákladovém, včetně pomocného lešení o výšce podlahy do 1900 mm a pro zatížení do 1,5 kPa  (150 kg/m2)</v>
      </c>
      <c r="BB1077" s="212"/>
      <c r="BC1077" s="212"/>
      <c r="BD1077" s="212"/>
      <c r="BE1077" s="212"/>
      <c r="BF1077" s="212"/>
      <c r="BG1077" s="212"/>
      <c r="BH1077" s="212"/>
    </row>
    <row r="1078" spans="1:60" outlineLevel="2" x14ac:dyDescent="0.2">
      <c r="A1078" s="219"/>
      <c r="B1078" s="220"/>
      <c r="C1078" s="259" t="s">
        <v>594</v>
      </c>
      <c r="D1078" s="226"/>
      <c r="E1078" s="227"/>
      <c r="F1078" s="222"/>
      <c r="G1078" s="222"/>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235</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59" t="s">
        <v>1159</v>
      </c>
      <c r="D1079" s="226"/>
      <c r="E1079" s="227">
        <v>0.75</v>
      </c>
      <c r="F1079" s="222"/>
      <c r="G1079" s="222"/>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235</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9" t="s">
        <v>1160</v>
      </c>
      <c r="D1080" s="226"/>
      <c r="E1080" s="227">
        <v>0.375</v>
      </c>
      <c r="F1080" s="222"/>
      <c r="G1080" s="222"/>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235</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59" t="s">
        <v>599</v>
      </c>
      <c r="D1081" s="226"/>
      <c r="E1081" s="227"/>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235</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9" t="s">
        <v>1161</v>
      </c>
      <c r="D1082" s="226"/>
      <c r="E1082" s="227">
        <v>1.7050000000000001</v>
      </c>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235</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59" t="s">
        <v>605</v>
      </c>
      <c r="D1083" s="226"/>
      <c r="E1083" s="227"/>
      <c r="F1083" s="222"/>
      <c r="G1083" s="222"/>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235</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9" t="s">
        <v>1162</v>
      </c>
      <c r="D1084" s="226"/>
      <c r="E1084" s="227">
        <v>2.2288000000000001</v>
      </c>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235</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39">
        <v>104</v>
      </c>
      <c r="B1085" s="240" t="s">
        <v>1163</v>
      </c>
      <c r="C1085" s="257" t="s">
        <v>1164</v>
      </c>
      <c r="D1085" s="241" t="s">
        <v>296</v>
      </c>
      <c r="E1085" s="242">
        <v>4.9249999999999998</v>
      </c>
      <c r="F1085" s="243"/>
      <c r="G1085" s="244">
        <f>ROUND(E1085*F1085,2)</f>
        <v>0</v>
      </c>
      <c r="H1085" s="243"/>
      <c r="I1085" s="244">
        <f>ROUND(E1085*H1085,2)</f>
        <v>0</v>
      </c>
      <c r="J1085" s="243"/>
      <c r="K1085" s="244">
        <f>ROUND(E1085*J1085,2)</f>
        <v>0</v>
      </c>
      <c r="L1085" s="244">
        <v>15</v>
      </c>
      <c r="M1085" s="244">
        <f>G1085*(1+L1085/100)</f>
        <v>0</v>
      </c>
      <c r="N1085" s="242">
        <v>6.7000000000000002E-4</v>
      </c>
      <c r="O1085" s="242">
        <f>ROUND(E1085*N1085,2)</f>
        <v>0</v>
      </c>
      <c r="P1085" s="242">
        <v>8.2000000000000003E-2</v>
      </c>
      <c r="Q1085" s="242">
        <f>ROUND(E1085*P1085,2)</f>
        <v>0.4</v>
      </c>
      <c r="R1085" s="244" t="s">
        <v>1138</v>
      </c>
      <c r="S1085" s="244" t="s">
        <v>227</v>
      </c>
      <c r="T1085" s="245" t="s">
        <v>227</v>
      </c>
      <c r="U1085" s="222">
        <v>0.6</v>
      </c>
      <c r="V1085" s="222">
        <f>ROUND(E1085*U1085,2)</f>
        <v>2.96</v>
      </c>
      <c r="W1085" s="222"/>
      <c r="X1085" s="222" t="s">
        <v>298</v>
      </c>
      <c r="Y1085" s="222" t="s">
        <v>230</v>
      </c>
      <c r="Z1085" s="212"/>
      <c r="AA1085" s="212"/>
      <c r="AB1085" s="212"/>
      <c r="AC1085" s="212"/>
      <c r="AD1085" s="212"/>
      <c r="AE1085" s="212"/>
      <c r="AF1085" s="212"/>
      <c r="AG1085" s="212" t="s">
        <v>299</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ht="22.5" outlineLevel="2" x14ac:dyDescent="0.2">
      <c r="A1086" s="219"/>
      <c r="B1086" s="220"/>
      <c r="C1086" s="272" t="s">
        <v>1165</v>
      </c>
      <c r="D1086" s="271"/>
      <c r="E1086" s="271"/>
      <c r="F1086" s="271"/>
      <c r="G1086" s="271"/>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301</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47" t="str">
        <f>C1086</f>
        <v>nebo vybourání otvorů jakýchkoliv rozměrů, včetně pomocného lešení o výšce podlahy do 1900 mm a pro zatížení do 1,5 kPa  (150 kg/m2),</v>
      </c>
      <c r="BB1086" s="212"/>
      <c r="BC1086" s="212"/>
      <c r="BD1086" s="212"/>
      <c r="BE1086" s="212"/>
      <c r="BF1086" s="212"/>
      <c r="BG1086" s="212"/>
      <c r="BH1086" s="212"/>
    </row>
    <row r="1087" spans="1:60" outlineLevel="2" x14ac:dyDescent="0.2">
      <c r="A1087" s="219"/>
      <c r="B1087" s="220"/>
      <c r="C1087" s="259" t="s">
        <v>594</v>
      </c>
      <c r="D1087" s="226"/>
      <c r="E1087" s="227"/>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235</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9" t="s">
        <v>1166</v>
      </c>
      <c r="D1088" s="226"/>
      <c r="E1088" s="227">
        <v>2</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235</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59" t="s">
        <v>1167</v>
      </c>
      <c r="D1089" s="226"/>
      <c r="E1089" s="227">
        <v>2.9249999999999998</v>
      </c>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235</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ht="22.5" outlineLevel="1" x14ac:dyDescent="0.2">
      <c r="A1090" s="239">
        <v>105</v>
      </c>
      <c r="B1090" s="240" t="s">
        <v>1168</v>
      </c>
      <c r="C1090" s="257" t="s">
        <v>1169</v>
      </c>
      <c r="D1090" s="241" t="s">
        <v>322</v>
      </c>
      <c r="E1090" s="242">
        <v>4.2210000000000001</v>
      </c>
      <c r="F1090" s="243"/>
      <c r="G1090" s="244">
        <f>ROUND(E1090*F1090,2)</f>
        <v>0</v>
      </c>
      <c r="H1090" s="243"/>
      <c r="I1090" s="244">
        <f>ROUND(E1090*H1090,2)</f>
        <v>0</v>
      </c>
      <c r="J1090" s="243"/>
      <c r="K1090" s="244">
        <f>ROUND(E1090*J1090,2)</f>
        <v>0</v>
      </c>
      <c r="L1090" s="244">
        <v>15</v>
      </c>
      <c r="M1090" s="244">
        <f>G1090*(1+L1090/100)</f>
        <v>0</v>
      </c>
      <c r="N1090" s="242">
        <v>0</v>
      </c>
      <c r="O1090" s="242">
        <f>ROUND(E1090*N1090,2)</f>
        <v>0</v>
      </c>
      <c r="P1090" s="242">
        <v>2.2000000000000002</v>
      </c>
      <c r="Q1090" s="242">
        <f>ROUND(E1090*P1090,2)</f>
        <v>9.2899999999999991</v>
      </c>
      <c r="R1090" s="244" t="s">
        <v>1138</v>
      </c>
      <c r="S1090" s="244" t="s">
        <v>227</v>
      </c>
      <c r="T1090" s="245" t="s">
        <v>227</v>
      </c>
      <c r="U1090" s="222">
        <v>8.6999999999999993</v>
      </c>
      <c r="V1090" s="222">
        <f>ROUND(E1090*U1090,2)</f>
        <v>36.72</v>
      </c>
      <c r="W1090" s="222"/>
      <c r="X1090" s="222" t="s">
        <v>298</v>
      </c>
      <c r="Y1090" s="222" t="s">
        <v>230</v>
      </c>
      <c r="Z1090" s="212"/>
      <c r="AA1090" s="212"/>
      <c r="AB1090" s="212"/>
      <c r="AC1090" s="212"/>
      <c r="AD1090" s="212"/>
      <c r="AE1090" s="212"/>
      <c r="AF1090" s="212"/>
      <c r="AG1090" s="212" t="s">
        <v>299</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59" t="s">
        <v>964</v>
      </c>
      <c r="D1091" s="226"/>
      <c r="E1091" s="227"/>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235</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9" t="s">
        <v>325</v>
      </c>
      <c r="D1092" s="226"/>
      <c r="E1092" s="227"/>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235</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9" t="s">
        <v>965</v>
      </c>
      <c r="D1093" s="226"/>
      <c r="E1093" s="227">
        <v>3.1905000000000001</v>
      </c>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235</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9" t="s">
        <v>966</v>
      </c>
      <c r="D1094" s="226"/>
      <c r="E1094" s="227">
        <v>1.0305</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235</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ht="22.5" outlineLevel="1" x14ac:dyDescent="0.2">
      <c r="A1095" s="239">
        <v>106</v>
      </c>
      <c r="B1095" s="240" t="s">
        <v>1170</v>
      </c>
      <c r="C1095" s="257" t="s">
        <v>1171</v>
      </c>
      <c r="D1095" s="241" t="s">
        <v>322</v>
      </c>
      <c r="E1095" s="242">
        <v>4.2210000000000001</v>
      </c>
      <c r="F1095" s="243"/>
      <c r="G1095" s="244">
        <f>ROUND(E1095*F1095,2)</f>
        <v>0</v>
      </c>
      <c r="H1095" s="243"/>
      <c r="I1095" s="244">
        <f>ROUND(E1095*H1095,2)</f>
        <v>0</v>
      </c>
      <c r="J1095" s="243"/>
      <c r="K1095" s="244">
        <f>ROUND(E1095*J1095,2)</f>
        <v>0</v>
      </c>
      <c r="L1095" s="244">
        <v>15</v>
      </c>
      <c r="M1095" s="244">
        <f>G1095*(1+L1095/100)</f>
        <v>0</v>
      </c>
      <c r="N1095" s="242">
        <v>0</v>
      </c>
      <c r="O1095" s="242">
        <f>ROUND(E1095*N1095,2)</f>
        <v>0</v>
      </c>
      <c r="P1095" s="242">
        <v>0</v>
      </c>
      <c r="Q1095" s="242">
        <f>ROUND(E1095*P1095,2)</f>
        <v>0</v>
      </c>
      <c r="R1095" s="244" t="s">
        <v>1138</v>
      </c>
      <c r="S1095" s="244" t="s">
        <v>227</v>
      </c>
      <c r="T1095" s="245" t="s">
        <v>227</v>
      </c>
      <c r="U1095" s="222">
        <v>4.0289999999999999</v>
      </c>
      <c r="V1095" s="222">
        <f>ROUND(E1095*U1095,2)</f>
        <v>17.010000000000002</v>
      </c>
      <c r="W1095" s="222"/>
      <c r="X1095" s="222" t="s">
        <v>298</v>
      </c>
      <c r="Y1095" s="222" t="s">
        <v>230</v>
      </c>
      <c r="Z1095" s="212"/>
      <c r="AA1095" s="212"/>
      <c r="AB1095" s="212"/>
      <c r="AC1095" s="212"/>
      <c r="AD1095" s="212"/>
      <c r="AE1095" s="212"/>
      <c r="AF1095" s="212"/>
      <c r="AG1095" s="212" t="s">
        <v>299</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59" t="s">
        <v>1172</v>
      </c>
      <c r="D1096" s="226"/>
      <c r="E1096" s="227">
        <v>4.2210000000000001</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235</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ht="22.5" outlineLevel="1" x14ac:dyDescent="0.2">
      <c r="A1097" s="239">
        <v>107</v>
      </c>
      <c r="B1097" s="240" t="s">
        <v>1173</v>
      </c>
      <c r="C1097" s="257" t="s">
        <v>1174</v>
      </c>
      <c r="D1097" s="241" t="s">
        <v>296</v>
      </c>
      <c r="E1097" s="242">
        <v>34.935000000000002</v>
      </c>
      <c r="F1097" s="243"/>
      <c r="G1097" s="244">
        <f>ROUND(E1097*F1097,2)</f>
        <v>0</v>
      </c>
      <c r="H1097" s="243"/>
      <c r="I1097" s="244">
        <f>ROUND(E1097*H1097,2)</f>
        <v>0</v>
      </c>
      <c r="J1097" s="243"/>
      <c r="K1097" s="244">
        <f>ROUND(E1097*J1097,2)</f>
        <v>0</v>
      </c>
      <c r="L1097" s="244">
        <v>15</v>
      </c>
      <c r="M1097" s="244">
        <f>G1097*(1+L1097/100)</f>
        <v>0</v>
      </c>
      <c r="N1097" s="242">
        <v>0</v>
      </c>
      <c r="O1097" s="242">
        <f>ROUND(E1097*N1097,2)</f>
        <v>0</v>
      </c>
      <c r="P1097" s="242">
        <v>1.75E-3</v>
      </c>
      <c r="Q1097" s="242">
        <f>ROUND(E1097*P1097,2)</f>
        <v>0.06</v>
      </c>
      <c r="R1097" s="244" t="s">
        <v>1138</v>
      </c>
      <c r="S1097" s="244" t="s">
        <v>227</v>
      </c>
      <c r="T1097" s="245" t="s">
        <v>227</v>
      </c>
      <c r="U1097" s="222">
        <v>0.16500000000000001</v>
      </c>
      <c r="V1097" s="222">
        <f>ROUND(E1097*U1097,2)</f>
        <v>5.76</v>
      </c>
      <c r="W1097" s="222"/>
      <c r="X1097" s="222" t="s">
        <v>298</v>
      </c>
      <c r="Y1097" s="222" t="s">
        <v>230</v>
      </c>
      <c r="Z1097" s="212"/>
      <c r="AA1097" s="212"/>
      <c r="AB1097" s="212"/>
      <c r="AC1097" s="212"/>
      <c r="AD1097" s="212"/>
      <c r="AE1097" s="212"/>
      <c r="AF1097" s="212"/>
      <c r="AG1097" s="212" t="s">
        <v>299</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59" t="s">
        <v>1175</v>
      </c>
      <c r="D1098" s="226"/>
      <c r="E1098" s="227">
        <v>34.935000000000002</v>
      </c>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235</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ht="22.5" outlineLevel="1" x14ac:dyDescent="0.2">
      <c r="A1099" s="239">
        <v>108</v>
      </c>
      <c r="B1099" s="240" t="s">
        <v>1176</v>
      </c>
      <c r="C1099" s="257" t="s">
        <v>1177</v>
      </c>
      <c r="D1099" s="241" t="s">
        <v>296</v>
      </c>
      <c r="E1099" s="242">
        <v>119.77</v>
      </c>
      <c r="F1099" s="243"/>
      <c r="G1099" s="244">
        <f>ROUND(E1099*F1099,2)</f>
        <v>0</v>
      </c>
      <c r="H1099" s="243"/>
      <c r="I1099" s="244">
        <f>ROUND(E1099*H1099,2)</f>
        <v>0</v>
      </c>
      <c r="J1099" s="243"/>
      <c r="K1099" s="244">
        <f>ROUND(E1099*J1099,2)</f>
        <v>0</v>
      </c>
      <c r="L1099" s="244">
        <v>15</v>
      </c>
      <c r="M1099" s="244">
        <f>G1099*(1+L1099/100)</f>
        <v>0</v>
      </c>
      <c r="N1099" s="242">
        <v>0</v>
      </c>
      <c r="O1099" s="242">
        <f>ROUND(E1099*N1099,2)</f>
        <v>0</v>
      </c>
      <c r="P1099" s="242">
        <v>2.5510000000000001E-2</v>
      </c>
      <c r="Q1099" s="242">
        <f>ROUND(E1099*P1099,2)</f>
        <v>3.06</v>
      </c>
      <c r="R1099" s="244" t="s">
        <v>1138</v>
      </c>
      <c r="S1099" s="244" t="s">
        <v>227</v>
      </c>
      <c r="T1099" s="245" t="s">
        <v>227</v>
      </c>
      <c r="U1099" s="222">
        <v>0.11550000000000001</v>
      </c>
      <c r="V1099" s="222">
        <f>ROUND(E1099*U1099,2)</f>
        <v>13.83</v>
      </c>
      <c r="W1099" s="222"/>
      <c r="X1099" s="222" t="s">
        <v>298</v>
      </c>
      <c r="Y1099" s="222" t="s">
        <v>230</v>
      </c>
      <c r="Z1099" s="212"/>
      <c r="AA1099" s="212"/>
      <c r="AB1099" s="212"/>
      <c r="AC1099" s="212"/>
      <c r="AD1099" s="212"/>
      <c r="AE1099" s="212"/>
      <c r="AF1099" s="212"/>
      <c r="AG1099" s="212" t="s">
        <v>299</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2" x14ac:dyDescent="0.2">
      <c r="A1100" s="219"/>
      <c r="B1100" s="220"/>
      <c r="C1100" s="259" t="s">
        <v>1178</v>
      </c>
      <c r="D1100" s="226"/>
      <c r="E1100" s="227">
        <v>119.77</v>
      </c>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235</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ht="22.5" outlineLevel="1" x14ac:dyDescent="0.2">
      <c r="A1101" s="239">
        <v>109</v>
      </c>
      <c r="B1101" s="240" t="s">
        <v>1179</v>
      </c>
      <c r="C1101" s="257" t="s">
        <v>1180</v>
      </c>
      <c r="D1101" s="241" t="s">
        <v>296</v>
      </c>
      <c r="E1101" s="242">
        <v>119.77</v>
      </c>
      <c r="F1101" s="243"/>
      <c r="G1101" s="244">
        <f>ROUND(E1101*F1101,2)</f>
        <v>0</v>
      </c>
      <c r="H1101" s="243"/>
      <c r="I1101" s="244">
        <f>ROUND(E1101*H1101,2)</f>
        <v>0</v>
      </c>
      <c r="J1101" s="243"/>
      <c r="K1101" s="244">
        <f>ROUND(E1101*J1101,2)</f>
        <v>0</v>
      </c>
      <c r="L1101" s="244">
        <v>15</v>
      </c>
      <c r="M1101" s="244">
        <f>G1101*(1+L1101/100)</f>
        <v>0</v>
      </c>
      <c r="N1101" s="242">
        <v>0</v>
      </c>
      <c r="O1101" s="242">
        <f>ROUND(E1101*N1101,2)</f>
        <v>0</v>
      </c>
      <c r="P1101" s="242">
        <v>1.26E-2</v>
      </c>
      <c r="Q1101" s="242">
        <f>ROUND(E1101*P1101,2)</f>
        <v>1.51</v>
      </c>
      <c r="R1101" s="244" t="s">
        <v>1138</v>
      </c>
      <c r="S1101" s="244" t="s">
        <v>227</v>
      </c>
      <c r="T1101" s="245" t="s">
        <v>227</v>
      </c>
      <c r="U1101" s="222">
        <v>0.33</v>
      </c>
      <c r="V1101" s="222">
        <f>ROUND(E1101*U1101,2)</f>
        <v>39.520000000000003</v>
      </c>
      <c r="W1101" s="222"/>
      <c r="X1101" s="222" t="s">
        <v>298</v>
      </c>
      <c r="Y1101" s="222" t="s">
        <v>230</v>
      </c>
      <c r="Z1101" s="212"/>
      <c r="AA1101" s="212"/>
      <c r="AB1101" s="212"/>
      <c r="AC1101" s="212"/>
      <c r="AD1101" s="212"/>
      <c r="AE1101" s="212"/>
      <c r="AF1101" s="212"/>
      <c r="AG1101" s="212" t="s">
        <v>299</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2" x14ac:dyDescent="0.2">
      <c r="A1102" s="219"/>
      <c r="B1102" s="220"/>
      <c r="C1102" s="259" t="s">
        <v>1178</v>
      </c>
      <c r="D1102" s="226"/>
      <c r="E1102" s="227">
        <v>119.77</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235</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39">
        <v>110</v>
      </c>
      <c r="B1103" s="240" t="s">
        <v>1181</v>
      </c>
      <c r="C1103" s="257" t="s">
        <v>1182</v>
      </c>
      <c r="D1103" s="241" t="s">
        <v>296</v>
      </c>
      <c r="E1103" s="242">
        <v>119.77</v>
      </c>
      <c r="F1103" s="243"/>
      <c r="G1103" s="244">
        <f>ROUND(E1103*F1103,2)</f>
        <v>0</v>
      </c>
      <c r="H1103" s="243"/>
      <c r="I1103" s="244">
        <f>ROUND(E1103*H1103,2)</f>
        <v>0</v>
      </c>
      <c r="J1103" s="243"/>
      <c r="K1103" s="244">
        <f>ROUND(E1103*J1103,2)</f>
        <v>0</v>
      </c>
      <c r="L1103" s="244">
        <v>15</v>
      </c>
      <c r="M1103" s="244">
        <f>G1103*(1+L1103/100)</f>
        <v>0</v>
      </c>
      <c r="N1103" s="242">
        <v>0</v>
      </c>
      <c r="O1103" s="242">
        <f>ROUND(E1103*N1103,2)</f>
        <v>0</v>
      </c>
      <c r="P1103" s="242">
        <v>7.0000000000000007E-2</v>
      </c>
      <c r="Q1103" s="242">
        <f>ROUND(E1103*P1103,2)</f>
        <v>8.3800000000000008</v>
      </c>
      <c r="R1103" s="244" t="s">
        <v>1138</v>
      </c>
      <c r="S1103" s="244" t="s">
        <v>227</v>
      </c>
      <c r="T1103" s="245" t="s">
        <v>227</v>
      </c>
      <c r="U1103" s="222">
        <v>0.38</v>
      </c>
      <c r="V1103" s="222">
        <f>ROUND(E1103*U1103,2)</f>
        <v>45.51</v>
      </c>
      <c r="W1103" s="222"/>
      <c r="X1103" s="222" t="s">
        <v>298</v>
      </c>
      <c r="Y1103" s="222" t="s">
        <v>230</v>
      </c>
      <c r="Z1103" s="212"/>
      <c r="AA1103" s="212"/>
      <c r="AB1103" s="212"/>
      <c r="AC1103" s="212"/>
      <c r="AD1103" s="212"/>
      <c r="AE1103" s="212"/>
      <c r="AF1103" s="212"/>
      <c r="AG1103" s="212" t="s">
        <v>299</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72" t="s">
        <v>1183</v>
      </c>
      <c r="D1104" s="271"/>
      <c r="E1104" s="271"/>
      <c r="F1104" s="271"/>
      <c r="G1104" s="271"/>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301</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2" x14ac:dyDescent="0.2">
      <c r="A1105" s="219"/>
      <c r="B1105" s="220"/>
      <c r="C1105" s="259" t="s">
        <v>991</v>
      </c>
      <c r="D1105" s="226"/>
      <c r="E1105" s="227"/>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235</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59" t="s">
        <v>992</v>
      </c>
      <c r="D1106" s="226"/>
      <c r="E1106" s="227">
        <v>2.73</v>
      </c>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235</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9" t="s">
        <v>993</v>
      </c>
      <c r="D1107" s="226"/>
      <c r="E1107" s="227">
        <v>7.3</v>
      </c>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235</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9" t="s">
        <v>590</v>
      </c>
      <c r="D1108" s="226"/>
      <c r="E1108" s="227"/>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235</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59" t="s">
        <v>994</v>
      </c>
      <c r="D1109" s="226"/>
      <c r="E1109" s="227">
        <v>46.14</v>
      </c>
      <c r="F1109" s="222"/>
      <c r="G1109" s="222"/>
      <c r="H1109" s="222"/>
      <c r="I1109" s="222"/>
      <c r="J1109" s="222"/>
      <c r="K1109" s="222"/>
      <c r="L1109" s="222"/>
      <c r="M1109" s="222"/>
      <c r="N1109" s="221"/>
      <c r="O1109" s="221"/>
      <c r="P1109" s="221"/>
      <c r="Q1109" s="221"/>
      <c r="R1109" s="222"/>
      <c r="S1109" s="222"/>
      <c r="T1109" s="222"/>
      <c r="U1109" s="222"/>
      <c r="V1109" s="222"/>
      <c r="W1109" s="222"/>
      <c r="X1109" s="222"/>
      <c r="Y1109" s="222"/>
      <c r="Z1109" s="212"/>
      <c r="AA1109" s="212"/>
      <c r="AB1109" s="212"/>
      <c r="AC1109" s="212"/>
      <c r="AD1109" s="212"/>
      <c r="AE1109" s="212"/>
      <c r="AF1109" s="212"/>
      <c r="AG1109" s="212" t="s">
        <v>235</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3" x14ac:dyDescent="0.2">
      <c r="A1110" s="219"/>
      <c r="B1110" s="220"/>
      <c r="C1110" s="259" t="s">
        <v>995</v>
      </c>
      <c r="D1110" s="226"/>
      <c r="E1110" s="227"/>
      <c r="F1110" s="222"/>
      <c r="G1110" s="222"/>
      <c r="H1110" s="222"/>
      <c r="I1110" s="222"/>
      <c r="J1110" s="222"/>
      <c r="K1110" s="222"/>
      <c r="L1110" s="222"/>
      <c r="M1110" s="222"/>
      <c r="N1110" s="221"/>
      <c r="O1110" s="221"/>
      <c r="P1110" s="221"/>
      <c r="Q1110" s="221"/>
      <c r="R1110" s="222"/>
      <c r="S1110" s="222"/>
      <c r="T1110" s="222"/>
      <c r="U1110" s="222"/>
      <c r="V1110" s="222"/>
      <c r="W1110" s="222"/>
      <c r="X1110" s="222"/>
      <c r="Y1110" s="222"/>
      <c r="Z1110" s="212"/>
      <c r="AA1110" s="212"/>
      <c r="AB1110" s="212"/>
      <c r="AC1110" s="212"/>
      <c r="AD1110" s="212"/>
      <c r="AE1110" s="212"/>
      <c r="AF1110" s="212"/>
      <c r="AG1110" s="212" t="s">
        <v>235</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59" t="s">
        <v>996</v>
      </c>
      <c r="D1111" s="226"/>
      <c r="E1111" s="227">
        <v>14.7</v>
      </c>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235</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59" t="s">
        <v>997</v>
      </c>
      <c r="D1112" s="226"/>
      <c r="E1112" s="227"/>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235</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59" t="s">
        <v>998</v>
      </c>
      <c r="D1113" s="226"/>
      <c r="E1113" s="227">
        <v>14.7</v>
      </c>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235</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59" t="s">
        <v>999</v>
      </c>
      <c r="D1114" s="226"/>
      <c r="E1114" s="227"/>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235</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9" t="s">
        <v>1000</v>
      </c>
      <c r="D1115" s="226"/>
      <c r="E1115" s="227">
        <v>14.7</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235</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59" t="s">
        <v>1001</v>
      </c>
      <c r="D1116" s="226"/>
      <c r="E1116" s="227"/>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235</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59" t="s">
        <v>1002</v>
      </c>
      <c r="D1117" s="226"/>
      <c r="E1117" s="227">
        <v>14.7</v>
      </c>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235</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59" t="s">
        <v>1003</v>
      </c>
      <c r="D1118" s="226"/>
      <c r="E1118" s="227"/>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235</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59" t="s">
        <v>1004</v>
      </c>
      <c r="D1119" s="226"/>
      <c r="E1119" s="227">
        <v>4.8</v>
      </c>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235</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1" x14ac:dyDescent="0.2">
      <c r="A1120" s="239">
        <v>111</v>
      </c>
      <c r="B1120" s="240" t="s">
        <v>1184</v>
      </c>
      <c r="C1120" s="257" t="s">
        <v>1185</v>
      </c>
      <c r="D1120" s="241" t="s">
        <v>322</v>
      </c>
      <c r="E1120" s="242">
        <v>21.27</v>
      </c>
      <c r="F1120" s="243"/>
      <c r="G1120" s="244">
        <f>ROUND(E1120*F1120,2)</f>
        <v>0</v>
      </c>
      <c r="H1120" s="243"/>
      <c r="I1120" s="244">
        <f>ROUND(E1120*H1120,2)</f>
        <v>0</v>
      </c>
      <c r="J1120" s="243"/>
      <c r="K1120" s="244">
        <f>ROUND(E1120*J1120,2)</f>
        <v>0</v>
      </c>
      <c r="L1120" s="244">
        <v>15</v>
      </c>
      <c r="M1120" s="244">
        <f>G1120*(1+L1120/100)</f>
        <v>0</v>
      </c>
      <c r="N1120" s="242">
        <v>0</v>
      </c>
      <c r="O1120" s="242">
        <f>ROUND(E1120*N1120,2)</f>
        <v>0</v>
      </c>
      <c r="P1120" s="242">
        <v>1.4</v>
      </c>
      <c r="Q1120" s="242">
        <f>ROUND(E1120*P1120,2)</f>
        <v>29.78</v>
      </c>
      <c r="R1120" s="244" t="s">
        <v>1138</v>
      </c>
      <c r="S1120" s="244" t="s">
        <v>227</v>
      </c>
      <c r="T1120" s="245" t="s">
        <v>227</v>
      </c>
      <c r="U1120" s="222">
        <v>0.875</v>
      </c>
      <c r="V1120" s="222">
        <f>ROUND(E1120*U1120,2)</f>
        <v>18.61</v>
      </c>
      <c r="W1120" s="222"/>
      <c r="X1120" s="222" t="s">
        <v>298</v>
      </c>
      <c r="Y1120" s="222" t="s">
        <v>230</v>
      </c>
      <c r="Z1120" s="212"/>
      <c r="AA1120" s="212"/>
      <c r="AB1120" s="212"/>
      <c r="AC1120" s="212"/>
      <c r="AD1120" s="212"/>
      <c r="AE1120" s="212"/>
      <c r="AF1120" s="212"/>
      <c r="AG1120" s="212" t="s">
        <v>299</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59" t="s">
        <v>1186</v>
      </c>
      <c r="D1121" s="226"/>
      <c r="E1121" s="227"/>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235</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59" t="s">
        <v>1187</v>
      </c>
      <c r="D1122" s="226"/>
      <c r="E1122" s="227"/>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235</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59" t="s">
        <v>325</v>
      </c>
      <c r="D1123" s="226"/>
      <c r="E1123" s="227"/>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235</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59" t="s">
        <v>390</v>
      </c>
      <c r="D1124" s="226"/>
      <c r="E1124" s="227">
        <v>21.27</v>
      </c>
      <c r="F1124" s="222"/>
      <c r="G1124" s="222"/>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235</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39">
        <v>112</v>
      </c>
      <c r="B1125" s="240" t="s">
        <v>1188</v>
      </c>
      <c r="C1125" s="257" t="s">
        <v>1189</v>
      </c>
      <c r="D1125" s="241" t="s">
        <v>425</v>
      </c>
      <c r="E1125" s="242">
        <v>120</v>
      </c>
      <c r="F1125" s="243"/>
      <c r="G1125" s="244">
        <f>ROUND(E1125*F1125,2)</f>
        <v>0</v>
      </c>
      <c r="H1125" s="243"/>
      <c r="I1125" s="244">
        <f>ROUND(E1125*H1125,2)</f>
        <v>0</v>
      </c>
      <c r="J1125" s="243"/>
      <c r="K1125" s="244">
        <f>ROUND(E1125*J1125,2)</f>
        <v>0</v>
      </c>
      <c r="L1125" s="244">
        <v>15</v>
      </c>
      <c r="M1125" s="244">
        <f>G1125*(1+L1125/100)</f>
        <v>0</v>
      </c>
      <c r="N1125" s="242">
        <v>0</v>
      </c>
      <c r="O1125" s="242">
        <f>ROUND(E1125*N1125,2)</f>
        <v>0</v>
      </c>
      <c r="P1125" s="242">
        <v>0</v>
      </c>
      <c r="Q1125" s="242">
        <f>ROUND(E1125*P1125,2)</f>
        <v>0</v>
      </c>
      <c r="R1125" s="244" t="s">
        <v>1138</v>
      </c>
      <c r="S1125" s="244" t="s">
        <v>227</v>
      </c>
      <c r="T1125" s="245" t="s">
        <v>227</v>
      </c>
      <c r="U1125" s="222">
        <v>0.03</v>
      </c>
      <c r="V1125" s="222">
        <f>ROUND(E1125*U1125,2)</f>
        <v>3.6</v>
      </c>
      <c r="W1125" s="222"/>
      <c r="X1125" s="222" t="s">
        <v>298</v>
      </c>
      <c r="Y1125" s="222" t="s">
        <v>230</v>
      </c>
      <c r="Z1125" s="212"/>
      <c r="AA1125" s="212"/>
      <c r="AB1125" s="212"/>
      <c r="AC1125" s="212"/>
      <c r="AD1125" s="212"/>
      <c r="AE1125" s="212"/>
      <c r="AF1125" s="212"/>
      <c r="AG1125" s="212" t="s">
        <v>299</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2" x14ac:dyDescent="0.2">
      <c r="A1126" s="219"/>
      <c r="B1126" s="220"/>
      <c r="C1126" s="272" t="s">
        <v>1190</v>
      </c>
      <c r="D1126" s="271"/>
      <c r="E1126" s="271"/>
      <c r="F1126" s="271"/>
      <c r="G1126" s="271"/>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301</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2" x14ac:dyDescent="0.2">
      <c r="A1127" s="219"/>
      <c r="B1127" s="220"/>
      <c r="C1127" s="259" t="s">
        <v>1191</v>
      </c>
      <c r="D1127" s="226"/>
      <c r="E1127" s="227">
        <v>15</v>
      </c>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235</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59" t="s">
        <v>1192</v>
      </c>
      <c r="D1128" s="226"/>
      <c r="E1128" s="227">
        <v>9</v>
      </c>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235</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59" t="s">
        <v>1193</v>
      </c>
      <c r="D1129" s="226"/>
      <c r="E1129" s="227">
        <v>11</v>
      </c>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235</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59" t="s">
        <v>1194</v>
      </c>
      <c r="D1130" s="226"/>
      <c r="E1130" s="227">
        <v>15</v>
      </c>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235</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59" t="s">
        <v>1195</v>
      </c>
      <c r="D1131" s="226"/>
      <c r="E1131" s="227">
        <v>19</v>
      </c>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235</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59" t="s">
        <v>1196</v>
      </c>
      <c r="D1132" s="226"/>
      <c r="E1132" s="227">
        <v>20</v>
      </c>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235</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59" t="s">
        <v>1197</v>
      </c>
      <c r="D1133" s="226"/>
      <c r="E1133" s="227">
        <v>20</v>
      </c>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235</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59" t="s">
        <v>1198</v>
      </c>
      <c r="D1134" s="226"/>
      <c r="E1134" s="227">
        <v>11</v>
      </c>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235</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39">
        <v>113</v>
      </c>
      <c r="B1135" s="240" t="s">
        <v>1199</v>
      </c>
      <c r="C1135" s="257" t="s">
        <v>1200</v>
      </c>
      <c r="D1135" s="241" t="s">
        <v>425</v>
      </c>
      <c r="E1135" s="242">
        <v>49</v>
      </c>
      <c r="F1135" s="243"/>
      <c r="G1135" s="244">
        <f>ROUND(E1135*F1135,2)</f>
        <v>0</v>
      </c>
      <c r="H1135" s="243"/>
      <c r="I1135" s="244">
        <f>ROUND(E1135*H1135,2)</f>
        <v>0</v>
      </c>
      <c r="J1135" s="243"/>
      <c r="K1135" s="244">
        <f>ROUND(E1135*J1135,2)</f>
        <v>0</v>
      </c>
      <c r="L1135" s="244">
        <v>15</v>
      </c>
      <c r="M1135" s="244">
        <f>G1135*(1+L1135/100)</f>
        <v>0</v>
      </c>
      <c r="N1135" s="242">
        <v>0</v>
      </c>
      <c r="O1135" s="242">
        <f>ROUND(E1135*N1135,2)</f>
        <v>0</v>
      </c>
      <c r="P1135" s="242">
        <v>0</v>
      </c>
      <c r="Q1135" s="242">
        <f>ROUND(E1135*P1135,2)</f>
        <v>0</v>
      </c>
      <c r="R1135" s="244" t="s">
        <v>1138</v>
      </c>
      <c r="S1135" s="244" t="s">
        <v>227</v>
      </c>
      <c r="T1135" s="245" t="s">
        <v>227</v>
      </c>
      <c r="U1135" s="222">
        <v>0.06</v>
      </c>
      <c r="V1135" s="222">
        <f>ROUND(E1135*U1135,2)</f>
        <v>2.94</v>
      </c>
      <c r="W1135" s="222"/>
      <c r="X1135" s="222" t="s">
        <v>298</v>
      </c>
      <c r="Y1135" s="222" t="s">
        <v>230</v>
      </c>
      <c r="Z1135" s="212"/>
      <c r="AA1135" s="212"/>
      <c r="AB1135" s="212"/>
      <c r="AC1135" s="212"/>
      <c r="AD1135" s="212"/>
      <c r="AE1135" s="212"/>
      <c r="AF1135" s="212"/>
      <c r="AG1135" s="212" t="s">
        <v>299</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2" x14ac:dyDescent="0.2">
      <c r="A1136" s="219"/>
      <c r="B1136" s="220"/>
      <c r="C1136" s="272" t="s">
        <v>1190</v>
      </c>
      <c r="D1136" s="271"/>
      <c r="E1136" s="271"/>
      <c r="F1136" s="271"/>
      <c r="G1136" s="271"/>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301</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
      <c r="A1137" s="219"/>
      <c r="B1137" s="220"/>
      <c r="C1137" s="259" t="s">
        <v>1201</v>
      </c>
      <c r="D1137" s="226"/>
      <c r="E1137" s="227">
        <v>5</v>
      </c>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235</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59" t="s">
        <v>1202</v>
      </c>
      <c r="D1138" s="226"/>
      <c r="E1138" s="227">
        <v>15</v>
      </c>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235</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59" t="s">
        <v>1203</v>
      </c>
      <c r="D1139" s="226"/>
      <c r="E1139" s="227">
        <v>7</v>
      </c>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235</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59" t="s">
        <v>1204</v>
      </c>
      <c r="D1140" s="226"/>
      <c r="E1140" s="227">
        <v>6</v>
      </c>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235</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59" t="s">
        <v>1205</v>
      </c>
      <c r="D1141" s="226"/>
      <c r="E1141" s="227">
        <v>7</v>
      </c>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235</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59" t="s">
        <v>1206</v>
      </c>
      <c r="D1142" s="226"/>
      <c r="E1142" s="227">
        <v>7</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235</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59" t="s">
        <v>1207</v>
      </c>
      <c r="D1143" s="226"/>
      <c r="E1143" s="227">
        <v>2</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235</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39">
        <v>114</v>
      </c>
      <c r="B1144" s="240" t="s">
        <v>1208</v>
      </c>
      <c r="C1144" s="257" t="s">
        <v>1209</v>
      </c>
      <c r="D1144" s="241" t="s">
        <v>425</v>
      </c>
      <c r="E1144" s="242">
        <v>33</v>
      </c>
      <c r="F1144" s="243"/>
      <c r="G1144" s="244">
        <f>ROUND(E1144*F1144,2)</f>
        <v>0</v>
      </c>
      <c r="H1144" s="243"/>
      <c r="I1144" s="244">
        <f>ROUND(E1144*H1144,2)</f>
        <v>0</v>
      </c>
      <c r="J1144" s="243"/>
      <c r="K1144" s="244">
        <f>ROUND(E1144*J1144,2)</f>
        <v>0</v>
      </c>
      <c r="L1144" s="244">
        <v>15</v>
      </c>
      <c r="M1144" s="244">
        <f>G1144*(1+L1144/100)</f>
        <v>0</v>
      </c>
      <c r="N1144" s="242">
        <v>0</v>
      </c>
      <c r="O1144" s="242">
        <f>ROUND(E1144*N1144,2)</f>
        <v>0</v>
      </c>
      <c r="P1144" s="242">
        <v>0</v>
      </c>
      <c r="Q1144" s="242">
        <f>ROUND(E1144*P1144,2)</f>
        <v>0</v>
      </c>
      <c r="R1144" s="244" t="s">
        <v>1138</v>
      </c>
      <c r="S1144" s="244" t="s">
        <v>227</v>
      </c>
      <c r="T1144" s="245" t="s">
        <v>227</v>
      </c>
      <c r="U1144" s="222">
        <v>0.05</v>
      </c>
      <c r="V1144" s="222">
        <f>ROUND(E1144*U1144,2)</f>
        <v>1.65</v>
      </c>
      <c r="W1144" s="222"/>
      <c r="X1144" s="222" t="s">
        <v>298</v>
      </c>
      <c r="Y1144" s="222" t="s">
        <v>230</v>
      </c>
      <c r="Z1144" s="212"/>
      <c r="AA1144" s="212"/>
      <c r="AB1144" s="212"/>
      <c r="AC1144" s="212"/>
      <c r="AD1144" s="212"/>
      <c r="AE1144" s="212"/>
      <c r="AF1144" s="212"/>
      <c r="AG1144" s="212" t="s">
        <v>299</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72" t="s">
        <v>1190</v>
      </c>
      <c r="D1145" s="271"/>
      <c r="E1145" s="271"/>
      <c r="F1145" s="271"/>
      <c r="G1145" s="271"/>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301</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9" t="s">
        <v>1210</v>
      </c>
      <c r="D1146" s="226"/>
      <c r="E1146" s="227">
        <v>10</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235</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9" t="s">
        <v>1211</v>
      </c>
      <c r="D1147" s="226"/>
      <c r="E1147" s="227">
        <v>8</v>
      </c>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235</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9" t="s">
        <v>1212</v>
      </c>
      <c r="D1148" s="226"/>
      <c r="E1148" s="227">
        <v>6</v>
      </c>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235</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59" t="s">
        <v>1213</v>
      </c>
      <c r="D1149" s="226"/>
      <c r="E1149" s="227">
        <v>2</v>
      </c>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235</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59" t="s">
        <v>1214</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235</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59" t="s">
        <v>1215</v>
      </c>
      <c r="D1151" s="226"/>
      <c r="E1151" s="227">
        <v>7</v>
      </c>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235</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39">
        <v>115</v>
      </c>
      <c r="B1152" s="240" t="s">
        <v>1216</v>
      </c>
      <c r="C1152" s="257" t="s">
        <v>1217</v>
      </c>
      <c r="D1152" s="241" t="s">
        <v>425</v>
      </c>
      <c r="E1152" s="242">
        <v>33</v>
      </c>
      <c r="F1152" s="243"/>
      <c r="G1152" s="244">
        <f>ROUND(E1152*F1152,2)</f>
        <v>0</v>
      </c>
      <c r="H1152" s="243"/>
      <c r="I1152" s="244">
        <f>ROUND(E1152*H1152,2)</f>
        <v>0</v>
      </c>
      <c r="J1152" s="243"/>
      <c r="K1152" s="244">
        <f>ROUND(E1152*J1152,2)</f>
        <v>0</v>
      </c>
      <c r="L1152" s="244">
        <v>15</v>
      </c>
      <c r="M1152" s="244">
        <f>G1152*(1+L1152/100)</f>
        <v>0</v>
      </c>
      <c r="N1152" s="242">
        <v>0</v>
      </c>
      <c r="O1152" s="242">
        <f>ROUND(E1152*N1152,2)</f>
        <v>0</v>
      </c>
      <c r="P1152" s="242">
        <v>0</v>
      </c>
      <c r="Q1152" s="242">
        <f>ROUND(E1152*P1152,2)</f>
        <v>0</v>
      </c>
      <c r="R1152" s="244" t="s">
        <v>1138</v>
      </c>
      <c r="S1152" s="244" t="s">
        <v>227</v>
      </c>
      <c r="T1152" s="245" t="s">
        <v>227</v>
      </c>
      <c r="U1152" s="222">
        <v>0.09</v>
      </c>
      <c r="V1152" s="222">
        <f>ROUND(E1152*U1152,2)</f>
        <v>2.97</v>
      </c>
      <c r="W1152" s="222"/>
      <c r="X1152" s="222" t="s">
        <v>298</v>
      </c>
      <c r="Y1152" s="222" t="s">
        <v>230</v>
      </c>
      <c r="Z1152" s="212"/>
      <c r="AA1152" s="212"/>
      <c r="AB1152" s="212"/>
      <c r="AC1152" s="212"/>
      <c r="AD1152" s="212"/>
      <c r="AE1152" s="212"/>
      <c r="AF1152" s="212"/>
      <c r="AG1152" s="212" t="s">
        <v>299</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
      <c r="A1153" s="219"/>
      <c r="B1153" s="220"/>
      <c r="C1153" s="272" t="s">
        <v>1190</v>
      </c>
      <c r="D1153" s="271"/>
      <c r="E1153" s="271"/>
      <c r="F1153" s="271"/>
      <c r="G1153" s="271"/>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301</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2" x14ac:dyDescent="0.2">
      <c r="A1154" s="219"/>
      <c r="B1154" s="220"/>
      <c r="C1154" s="259" t="s">
        <v>1218</v>
      </c>
      <c r="D1154" s="226"/>
      <c r="E1154" s="227">
        <v>5</v>
      </c>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235</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59" t="s">
        <v>1201</v>
      </c>
      <c r="D1155" s="226"/>
      <c r="E1155" s="227">
        <v>5</v>
      </c>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235</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59" t="s">
        <v>1219</v>
      </c>
      <c r="D1156" s="226"/>
      <c r="E1156" s="227">
        <v>4</v>
      </c>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235</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59" t="s">
        <v>1220</v>
      </c>
      <c r="D1157" s="226"/>
      <c r="E1157" s="227">
        <v>4</v>
      </c>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235</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59" t="s">
        <v>1221</v>
      </c>
      <c r="D1158" s="226"/>
      <c r="E1158" s="227">
        <v>5</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235</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59" t="s">
        <v>1222</v>
      </c>
      <c r="D1159" s="226"/>
      <c r="E1159" s="227">
        <v>5</v>
      </c>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235</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59" t="s">
        <v>1223</v>
      </c>
      <c r="D1160" s="226"/>
      <c r="E1160" s="227">
        <v>5</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235</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39">
        <v>116</v>
      </c>
      <c r="B1161" s="240" t="s">
        <v>1224</v>
      </c>
      <c r="C1161" s="257" t="s">
        <v>1225</v>
      </c>
      <c r="D1161" s="241" t="s">
        <v>296</v>
      </c>
      <c r="E1161" s="242">
        <v>93.849900000000005</v>
      </c>
      <c r="F1161" s="243"/>
      <c r="G1161" s="244">
        <f>ROUND(E1161*F1161,2)</f>
        <v>0</v>
      </c>
      <c r="H1161" s="243"/>
      <c r="I1161" s="244">
        <f>ROUND(E1161*H1161,2)</f>
        <v>0</v>
      </c>
      <c r="J1161" s="243"/>
      <c r="K1161" s="244">
        <f>ROUND(E1161*J1161,2)</f>
        <v>0</v>
      </c>
      <c r="L1161" s="244">
        <v>15</v>
      </c>
      <c r="M1161" s="244">
        <f>G1161*(1+L1161/100)</f>
        <v>0</v>
      </c>
      <c r="N1161" s="242">
        <v>1E-3</v>
      </c>
      <c r="O1161" s="242">
        <f>ROUND(E1161*N1161,2)</f>
        <v>0.09</v>
      </c>
      <c r="P1161" s="242">
        <v>6.2E-2</v>
      </c>
      <c r="Q1161" s="242">
        <f>ROUND(E1161*P1161,2)</f>
        <v>5.82</v>
      </c>
      <c r="R1161" s="244" t="s">
        <v>1138</v>
      </c>
      <c r="S1161" s="244" t="s">
        <v>227</v>
      </c>
      <c r="T1161" s="245" t="s">
        <v>227</v>
      </c>
      <c r="U1161" s="222">
        <v>0.61199999999999999</v>
      </c>
      <c r="V1161" s="222">
        <f>ROUND(E1161*U1161,2)</f>
        <v>57.44</v>
      </c>
      <c r="W1161" s="222"/>
      <c r="X1161" s="222" t="s">
        <v>298</v>
      </c>
      <c r="Y1161" s="222" t="s">
        <v>230</v>
      </c>
      <c r="Z1161" s="212"/>
      <c r="AA1161" s="212"/>
      <c r="AB1161" s="212"/>
      <c r="AC1161" s="212"/>
      <c r="AD1161" s="212"/>
      <c r="AE1161" s="212"/>
      <c r="AF1161" s="212"/>
      <c r="AG1161" s="212" t="s">
        <v>299</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2" x14ac:dyDescent="0.2">
      <c r="A1162" s="219"/>
      <c r="B1162" s="220"/>
      <c r="C1162" s="272" t="s">
        <v>1226</v>
      </c>
      <c r="D1162" s="271"/>
      <c r="E1162" s="271"/>
      <c r="F1162" s="271"/>
      <c r="G1162" s="271"/>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301</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
      <c r="A1163" s="219"/>
      <c r="B1163" s="220"/>
      <c r="C1163" s="259" t="s">
        <v>1227</v>
      </c>
      <c r="D1163" s="226"/>
      <c r="E1163" s="227">
        <v>5.7640000000000002</v>
      </c>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235</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ht="33.75" outlineLevel="3" x14ac:dyDescent="0.2">
      <c r="A1164" s="219"/>
      <c r="B1164" s="220"/>
      <c r="C1164" s="259" t="s">
        <v>1228</v>
      </c>
      <c r="D1164" s="226"/>
      <c r="E1164" s="227">
        <v>9.9131999999999998</v>
      </c>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235</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9" t="s">
        <v>1229</v>
      </c>
      <c r="D1165" s="226"/>
      <c r="E1165" s="227">
        <v>10.9124</v>
      </c>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235</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ht="22.5" outlineLevel="3" x14ac:dyDescent="0.2">
      <c r="A1166" s="219"/>
      <c r="B1166" s="220"/>
      <c r="C1166" s="259" t="s">
        <v>1230</v>
      </c>
      <c r="D1166" s="226"/>
      <c r="E1166" s="227">
        <v>12.7614</v>
      </c>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235</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59" t="s">
        <v>1231</v>
      </c>
      <c r="D1167" s="226"/>
      <c r="E1167" s="227">
        <v>5.9927999999999999</v>
      </c>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235</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ht="33.75" outlineLevel="3" x14ac:dyDescent="0.2">
      <c r="A1168" s="219"/>
      <c r="B1168" s="220"/>
      <c r="C1168" s="259" t="s">
        <v>1232</v>
      </c>
      <c r="D1168" s="226"/>
      <c r="E1168" s="227">
        <v>14.3817</v>
      </c>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235</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59" t="s">
        <v>573</v>
      </c>
      <c r="D1169" s="226"/>
      <c r="E1169" s="227">
        <v>1.32</v>
      </c>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235</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ht="33.75" outlineLevel="3" x14ac:dyDescent="0.2">
      <c r="A1170" s="219"/>
      <c r="B1170" s="220"/>
      <c r="C1170" s="259" t="s">
        <v>1233</v>
      </c>
      <c r="D1170" s="226"/>
      <c r="E1170" s="227">
        <v>14.8512</v>
      </c>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235</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9" t="s">
        <v>1234</v>
      </c>
      <c r="D1171" s="226"/>
      <c r="E1171" s="227">
        <v>1.5509999999999999</v>
      </c>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235</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ht="33.75" outlineLevel="3" x14ac:dyDescent="0.2">
      <c r="A1172" s="219"/>
      <c r="B1172" s="220"/>
      <c r="C1172" s="259" t="s">
        <v>1235</v>
      </c>
      <c r="D1172" s="226"/>
      <c r="E1172" s="227">
        <v>14.8512</v>
      </c>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235</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59" t="s">
        <v>1234</v>
      </c>
      <c r="D1173" s="226"/>
      <c r="E1173" s="227">
        <v>1.5509999999999999</v>
      </c>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235</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39">
        <v>117</v>
      </c>
      <c r="B1174" s="240" t="s">
        <v>1236</v>
      </c>
      <c r="C1174" s="257" t="s">
        <v>1237</v>
      </c>
      <c r="D1174" s="241" t="s">
        <v>296</v>
      </c>
      <c r="E1174" s="242">
        <v>134.37569999999999</v>
      </c>
      <c r="F1174" s="243"/>
      <c r="G1174" s="244">
        <f>ROUND(E1174*F1174,2)</f>
        <v>0</v>
      </c>
      <c r="H1174" s="243"/>
      <c r="I1174" s="244">
        <f>ROUND(E1174*H1174,2)</f>
        <v>0</v>
      </c>
      <c r="J1174" s="243"/>
      <c r="K1174" s="244">
        <f>ROUND(E1174*J1174,2)</f>
        <v>0</v>
      </c>
      <c r="L1174" s="244">
        <v>15</v>
      </c>
      <c r="M1174" s="244">
        <f>G1174*(1+L1174/100)</f>
        <v>0</v>
      </c>
      <c r="N1174" s="242">
        <v>9.2000000000000003E-4</v>
      </c>
      <c r="O1174" s="242">
        <f>ROUND(E1174*N1174,2)</f>
        <v>0.12</v>
      </c>
      <c r="P1174" s="242">
        <v>5.3999999999999999E-2</v>
      </c>
      <c r="Q1174" s="242">
        <f>ROUND(E1174*P1174,2)</f>
        <v>7.26</v>
      </c>
      <c r="R1174" s="244" t="s">
        <v>1138</v>
      </c>
      <c r="S1174" s="244" t="s">
        <v>227</v>
      </c>
      <c r="T1174" s="245" t="s">
        <v>227</v>
      </c>
      <c r="U1174" s="222">
        <v>0.46500000000000002</v>
      </c>
      <c r="V1174" s="222">
        <f>ROUND(E1174*U1174,2)</f>
        <v>62.48</v>
      </c>
      <c r="W1174" s="222"/>
      <c r="X1174" s="222" t="s">
        <v>298</v>
      </c>
      <c r="Y1174" s="222" t="s">
        <v>230</v>
      </c>
      <c r="Z1174" s="212"/>
      <c r="AA1174" s="212"/>
      <c r="AB1174" s="212"/>
      <c r="AC1174" s="212"/>
      <c r="AD1174" s="212"/>
      <c r="AE1174" s="212"/>
      <c r="AF1174" s="212"/>
      <c r="AG1174" s="212" t="s">
        <v>299</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72" t="s">
        <v>1226</v>
      </c>
      <c r="D1175" s="271"/>
      <c r="E1175" s="271"/>
      <c r="F1175" s="271"/>
      <c r="G1175" s="271"/>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301</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59" t="s">
        <v>1238</v>
      </c>
      <c r="D1176" s="226"/>
      <c r="E1176" s="227">
        <v>14.275499999999999</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235</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9" t="s">
        <v>1239</v>
      </c>
      <c r="D1177" s="226"/>
      <c r="E1177" s="227">
        <v>39.75</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235</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59" t="s">
        <v>1240</v>
      </c>
      <c r="D1178" s="226"/>
      <c r="E1178" s="227">
        <v>18.7425</v>
      </c>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235</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9" t="s">
        <v>1241</v>
      </c>
      <c r="D1179" s="226"/>
      <c r="E1179" s="227">
        <v>21.365500000000001</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235</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9" t="s">
        <v>1242</v>
      </c>
      <c r="D1180" s="226"/>
      <c r="E1180" s="227">
        <v>21.235499999999998</v>
      </c>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235</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9" t="s">
        <v>1243</v>
      </c>
      <c r="D1181" s="226"/>
      <c r="E1181" s="227">
        <v>19.006699999999999</v>
      </c>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235</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39">
        <v>118</v>
      </c>
      <c r="B1182" s="240" t="s">
        <v>1244</v>
      </c>
      <c r="C1182" s="257" t="s">
        <v>1245</v>
      </c>
      <c r="D1182" s="241" t="s">
        <v>425</v>
      </c>
      <c r="E1182" s="242">
        <v>11</v>
      </c>
      <c r="F1182" s="243"/>
      <c r="G1182" s="244">
        <f>ROUND(E1182*F1182,2)</f>
        <v>0</v>
      </c>
      <c r="H1182" s="243"/>
      <c r="I1182" s="244">
        <f>ROUND(E1182*H1182,2)</f>
        <v>0</v>
      </c>
      <c r="J1182" s="243"/>
      <c r="K1182" s="244">
        <f>ROUND(E1182*J1182,2)</f>
        <v>0</v>
      </c>
      <c r="L1182" s="244">
        <v>15</v>
      </c>
      <c r="M1182" s="244">
        <f>G1182*(1+L1182/100)</f>
        <v>0</v>
      </c>
      <c r="N1182" s="242">
        <v>0</v>
      </c>
      <c r="O1182" s="242">
        <f>ROUND(E1182*N1182,2)</f>
        <v>0</v>
      </c>
      <c r="P1182" s="242">
        <v>0</v>
      </c>
      <c r="Q1182" s="242">
        <f>ROUND(E1182*P1182,2)</f>
        <v>0</v>
      </c>
      <c r="R1182" s="244" t="s">
        <v>1138</v>
      </c>
      <c r="S1182" s="244" t="s">
        <v>227</v>
      </c>
      <c r="T1182" s="245" t="s">
        <v>227</v>
      </c>
      <c r="U1182" s="222">
        <v>0.06</v>
      </c>
      <c r="V1182" s="222">
        <f>ROUND(E1182*U1182,2)</f>
        <v>0.66</v>
      </c>
      <c r="W1182" s="222"/>
      <c r="X1182" s="222" t="s">
        <v>298</v>
      </c>
      <c r="Y1182" s="222" t="s">
        <v>230</v>
      </c>
      <c r="Z1182" s="212"/>
      <c r="AA1182" s="212"/>
      <c r="AB1182" s="212"/>
      <c r="AC1182" s="212"/>
      <c r="AD1182" s="212"/>
      <c r="AE1182" s="212"/>
      <c r="AF1182" s="212"/>
      <c r="AG1182" s="212" t="s">
        <v>299</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2" x14ac:dyDescent="0.2">
      <c r="A1183" s="219"/>
      <c r="B1183" s="220"/>
      <c r="C1183" s="272" t="s">
        <v>1246</v>
      </c>
      <c r="D1183" s="271"/>
      <c r="E1183" s="271"/>
      <c r="F1183" s="271"/>
      <c r="G1183" s="271"/>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301</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2" x14ac:dyDescent="0.2">
      <c r="A1184" s="219"/>
      <c r="B1184" s="220"/>
      <c r="C1184" s="259" t="s">
        <v>608</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235</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59" t="s">
        <v>1247</v>
      </c>
      <c r="D1185" s="226"/>
      <c r="E1185" s="227">
        <v>11</v>
      </c>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235</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39">
        <v>119</v>
      </c>
      <c r="B1186" s="240" t="s">
        <v>1248</v>
      </c>
      <c r="C1186" s="257" t="s">
        <v>1249</v>
      </c>
      <c r="D1186" s="241" t="s">
        <v>425</v>
      </c>
      <c r="E1186" s="242">
        <v>1</v>
      </c>
      <c r="F1186" s="243"/>
      <c r="G1186" s="244">
        <f>ROUND(E1186*F1186,2)</f>
        <v>0</v>
      </c>
      <c r="H1186" s="243"/>
      <c r="I1186" s="244">
        <f>ROUND(E1186*H1186,2)</f>
        <v>0</v>
      </c>
      <c r="J1186" s="243"/>
      <c r="K1186" s="244">
        <f>ROUND(E1186*J1186,2)</f>
        <v>0</v>
      </c>
      <c r="L1186" s="244">
        <v>15</v>
      </c>
      <c r="M1186" s="244">
        <f>G1186*(1+L1186/100)</f>
        <v>0</v>
      </c>
      <c r="N1186" s="242">
        <v>0</v>
      </c>
      <c r="O1186" s="242">
        <f>ROUND(E1186*N1186,2)</f>
        <v>0</v>
      </c>
      <c r="P1186" s="242">
        <v>0</v>
      </c>
      <c r="Q1186" s="242">
        <f>ROUND(E1186*P1186,2)</f>
        <v>0</v>
      </c>
      <c r="R1186" s="244" t="s">
        <v>1138</v>
      </c>
      <c r="S1186" s="244" t="s">
        <v>227</v>
      </c>
      <c r="T1186" s="245" t="s">
        <v>227</v>
      </c>
      <c r="U1186" s="222">
        <v>0.09</v>
      </c>
      <c r="V1186" s="222">
        <f>ROUND(E1186*U1186,2)</f>
        <v>0.09</v>
      </c>
      <c r="W1186" s="222"/>
      <c r="X1186" s="222" t="s">
        <v>298</v>
      </c>
      <c r="Y1186" s="222" t="s">
        <v>230</v>
      </c>
      <c r="Z1186" s="212"/>
      <c r="AA1186" s="212"/>
      <c r="AB1186" s="212"/>
      <c r="AC1186" s="212"/>
      <c r="AD1186" s="212"/>
      <c r="AE1186" s="212"/>
      <c r="AF1186" s="212"/>
      <c r="AG1186" s="212" t="s">
        <v>299</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2" x14ac:dyDescent="0.2">
      <c r="A1187" s="219"/>
      <c r="B1187" s="220"/>
      <c r="C1187" s="272" t="s">
        <v>1246</v>
      </c>
      <c r="D1187" s="271"/>
      <c r="E1187" s="271"/>
      <c r="F1187" s="271"/>
      <c r="G1187" s="271"/>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301</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ht="33.75" outlineLevel="1" x14ac:dyDescent="0.2">
      <c r="A1188" s="239">
        <v>120</v>
      </c>
      <c r="B1188" s="240" t="s">
        <v>1250</v>
      </c>
      <c r="C1188" s="257" t="s">
        <v>1251</v>
      </c>
      <c r="D1188" s="241" t="s">
        <v>296</v>
      </c>
      <c r="E1188" s="242">
        <v>10.545</v>
      </c>
      <c r="F1188" s="243"/>
      <c r="G1188" s="244">
        <f>ROUND(E1188*F1188,2)</f>
        <v>0</v>
      </c>
      <c r="H1188" s="243"/>
      <c r="I1188" s="244">
        <f>ROUND(E1188*H1188,2)</f>
        <v>0</v>
      </c>
      <c r="J1188" s="243"/>
      <c r="K1188" s="244">
        <f>ROUND(E1188*J1188,2)</f>
        <v>0</v>
      </c>
      <c r="L1188" s="244">
        <v>15</v>
      </c>
      <c r="M1188" s="244">
        <f>G1188*(1+L1188/100)</f>
        <v>0</v>
      </c>
      <c r="N1188" s="242">
        <v>1.17E-3</v>
      </c>
      <c r="O1188" s="242">
        <f>ROUND(E1188*N1188,2)</f>
        <v>0.01</v>
      </c>
      <c r="P1188" s="242">
        <v>7.5999999999999998E-2</v>
      </c>
      <c r="Q1188" s="242">
        <f>ROUND(E1188*P1188,2)</f>
        <v>0.8</v>
      </c>
      <c r="R1188" s="244" t="s">
        <v>1138</v>
      </c>
      <c r="S1188" s="244" t="s">
        <v>227</v>
      </c>
      <c r="T1188" s="245" t="s">
        <v>227</v>
      </c>
      <c r="U1188" s="222">
        <v>0.93899999999999995</v>
      </c>
      <c r="V1188" s="222">
        <f>ROUND(E1188*U1188,2)</f>
        <v>9.9</v>
      </c>
      <c r="W1188" s="222"/>
      <c r="X1188" s="222" t="s">
        <v>298</v>
      </c>
      <c r="Y1188" s="222" t="s">
        <v>230</v>
      </c>
      <c r="Z1188" s="212"/>
      <c r="AA1188" s="212"/>
      <c r="AB1188" s="212"/>
      <c r="AC1188" s="212"/>
      <c r="AD1188" s="212"/>
      <c r="AE1188" s="212"/>
      <c r="AF1188" s="212"/>
      <c r="AG1188" s="212" t="s">
        <v>299</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2" x14ac:dyDescent="0.2">
      <c r="A1189" s="219"/>
      <c r="B1189" s="220"/>
      <c r="C1189" s="259" t="s">
        <v>1252</v>
      </c>
      <c r="D1189" s="226"/>
      <c r="E1189" s="227">
        <v>10.545</v>
      </c>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235</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ht="33.75" outlineLevel="1" x14ac:dyDescent="0.2">
      <c r="A1190" s="239">
        <v>121</v>
      </c>
      <c r="B1190" s="240" t="s">
        <v>1253</v>
      </c>
      <c r="C1190" s="257" t="s">
        <v>1254</v>
      </c>
      <c r="D1190" s="241" t="s">
        <v>296</v>
      </c>
      <c r="E1190" s="242">
        <v>6.9634</v>
      </c>
      <c r="F1190" s="243"/>
      <c r="G1190" s="244">
        <f>ROUND(E1190*F1190,2)</f>
        <v>0</v>
      </c>
      <c r="H1190" s="243"/>
      <c r="I1190" s="244">
        <f>ROUND(E1190*H1190,2)</f>
        <v>0</v>
      </c>
      <c r="J1190" s="243"/>
      <c r="K1190" s="244">
        <f>ROUND(E1190*J1190,2)</f>
        <v>0</v>
      </c>
      <c r="L1190" s="244">
        <v>15</v>
      </c>
      <c r="M1190" s="244">
        <f>G1190*(1+L1190/100)</f>
        <v>0</v>
      </c>
      <c r="N1190" s="242">
        <v>1E-3</v>
      </c>
      <c r="O1190" s="242">
        <f>ROUND(E1190*N1190,2)</f>
        <v>0.01</v>
      </c>
      <c r="P1190" s="242">
        <v>6.3E-2</v>
      </c>
      <c r="Q1190" s="242">
        <f>ROUND(E1190*P1190,2)</f>
        <v>0.44</v>
      </c>
      <c r="R1190" s="244" t="s">
        <v>1138</v>
      </c>
      <c r="S1190" s="244" t="s">
        <v>227</v>
      </c>
      <c r="T1190" s="245" t="s">
        <v>227</v>
      </c>
      <c r="U1190" s="222">
        <v>0.71799999999999997</v>
      </c>
      <c r="V1190" s="222">
        <f>ROUND(E1190*U1190,2)</f>
        <v>5</v>
      </c>
      <c r="W1190" s="222"/>
      <c r="X1190" s="222" t="s">
        <v>298</v>
      </c>
      <c r="Y1190" s="222" t="s">
        <v>230</v>
      </c>
      <c r="Z1190" s="212"/>
      <c r="AA1190" s="212"/>
      <c r="AB1190" s="212"/>
      <c r="AC1190" s="212"/>
      <c r="AD1190" s="212"/>
      <c r="AE1190" s="212"/>
      <c r="AF1190" s="212"/>
      <c r="AG1190" s="212" t="s">
        <v>299</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2" x14ac:dyDescent="0.2">
      <c r="A1191" s="219"/>
      <c r="B1191" s="220"/>
      <c r="C1191" s="259" t="s">
        <v>1255</v>
      </c>
      <c r="D1191" s="226"/>
      <c r="E1191" s="227">
        <v>6.9634</v>
      </c>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235</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ht="33.75" outlineLevel="1" x14ac:dyDescent="0.2">
      <c r="A1192" s="239">
        <v>122</v>
      </c>
      <c r="B1192" s="240" t="s">
        <v>1256</v>
      </c>
      <c r="C1192" s="257" t="s">
        <v>1257</v>
      </c>
      <c r="D1192" s="241" t="s">
        <v>296</v>
      </c>
      <c r="E1192" s="242">
        <v>36.457700000000003</v>
      </c>
      <c r="F1192" s="243"/>
      <c r="G1192" s="244">
        <f>ROUND(E1192*F1192,2)</f>
        <v>0</v>
      </c>
      <c r="H1192" s="243"/>
      <c r="I1192" s="244">
        <f>ROUND(E1192*H1192,2)</f>
        <v>0</v>
      </c>
      <c r="J1192" s="243"/>
      <c r="K1192" s="244">
        <f>ROUND(E1192*J1192,2)</f>
        <v>0</v>
      </c>
      <c r="L1192" s="244">
        <v>15</v>
      </c>
      <c r="M1192" s="244">
        <f>G1192*(1+L1192/100)</f>
        <v>0</v>
      </c>
      <c r="N1192" s="242">
        <v>4.2000000000000002E-4</v>
      </c>
      <c r="O1192" s="242">
        <f>ROUND(E1192*N1192,2)</f>
        <v>0.02</v>
      </c>
      <c r="P1192" s="242">
        <v>2.5000000000000001E-2</v>
      </c>
      <c r="Q1192" s="242">
        <f>ROUND(E1192*P1192,2)</f>
        <v>0.91</v>
      </c>
      <c r="R1192" s="244" t="s">
        <v>1138</v>
      </c>
      <c r="S1192" s="244" t="s">
        <v>227</v>
      </c>
      <c r="T1192" s="245" t="s">
        <v>227</v>
      </c>
      <c r="U1192" s="222">
        <v>0.33200000000000002</v>
      </c>
      <c r="V1192" s="222">
        <f>ROUND(E1192*U1192,2)</f>
        <v>12.1</v>
      </c>
      <c r="W1192" s="222"/>
      <c r="X1192" s="222" t="s">
        <v>298</v>
      </c>
      <c r="Y1192" s="222" t="s">
        <v>230</v>
      </c>
      <c r="Z1192" s="212"/>
      <c r="AA1192" s="212"/>
      <c r="AB1192" s="212"/>
      <c r="AC1192" s="212"/>
      <c r="AD1192" s="212"/>
      <c r="AE1192" s="212"/>
      <c r="AF1192" s="212"/>
      <c r="AG1192" s="212" t="s">
        <v>299</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59" t="s">
        <v>1258</v>
      </c>
      <c r="D1193" s="226"/>
      <c r="E1193" s="227">
        <v>15.051</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235</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59" t="s">
        <v>1259</v>
      </c>
      <c r="D1194" s="226"/>
      <c r="E1194" s="227">
        <v>10.35</v>
      </c>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235</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59" t="s">
        <v>1260</v>
      </c>
      <c r="D1195" s="226"/>
      <c r="E1195" s="227">
        <v>7.2152000000000003</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235</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9" t="s">
        <v>1261</v>
      </c>
      <c r="D1196" s="226"/>
      <c r="E1196" s="227">
        <v>3.8414999999999999</v>
      </c>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235</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39">
        <v>123</v>
      </c>
      <c r="B1197" s="240" t="s">
        <v>1262</v>
      </c>
      <c r="C1197" s="257" t="s">
        <v>1263</v>
      </c>
      <c r="D1197" s="241" t="s">
        <v>317</v>
      </c>
      <c r="E1197" s="242">
        <v>131.245</v>
      </c>
      <c r="F1197" s="243"/>
      <c r="G1197" s="244">
        <f>ROUND(E1197*F1197,2)</f>
        <v>0</v>
      </c>
      <c r="H1197" s="243"/>
      <c r="I1197" s="244">
        <f>ROUND(E1197*H1197,2)</f>
        <v>0</v>
      </c>
      <c r="J1197" s="243"/>
      <c r="K1197" s="244">
        <f>ROUND(E1197*J1197,2)</f>
        <v>0</v>
      </c>
      <c r="L1197" s="244">
        <v>15</v>
      </c>
      <c r="M1197" s="244">
        <f>G1197*(1+L1197/100)</f>
        <v>0</v>
      </c>
      <c r="N1197" s="242">
        <v>0</v>
      </c>
      <c r="O1197" s="242">
        <f>ROUND(E1197*N1197,2)</f>
        <v>0</v>
      </c>
      <c r="P1197" s="242">
        <v>1.507E-2</v>
      </c>
      <c r="Q1197" s="242">
        <f>ROUND(E1197*P1197,2)</f>
        <v>1.98</v>
      </c>
      <c r="R1197" s="244" t="s">
        <v>1138</v>
      </c>
      <c r="S1197" s="244" t="s">
        <v>227</v>
      </c>
      <c r="T1197" s="245" t="s">
        <v>227</v>
      </c>
      <c r="U1197" s="222">
        <v>0.11</v>
      </c>
      <c r="V1197" s="222">
        <f>ROUND(E1197*U1197,2)</f>
        <v>14.44</v>
      </c>
      <c r="W1197" s="222"/>
      <c r="X1197" s="222" t="s">
        <v>298</v>
      </c>
      <c r="Y1197" s="222" t="s">
        <v>230</v>
      </c>
      <c r="Z1197" s="212"/>
      <c r="AA1197" s="212"/>
      <c r="AB1197" s="212"/>
      <c r="AC1197" s="212"/>
      <c r="AD1197" s="212"/>
      <c r="AE1197" s="212"/>
      <c r="AF1197" s="212"/>
      <c r="AG1197" s="212" t="s">
        <v>299</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59" t="s">
        <v>1264</v>
      </c>
      <c r="D1198" s="226"/>
      <c r="E1198" s="227">
        <v>23.555</v>
      </c>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235</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59" t="s">
        <v>1265</v>
      </c>
      <c r="D1199" s="226"/>
      <c r="E1199" s="227">
        <v>6.79</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235</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9" t="s">
        <v>1266</v>
      </c>
      <c r="D1200" s="226"/>
      <c r="E1200" s="227">
        <v>5.39</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235</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59" t="s">
        <v>1267</v>
      </c>
      <c r="D1201" s="226"/>
      <c r="E1201" s="227">
        <v>7.39</v>
      </c>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235</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59" t="s">
        <v>1268</v>
      </c>
      <c r="D1202" s="226"/>
      <c r="E1202" s="227">
        <v>13.82</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235</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59" t="s">
        <v>1269</v>
      </c>
      <c r="D1203" s="226"/>
      <c r="E1203" s="227">
        <v>11.48</v>
      </c>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235</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59" t="s">
        <v>1270</v>
      </c>
      <c r="D1204" s="226"/>
      <c r="E1204" s="227">
        <v>6.08</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235</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9" t="s">
        <v>1271</v>
      </c>
      <c r="D1205" s="226"/>
      <c r="E1205" s="227">
        <v>10.57</v>
      </c>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235</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59" t="s">
        <v>1272</v>
      </c>
      <c r="D1206" s="226"/>
      <c r="E1206" s="227">
        <v>8.39</v>
      </c>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235</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59" t="s">
        <v>1273</v>
      </c>
      <c r="D1207" s="226"/>
      <c r="E1207" s="227">
        <v>11.17</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235</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59" t="s">
        <v>1274</v>
      </c>
      <c r="D1208" s="226"/>
      <c r="E1208" s="227">
        <v>8.35</v>
      </c>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235</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9" t="s">
        <v>1273</v>
      </c>
      <c r="D1209" s="226"/>
      <c r="E1209" s="227">
        <v>11.17</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235</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9" t="s">
        <v>1275</v>
      </c>
      <c r="D1210" s="226"/>
      <c r="E1210" s="227">
        <v>7.09</v>
      </c>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235</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39">
        <v>124</v>
      </c>
      <c r="B1211" s="240" t="s">
        <v>1276</v>
      </c>
      <c r="C1211" s="257" t="s">
        <v>1277</v>
      </c>
      <c r="D1211" s="241" t="s">
        <v>317</v>
      </c>
      <c r="E1211" s="242">
        <v>10</v>
      </c>
      <c r="F1211" s="243"/>
      <c r="G1211" s="244">
        <f>ROUND(E1211*F1211,2)</f>
        <v>0</v>
      </c>
      <c r="H1211" s="243"/>
      <c r="I1211" s="244">
        <f>ROUND(E1211*H1211,2)</f>
        <v>0</v>
      </c>
      <c r="J1211" s="243"/>
      <c r="K1211" s="244">
        <f>ROUND(E1211*J1211,2)</f>
        <v>0</v>
      </c>
      <c r="L1211" s="244">
        <v>15</v>
      </c>
      <c r="M1211" s="244">
        <f>G1211*(1+L1211/100)</f>
        <v>0</v>
      </c>
      <c r="N1211" s="242">
        <v>0</v>
      </c>
      <c r="O1211" s="242">
        <f>ROUND(E1211*N1211,2)</f>
        <v>0</v>
      </c>
      <c r="P1211" s="242">
        <v>2.14E-3</v>
      </c>
      <c r="Q1211" s="242">
        <f>ROUND(E1211*P1211,2)</f>
        <v>0.02</v>
      </c>
      <c r="R1211" s="244" t="s">
        <v>1138</v>
      </c>
      <c r="S1211" s="244" t="s">
        <v>227</v>
      </c>
      <c r="T1211" s="245" t="s">
        <v>227</v>
      </c>
      <c r="U1211" s="222">
        <v>4</v>
      </c>
      <c r="V1211" s="222">
        <f>ROUND(E1211*U1211,2)</f>
        <v>40</v>
      </c>
      <c r="W1211" s="222"/>
      <c r="X1211" s="222" t="s">
        <v>298</v>
      </c>
      <c r="Y1211" s="222" t="s">
        <v>230</v>
      </c>
      <c r="Z1211" s="212"/>
      <c r="AA1211" s="212"/>
      <c r="AB1211" s="212"/>
      <c r="AC1211" s="212"/>
      <c r="AD1211" s="212"/>
      <c r="AE1211" s="212"/>
      <c r="AF1211" s="212"/>
      <c r="AG1211" s="212" t="s">
        <v>299</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59" t="s">
        <v>1278</v>
      </c>
      <c r="D1212" s="226"/>
      <c r="E1212" s="227"/>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235</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59" t="s">
        <v>1279</v>
      </c>
      <c r="D1213" s="226"/>
      <c r="E1213" s="227">
        <v>10</v>
      </c>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235</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ht="22.5" outlineLevel="1" x14ac:dyDescent="0.2">
      <c r="A1214" s="239">
        <v>125</v>
      </c>
      <c r="B1214" s="240" t="s">
        <v>1280</v>
      </c>
      <c r="C1214" s="257" t="s">
        <v>1281</v>
      </c>
      <c r="D1214" s="241" t="s">
        <v>322</v>
      </c>
      <c r="E1214" s="242">
        <v>3.96</v>
      </c>
      <c r="F1214" s="243"/>
      <c r="G1214" s="244">
        <f>ROUND(E1214*F1214,2)</f>
        <v>0</v>
      </c>
      <c r="H1214" s="243"/>
      <c r="I1214" s="244">
        <f>ROUND(E1214*H1214,2)</f>
        <v>0</v>
      </c>
      <c r="J1214" s="243"/>
      <c r="K1214" s="244">
        <f>ROUND(E1214*J1214,2)</f>
        <v>0</v>
      </c>
      <c r="L1214" s="244">
        <v>15</v>
      </c>
      <c r="M1214" s="244">
        <f>G1214*(1+L1214/100)</f>
        <v>0</v>
      </c>
      <c r="N1214" s="242">
        <v>1.82E-3</v>
      </c>
      <c r="O1214" s="242">
        <f>ROUND(E1214*N1214,2)</f>
        <v>0.01</v>
      </c>
      <c r="P1214" s="242">
        <v>1.8</v>
      </c>
      <c r="Q1214" s="242">
        <f>ROUND(E1214*P1214,2)</f>
        <v>7.13</v>
      </c>
      <c r="R1214" s="244" t="s">
        <v>1138</v>
      </c>
      <c r="S1214" s="244" t="s">
        <v>227</v>
      </c>
      <c r="T1214" s="245" t="s">
        <v>227</v>
      </c>
      <c r="U1214" s="222">
        <v>5.016</v>
      </c>
      <c r="V1214" s="222">
        <f>ROUND(E1214*U1214,2)</f>
        <v>19.86</v>
      </c>
      <c r="W1214" s="222"/>
      <c r="X1214" s="222" t="s">
        <v>298</v>
      </c>
      <c r="Y1214" s="222" t="s">
        <v>230</v>
      </c>
      <c r="Z1214" s="212"/>
      <c r="AA1214" s="212"/>
      <c r="AB1214" s="212"/>
      <c r="AC1214" s="212"/>
      <c r="AD1214" s="212"/>
      <c r="AE1214" s="212"/>
      <c r="AF1214" s="212"/>
      <c r="AG1214" s="212" t="s">
        <v>299</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72" t="s">
        <v>1282</v>
      </c>
      <c r="D1215" s="271"/>
      <c r="E1215" s="271"/>
      <c r="F1215" s="271"/>
      <c r="G1215" s="271"/>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301</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2" x14ac:dyDescent="0.2">
      <c r="A1216" s="219"/>
      <c r="B1216" s="220"/>
      <c r="C1216" s="260" t="s">
        <v>1283</v>
      </c>
      <c r="D1216" s="248"/>
      <c r="E1216" s="248"/>
      <c r="F1216" s="248"/>
      <c r="G1216" s="248"/>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233</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2" x14ac:dyDescent="0.2">
      <c r="A1217" s="219"/>
      <c r="B1217" s="220"/>
      <c r="C1217" s="259" t="s">
        <v>444</v>
      </c>
      <c r="D1217" s="226"/>
      <c r="E1217" s="227"/>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235</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59" t="s">
        <v>1284</v>
      </c>
      <c r="D1218" s="226"/>
      <c r="E1218" s="227">
        <v>0.66</v>
      </c>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235</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59" t="s">
        <v>1285</v>
      </c>
      <c r="D1219" s="226"/>
      <c r="E1219" s="227">
        <v>0.66</v>
      </c>
      <c r="F1219" s="222"/>
      <c r="G1219" s="222"/>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235</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9" t="s">
        <v>1286</v>
      </c>
      <c r="D1220" s="226"/>
      <c r="E1220" s="227">
        <v>0.66</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235</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9" t="s">
        <v>1287</v>
      </c>
      <c r="D1221" s="226"/>
      <c r="E1221" s="227">
        <v>0.66</v>
      </c>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235</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59" t="s">
        <v>1288</v>
      </c>
      <c r="D1222" s="226"/>
      <c r="E1222" s="227">
        <v>0.66</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235</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59" t="s">
        <v>1289</v>
      </c>
      <c r="D1223" s="226"/>
      <c r="E1223" s="227">
        <v>0.66</v>
      </c>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235</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ht="22.5" outlineLevel="1" x14ac:dyDescent="0.2">
      <c r="A1224" s="239">
        <v>126</v>
      </c>
      <c r="B1224" s="240" t="s">
        <v>1290</v>
      </c>
      <c r="C1224" s="257" t="s">
        <v>1291</v>
      </c>
      <c r="D1224" s="241" t="s">
        <v>322</v>
      </c>
      <c r="E1224" s="242">
        <v>3.72675</v>
      </c>
      <c r="F1224" s="243"/>
      <c r="G1224" s="244">
        <f>ROUND(E1224*F1224,2)</f>
        <v>0</v>
      </c>
      <c r="H1224" s="243"/>
      <c r="I1224" s="244">
        <f>ROUND(E1224*H1224,2)</f>
        <v>0</v>
      </c>
      <c r="J1224" s="243"/>
      <c r="K1224" s="244">
        <f>ROUND(E1224*J1224,2)</f>
        <v>0</v>
      </c>
      <c r="L1224" s="244">
        <v>15</v>
      </c>
      <c r="M1224" s="244">
        <f>G1224*(1+L1224/100)</f>
        <v>0</v>
      </c>
      <c r="N1224" s="242">
        <v>1.33E-3</v>
      </c>
      <c r="O1224" s="242">
        <f>ROUND(E1224*N1224,2)</f>
        <v>0</v>
      </c>
      <c r="P1224" s="242">
        <v>1.8</v>
      </c>
      <c r="Q1224" s="242">
        <f>ROUND(E1224*P1224,2)</f>
        <v>6.71</v>
      </c>
      <c r="R1224" s="244" t="s">
        <v>1138</v>
      </c>
      <c r="S1224" s="244" t="s">
        <v>227</v>
      </c>
      <c r="T1224" s="245" t="s">
        <v>227</v>
      </c>
      <c r="U1224" s="222">
        <v>4.67</v>
      </c>
      <c r="V1224" s="222">
        <f>ROUND(E1224*U1224,2)</f>
        <v>17.399999999999999</v>
      </c>
      <c r="W1224" s="222"/>
      <c r="X1224" s="222" t="s">
        <v>298</v>
      </c>
      <c r="Y1224" s="222" t="s">
        <v>230</v>
      </c>
      <c r="Z1224" s="212"/>
      <c r="AA1224" s="212"/>
      <c r="AB1224" s="212"/>
      <c r="AC1224" s="212"/>
      <c r="AD1224" s="212"/>
      <c r="AE1224" s="212"/>
      <c r="AF1224" s="212"/>
      <c r="AG1224" s="212" t="s">
        <v>299</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2" x14ac:dyDescent="0.2">
      <c r="A1225" s="219"/>
      <c r="B1225" s="220"/>
      <c r="C1225" s="272" t="s">
        <v>1282</v>
      </c>
      <c r="D1225" s="271"/>
      <c r="E1225" s="271"/>
      <c r="F1225" s="271"/>
      <c r="G1225" s="271"/>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301</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60" t="s">
        <v>1283</v>
      </c>
      <c r="D1226" s="248"/>
      <c r="E1226" s="248"/>
      <c r="F1226" s="248"/>
      <c r="G1226" s="248"/>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233</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59" t="s">
        <v>472</v>
      </c>
      <c r="D1227" s="226"/>
      <c r="E1227" s="227"/>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235</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59" t="s">
        <v>1292</v>
      </c>
      <c r="D1228" s="226"/>
      <c r="E1228" s="227">
        <v>2.5724999999999998</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235</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59" t="s">
        <v>1293</v>
      </c>
      <c r="D1229" s="226"/>
      <c r="E1229" s="227">
        <v>0.34499999999999997</v>
      </c>
      <c r="F1229" s="222"/>
      <c r="G1229" s="222"/>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235</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9" t="s">
        <v>590</v>
      </c>
      <c r="D1230" s="226"/>
      <c r="E1230" s="227"/>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235</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59" t="s">
        <v>1294</v>
      </c>
      <c r="D1231" s="226"/>
      <c r="E1231" s="227">
        <v>0.80925000000000002</v>
      </c>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235</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ht="22.5" outlineLevel="1" x14ac:dyDescent="0.2">
      <c r="A1232" s="239">
        <v>127</v>
      </c>
      <c r="B1232" s="240" t="s">
        <v>1295</v>
      </c>
      <c r="C1232" s="257" t="s">
        <v>1296</v>
      </c>
      <c r="D1232" s="241" t="s">
        <v>322</v>
      </c>
      <c r="E1232" s="242">
        <v>3.1320000000000001</v>
      </c>
      <c r="F1232" s="243"/>
      <c r="G1232" s="244">
        <f>ROUND(E1232*F1232,2)</f>
        <v>0</v>
      </c>
      <c r="H1232" s="243"/>
      <c r="I1232" s="244">
        <f>ROUND(E1232*H1232,2)</f>
        <v>0</v>
      </c>
      <c r="J1232" s="243"/>
      <c r="K1232" s="244">
        <f>ROUND(E1232*J1232,2)</f>
        <v>0</v>
      </c>
      <c r="L1232" s="244">
        <v>15</v>
      </c>
      <c r="M1232" s="244">
        <f>G1232*(1+L1232/100)</f>
        <v>0</v>
      </c>
      <c r="N1232" s="242">
        <v>1.39E-3</v>
      </c>
      <c r="O1232" s="242">
        <f>ROUND(E1232*N1232,2)</f>
        <v>0</v>
      </c>
      <c r="P1232" s="242">
        <v>1.8</v>
      </c>
      <c r="Q1232" s="242">
        <f>ROUND(E1232*P1232,2)</f>
        <v>5.64</v>
      </c>
      <c r="R1232" s="244" t="s">
        <v>1138</v>
      </c>
      <c r="S1232" s="244" t="s">
        <v>227</v>
      </c>
      <c r="T1232" s="245" t="s">
        <v>227</v>
      </c>
      <c r="U1232" s="222">
        <v>12.256</v>
      </c>
      <c r="V1232" s="222">
        <f>ROUND(E1232*U1232,2)</f>
        <v>38.39</v>
      </c>
      <c r="W1232" s="222"/>
      <c r="X1232" s="222" t="s">
        <v>298</v>
      </c>
      <c r="Y1232" s="222" t="s">
        <v>230</v>
      </c>
      <c r="Z1232" s="212"/>
      <c r="AA1232" s="212"/>
      <c r="AB1232" s="212"/>
      <c r="AC1232" s="212"/>
      <c r="AD1232" s="212"/>
      <c r="AE1232" s="212"/>
      <c r="AF1232" s="212"/>
      <c r="AG1232" s="212" t="s">
        <v>299</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59" t="s">
        <v>1297</v>
      </c>
      <c r="D1233" s="226"/>
      <c r="E1233" s="227">
        <v>3.1320000000000001</v>
      </c>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235</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ht="22.5" outlineLevel="1" x14ac:dyDescent="0.2">
      <c r="A1234" s="239">
        <v>128</v>
      </c>
      <c r="B1234" s="240" t="s">
        <v>1298</v>
      </c>
      <c r="C1234" s="257" t="s">
        <v>1299</v>
      </c>
      <c r="D1234" s="241" t="s">
        <v>425</v>
      </c>
      <c r="E1234" s="242">
        <v>4</v>
      </c>
      <c r="F1234" s="243"/>
      <c r="G1234" s="244">
        <f>ROUND(E1234*F1234,2)</f>
        <v>0</v>
      </c>
      <c r="H1234" s="243"/>
      <c r="I1234" s="244">
        <f>ROUND(E1234*H1234,2)</f>
        <v>0</v>
      </c>
      <c r="J1234" s="243"/>
      <c r="K1234" s="244">
        <f>ROUND(E1234*J1234,2)</f>
        <v>0</v>
      </c>
      <c r="L1234" s="244">
        <v>15</v>
      </c>
      <c r="M1234" s="244">
        <f>G1234*(1+L1234/100)</f>
        <v>0</v>
      </c>
      <c r="N1234" s="242">
        <v>4.8999999999999998E-4</v>
      </c>
      <c r="O1234" s="242">
        <f>ROUND(E1234*N1234,2)</f>
        <v>0</v>
      </c>
      <c r="P1234" s="242">
        <v>3.1E-2</v>
      </c>
      <c r="Q1234" s="242">
        <f>ROUND(E1234*P1234,2)</f>
        <v>0.12</v>
      </c>
      <c r="R1234" s="244" t="s">
        <v>1138</v>
      </c>
      <c r="S1234" s="244" t="s">
        <v>227</v>
      </c>
      <c r="T1234" s="245" t="s">
        <v>227</v>
      </c>
      <c r="U1234" s="222">
        <v>0.66600000000000004</v>
      </c>
      <c r="V1234" s="222">
        <f>ROUND(E1234*U1234,2)</f>
        <v>2.66</v>
      </c>
      <c r="W1234" s="222"/>
      <c r="X1234" s="222" t="s">
        <v>298</v>
      </c>
      <c r="Y1234" s="222" t="s">
        <v>230</v>
      </c>
      <c r="Z1234" s="212"/>
      <c r="AA1234" s="212"/>
      <c r="AB1234" s="212"/>
      <c r="AC1234" s="212"/>
      <c r="AD1234" s="212"/>
      <c r="AE1234" s="212"/>
      <c r="AF1234" s="212"/>
      <c r="AG1234" s="212" t="s">
        <v>299</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2" x14ac:dyDescent="0.2">
      <c r="A1235" s="219"/>
      <c r="B1235" s="220"/>
      <c r="C1235" s="259" t="s">
        <v>1300</v>
      </c>
      <c r="D1235" s="226"/>
      <c r="E1235" s="227">
        <v>4</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235</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39">
        <v>129</v>
      </c>
      <c r="B1236" s="240" t="s">
        <v>1301</v>
      </c>
      <c r="C1236" s="257" t="s">
        <v>1302</v>
      </c>
      <c r="D1236" s="241" t="s">
        <v>317</v>
      </c>
      <c r="E1236" s="242">
        <v>315</v>
      </c>
      <c r="F1236" s="243"/>
      <c r="G1236" s="244">
        <f>ROUND(E1236*F1236,2)</f>
        <v>0</v>
      </c>
      <c r="H1236" s="243"/>
      <c r="I1236" s="244">
        <f>ROUND(E1236*H1236,2)</f>
        <v>0</v>
      </c>
      <c r="J1236" s="243"/>
      <c r="K1236" s="244">
        <f>ROUND(E1236*J1236,2)</f>
        <v>0</v>
      </c>
      <c r="L1236" s="244">
        <v>15</v>
      </c>
      <c r="M1236" s="244">
        <f>G1236*(1+L1236/100)</f>
        <v>0</v>
      </c>
      <c r="N1236" s="242">
        <v>4.8999999999999998E-4</v>
      </c>
      <c r="O1236" s="242">
        <f>ROUND(E1236*N1236,2)</f>
        <v>0.15</v>
      </c>
      <c r="P1236" s="242">
        <v>1.7999999999999999E-2</v>
      </c>
      <c r="Q1236" s="242">
        <f>ROUND(E1236*P1236,2)</f>
        <v>5.67</v>
      </c>
      <c r="R1236" s="244" t="s">
        <v>1138</v>
      </c>
      <c r="S1236" s="244" t="s">
        <v>227</v>
      </c>
      <c r="T1236" s="245" t="s">
        <v>227</v>
      </c>
      <c r="U1236" s="222">
        <v>0.34200000000000003</v>
      </c>
      <c r="V1236" s="222">
        <f>ROUND(E1236*U1236,2)</f>
        <v>107.73</v>
      </c>
      <c r="W1236" s="222"/>
      <c r="X1236" s="222" t="s">
        <v>298</v>
      </c>
      <c r="Y1236" s="222" t="s">
        <v>230</v>
      </c>
      <c r="Z1236" s="212"/>
      <c r="AA1236" s="212"/>
      <c r="AB1236" s="212"/>
      <c r="AC1236" s="212"/>
      <c r="AD1236" s="212"/>
      <c r="AE1236" s="212"/>
      <c r="AF1236" s="212"/>
      <c r="AG1236" s="212" t="s">
        <v>299</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59" t="s">
        <v>1303</v>
      </c>
      <c r="D1237" s="226"/>
      <c r="E1237" s="227"/>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235</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59" t="s">
        <v>1304</v>
      </c>
      <c r="D1238" s="226"/>
      <c r="E1238" s="227">
        <v>315</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235</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22.5" outlineLevel="1" x14ac:dyDescent="0.2">
      <c r="A1239" s="239">
        <v>130</v>
      </c>
      <c r="B1239" s="240" t="s">
        <v>1305</v>
      </c>
      <c r="C1239" s="257" t="s">
        <v>1306</v>
      </c>
      <c r="D1239" s="241" t="s">
        <v>317</v>
      </c>
      <c r="E1239" s="242">
        <v>6.9</v>
      </c>
      <c r="F1239" s="243"/>
      <c r="G1239" s="244">
        <f>ROUND(E1239*F1239,2)</f>
        <v>0</v>
      </c>
      <c r="H1239" s="243"/>
      <c r="I1239" s="244">
        <f>ROUND(E1239*H1239,2)</f>
        <v>0</v>
      </c>
      <c r="J1239" s="243"/>
      <c r="K1239" s="244">
        <f>ROUND(E1239*J1239,2)</f>
        <v>0</v>
      </c>
      <c r="L1239" s="244">
        <v>15</v>
      </c>
      <c r="M1239" s="244">
        <f>G1239*(1+L1239/100)</f>
        <v>0</v>
      </c>
      <c r="N1239" s="242">
        <v>4.8999999999999998E-4</v>
      </c>
      <c r="O1239" s="242">
        <f>ROUND(E1239*N1239,2)</f>
        <v>0</v>
      </c>
      <c r="P1239" s="242">
        <v>7.0999999999999994E-2</v>
      </c>
      <c r="Q1239" s="242">
        <f>ROUND(E1239*P1239,2)</f>
        <v>0.49</v>
      </c>
      <c r="R1239" s="244" t="s">
        <v>1138</v>
      </c>
      <c r="S1239" s="244" t="s">
        <v>227</v>
      </c>
      <c r="T1239" s="245" t="s">
        <v>227</v>
      </c>
      <c r="U1239" s="222">
        <v>1.2150000000000001</v>
      </c>
      <c r="V1239" s="222">
        <f>ROUND(E1239*U1239,2)</f>
        <v>8.3800000000000008</v>
      </c>
      <c r="W1239" s="222"/>
      <c r="X1239" s="222" t="s">
        <v>298</v>
      </c>
      <c r="Y1239" s="222" t="s">
        <v>230</v>
      </c>
      <c r="Z1239" s="212"/>
      <c r="AA1239" s="212"/>
      <c r="AB1239" s="212"/>
      <c r="AC1239" s="212"/>
      <c r="AD1239" s="212"/>
      <c r="AE1239" s="212"/>
      <c r="AF1239" s="212"/>
      <c r="AG1239" s="212" t="s">
        <v>299</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59" t="s">
        <v>1307</v>
      </c>
      <c r="D1240" s="226"/>
      <c r="E1240" s="227">
        <v>6.9</v>
      </c>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235</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39">
        <v>131</v>
      </c>
      <c r="B1241" s="240" t="s">
        <v>1308</v>
      </c>
      <c r="C1241" s="257" t="s">
        <v>1309</v>
      </c>
      <c r="D1241" s="241" t="s">
        <v>317</v>
      </c>
      <c r="E1241" s="242">
        <v>1.21</v>
      </c>
      <c r="F1241" s="243"/>
      <c r="G1241" s="244">
        <f>ROUND(E1241*F1241,2)</f>
        <v>0</v>
      </c>
      <c r="H1241" s="243"/>
      <c r="I1241" s="244">
        <f>ROUND(E1241*H1241,2)</f>
        <v>0</v>
      </c>
      <c r="J1241" s="243"/>
      <c r="K1241" s="244">
        <f>ROUND(E1241*J1241,2)</f>
        <v>0</v>
      </c>
      <c r="L1241" s="244">
        <v>15</v>
      </c>
      <c r="M1241" s="244">
        <f>G1241*(1+L1241/100)</f>
        <v>0</v>
      </c>
      <c r="N1241" s="242">
        <v>0</v>
      </c>
      <c r="O1241" s="242">
        <f>ROUND(E1241*N1241,2)</f>
        <v>0</v>
      </c>
      <c r="P1241" s="242">
        <v>6.6000000000000003E-2</v>
      </c>
      <c r="Q1241" s="242">
        <f>ROUND(E1241*P1241,2)</f>
        <v>0.08</v>
      </c>
      <c r="R1241" s="244" t="s">
        <v>1138</v>
      </c>
      <c r="S1241" s="244" t="s">
        <v>227</v>
      </c>
      <c r="T1241" s="245" t="s">
        <v>227</v>
      </c>
      <c r="U1241" s="222">
        <v>1.3680000000000001</v>
      </c>
      <c r="V1241" s="222">
        <f>ROUND(E1241*U1241,2)</f>
        <v>1.66</v>
      </c>
      <c r="W1241" s="222"/>
      <c r="X1241" s="222" t="s">
        <v>298</v>
      </c>
      <c r="Y1241" s="222" t="s">
        <v>230</v>
      </c>
      <c r="Z1241" s="212"/>
      <c r="AA1241" s="212"/>
      <c r="AB1241" s="212"/>
      <c r="AC1241" s="212"/>
      <c r="AD1241" s="212"/>
      <c r="AE1241" s="212"/>
      <c r="AF1241" s="212"/>
      <c r="AG1241" s="212" t="s">
        <v>299</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2" x14ac:dyDescent="0.2">
      <c r="A1242" s="219"/>
      <c r="B1242" s="220"/>
      <c r="C1242" s="272" t="s">
        <v>1310</v>
      </c>
      <c r="D1242" s="271"/>
      <c r="E1242" s="271"/>
      <c r="F1242" s="271"/>
      <c r="G1242" s="271"/>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301</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2" x14ac:dyDescent="0.2">
      <c r="A1243" s="219"/>
      <c r="B1243" s="220"/>
      <c r="C1243" s="259" t="s">
        <v>1311</v>
      </c>
      <c r="D1243" s="226"/>
      <c r="E1243" s="227">
        <v>1.21</v>
      </c>
      <c r="F1243" s="222"/>
      <c r="G1243" s="222"/>
      <c r="H1243" s="222"/>
      <c r="I1243" s="222"/>
      <c r="J1243" s="222"/>
      <c r="K1243" s="222"/>
      <c r="L1243" s="222"/>
      <c r="M1243" s="222"/>
      <c r="N1243" s="221"/>
      <c r="O1243" s="221"/>
      <c r="P1243" s="221"/>
      <c r="Q1243" s="221"/>
      <c r="R1243" s="222"/>
      <c r="S1243" s="222"/>
      <c r="T1243" s="222"/>
      <c r="U1243" s="222"/>
      <c r="V1243" s="222"/>
      <c r="W1243" s="222"/>
      <c r="X1243" s="222"/>
      <c r="Y1243" s="222"/>
      <c r="Z1243" s="212"/>
      <c r="AA1243" s="212"/>
      <c r="AB1243" s="212"/>
      <c r="AC1243" s="212"/>
      <c r="AD1243" s="212"/>
      <c r="AE1243" s="212"/>
      <c r="AF1243" s="212"/>
      <c r="AG1243" s="212" t="s">
        <v>235</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39">
        <v>132</v>
      </c>
      <c r="B1244" s="240" t="s">
        <v>1312</v>
      </c>
      <c r="C1244" s="257" t="s">
        <v>1313</v>
      </c>
      <c r="D1244" s="241" t="s">
        <v>317</v>
      </c>
      <c r="E1244" s="242">
        <v>0.44</v>
      </c>
      <c r="F1244" s="243"/>
      <c r="G1244" s="244">
        <f>ROUND(E1244*F1244,2)</f>
        <v>0</v>
      </c>
      <c r="H1244" s="243"/>
      <c r="I1244" s="244">
        <f>ROUND(E1244*H1244,2)</f>
        <v>0</v>
      </c>
      <c r="J1244" s="243"/>
      <c r="K1244" s="244">
        <f>ROUND(E1244*J1244,2)</f>
        <v>0</v>
      </c>
      <c r="L1244" s="244">
        <v>15</v>
      </c>
      <c r="M1244" s="244">
        <f>G1244*(1+L1244/100)</f>
        <v>0</v>
      </c>
      <c r="N1244" s="242">
        <v>0</v>
      </c>
      <c r="O1244" s="242">
        <f>ROUND(E1244*N1244,2)</f>
        <v>0</v>
      </c>
      <c r="P1244" s="242">
        <v>0.13200000000000001</v>
      </c>
      <c r="Q1244" s="242">
        <f>ROUND(E1244*P1244,2)</f>
        <v>0.06</v>
      </c>
      <c r="R1244" s="244" t="s">
        <v>1138</v>
      </c>
      <c r="S1244" s="244" t="s">
        <v>227</v>
      </c>
      <c r="T1244" s="245" t="s">
        <v>227</v>
      </c>
      <c r="U1244" s="222">
        <v>2.036</v>
      </c>
      <c r="V1244" s="222">
        <f>ROUND(E1244*U1244,2)</f>
        <v>0.9</v>
      </c>
      <c r="W1244" s="222"/>
      <c r="X1244" s="222" t="s">
        <v>298</v>
      </c>
      <c r="Y1244" s="222" t="s">
        <v>230</v>
      </c>
      <c r="Z1244" s="212"/>
      <c r="AA1244" s="212"/>
      <c r="AB1244" s="212"/>
      <c r="AC1244" s="212"/>
      <c r="AD1244" s="212"/>
      <c r="AE1244" s="212"/>
      <c r="AF1244" s="212"/>
      <c r="AG1244" s="212" t="s">
        <v>299</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2" x14ac:dyDescent="0.2">
      <c r="A1245" s="219"/>
      <c r="B1245" s="220"/>
      <c r="C1245" s="272" t="s">
        <v>1310</v>
      </c>
      <c r="D1245" s="271"/>
      <c r="E1245" s="271"/>
      <c r="F1245" s="271"/>
      <c r="G1245" s="271"/>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301</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ht="22.5" outlineLevel="1" x14ac:dyDescent="0.2">
      <c r="A1246" s="239">
        <v>133</v>
      </c>
      <c r="B1246" s="240" t="s">
        <v>1314</v>
      </c>
      <c r="C1246" s="257" t="s">
        <v>1315</v>
      </c>
      <c r="D1246" s="241" t="s">
        <v>317</v>
      </c>
      <c r="E1246" s="242">
        <v>1.21</v>
      </c>
      <c r="F1246" s="243"/>
      <c r="G1246" s="244">
        <f>ROUND(E1246*F1246,2)</f>
        <v>0</v>
      </c>
      <c r="H1246" s="243"/>
      <c r="I1246" s="244">
        <f>ROUND(E1246*H1246,2)</f>
        <v>0</v>
      </c>
      <c r="J1246" s="243"/>
      <c r="K1246" s="244">
        <f>ROUND(E1246*J1246,2)</f>
        <v>0</v>
      </c>
      <c r="L1246" s="244">
        <v>15</v>
      </c>
      <c r="M1246" s="244">
        <f>G1246*(1+L1246/100)</f>
        <v>0</v>
      </c>
      <c r="N1246" s="242">
        <v>0</v>
      </c>
      <c r="O1246" s="242">
        <f>ROUND(E1246*N1246,2)</f>
        <v>0</v>
      </c>
      <c r="P1246" s="242">
        <v>2.1999999999999999E-2</v>
      </c>
      <c r="Q1246" s="242">
        <f>ROUND(E1246*P1246,2)</f>
        <v>0.03</v>
      </c>
      <c r="R1246" s="244" t="s">
        <v>1138</v>
      </c>
      <c r="S1246" s="244" t="s">
        <v>227</v>
      </c>
      <c r="T1246" s="245" t="s">
        <v>227</v>
      </c>
      <c r="U1246" s="222">
        <v>0.32500000000000001</v>
      </c>
      <c r="V1246" s="222">
        <f>ROUND(E1246*U1246,2)</f>
        <v>0.39</v>
      </c>
      <c r="W1246" s="222"/>
      <c r="X1246" s="222" t="s">
        <v>298</v>
      </c>
      <c r="Y1246" s="222" t="s">
        <v>230</v>
      </c>
      <c r="Z1246" s="212"/>
      <c r="AA1246" s="212"/>
      <c r="AB1246" s="212"/>
      <c r="AC1246" s="212"/>
      <c r="AD1246" s="212"/>
      <c r="AE1246" s="212"/>
      <c r="AF1246" s="212"/>
      <c r="AG1246" s="212" t="s">
        <v>299</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2" x14ac:dyDescent="0.2">
      <c r="A1247" s="219"/>
      <c r="B1247" s="220"/>
      <c r="C1247" s="272" t="s">
        <v>1310</v>
      </c>
      <c r="D1247" s="271"/>
      <c r="E1247" s="271"/>
      <c r="F1247" s="271"/>
      <c r="G1247" s="271"/>
      <c r="H1247" s="222"/>
      <c r="I1247" s="222"/>
      <c r="J1247" s="222"/>
      <c r="K1247" s="222"/>
      <c r="L1247" s="222"/>
      <c r="M1247" s="222"/>
      <c r="N1247" s="221"/>
      <c r="O1247" s="221"/>
      <c r="P1247" s="221"/>
      <c r="Q1247" s="221"/>
      <c r="R1247" s="222"/>
      <c r="S1247" s="222"/>
      <c r="T1247" s="222"/>
      <c r="U1247" s="222"/>
      <c r="V1247" s="222"/>
      <c r="W1247" s="222"/>
      <c r="X1247" s="222"/>
      <c r="Y1247" s="222"/>
      <c r="Z1247" s="212"/>
      <c r="AA1247" s="212"/>
      <c r="AB1247" s="212"/>
      <c r="AC1247" s="212"/>
      <c r="AD1247" s="212"/>
      <c r="AE1247" s="212"/>
      <c r="AF1247" s="212"/>
      <c r="AG1247" s="212" t="s">
        <v>301</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ht="22.5" outlineLevel="1" x14ac:dyDescent="0.2">
      <c r="A1248" s="239">
        <v>134</v>
      </c>
      <c r="B1248" s="240" t="s">
        <v>1316</v>
      </c>
      <c r="C1248" s="257" t="s">
        <v>1317</v>
      </c>
      <c r="D1248" s="241" t="s">
        <v>317</v>
      </c>
      <c r="E1248" s="242">
        <v>0.44</v>
      </c>
      <c r="F1248" s="243"/>
      <c r="G1248" s="244">
        <f>ROUND(E1248*F1248,2)</f>
        <v>0</v>
      </c>
      <c r="H1248" s="243"/>
      <c r="I1248" s="244">
        <f>ROUND(E1248*H1248,2)</f>
        <v>0</v>
      </c>
      <c r="J1248" s="243"/>
      <c r="K1248" s="244">
        <f>ROUND(E1248*J1248,2)</f>
        <v>0</v>
      </c>
      <c r="L1248" s="244">
        <v>15</v>
      </c>
      <c r="M1248" s="244">
        <f>G1248*(1+L1248/100)</f>
        <v>0</v>
      </c>
      <c r="N1248" s="242">
        <v>0</v>
      </c>
      <c r="O1248" s="242">
        <f>ROUND(E1248*N1248,2)</f>
        <v>0</v>
      </c>
      <c r="P1248" s="242">
        <v>4.3999999999999997E-2</v>
      </c>
      <c r="Q1248" s="242">
        <f>ROUND(E1248*P1248,2)</f>
        <v>0.02</v>
      </c>
      <c r="R1248" s="244" t="s">
        <v>1138</v>
      </c>
      <c r="S1248" s="244" t="s">
        <v>227</v>
      </c>
      <c r="T1248" s="245" t="s">
        <v>227</v>
      </c>
      <c r="U1248" s="222">
        <v>0.51</v>
      </c>
      <c r="V1248" s="222">
        <f>ROUND(E1248*U1248,2)</f>
        <v>0.22</v>
      </c>
      <c r="W1248" s="222"/>
      <c r="X1248" s="222" t="s">
        <v>298</v>
      </c>
      <c r="Y1248" s="222" t="s">
        <v>230</v>
      </c>
      <c r="Z1248" s="212"/>
      <c r="AA1248" s="212"/>
      <c r="AB1248" s="212"/>
      <c r="AC1248" s="212"/>
      <c r="AD1248" s="212"/>
      <c r="AE1248" s="212"/>
      <c r="AF1248" s="212"/>
      <c r="AG1248" s="212" t="s">
        <v>299</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2" x14ac:dyDescent="0.2">
      <c r="A1249" s="219"/>
      <c r="B1249" s="220"/>
      <c r="C1249" s="272" t="s">
        <v>1310</v>
      </c>
      <c r="D1249" s="271"/>
      <c r="E1249" s="271"/>
      <c r="F1249" s="271"/>
      <c r="G1249" s="271"/>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301</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39">
        <v>135</v>
      </c>
      <c r="B1250" s="240" t="s">
        <v>1318</v>
      </c>
      <c r="C1250" s="257" t="s">
        <v>1319</v>
      </c>
      <c r="D1250" s="241" t="s">
        <v>317</v>
      </c>
      <c r="E1250" s="242">
        <v>136.91</v>
      </c>
      <c r="F1250" s="243"/>
      <c r="G1250" s="244">
        <f>ROUND(E1250*F1250,2)</f>
        <v>0</v>
      </c>
      <c r="H1250" s="243"/>
      <c r="I1250" s="244">
        <f>ROUND(E1250*H1250,2)</f>
        <v>0</v>
      </c>
      <c r="J1250" s="243"/>
      <c r="K1250" s="244">
        <f>ROUND(E1250*J1250,2)</f>
        <v>0</v>
      </c>
      <c r="L1250" s="244">
        <v>15</v>
      </c>
      <c r="M1250" s="244">
        <f>G1250*(1+L1250/100)</f>
        <v>0</v>
      </c>
      <c r="N1250" s="242">
        <v>0</v>
      </c>
      <c r="O1250" s="242">
        <f>ROUND(E1250*N1250,2)</f>
        <v>0</v>
      </c>
      <c r="P1250" s="242">
        <v>3.6999999999999998E-2</v>
      </c>
      <c r="Q1250" s="242">
        <f>ROUND(E1250*P1250,2)</f>
        <v>5.07</v>
      </c>
      <c r="R1250" s="244" t="s">
        <v>1138</v>
      </c>
      <c r="S1250" s="244" t="s">
        <v>227</v>
      </c>
      <c r="T1250" s="245" t="s">
        <v>227</v>
      </c>
      <c r="U1250" s="222">
        <v>0.55000000000000004</v>
      </c>
      <c r="V1250" s="222">
        <f>ROUND(E1250*U1250,2)</f>
        <v>75.3</v>
      </c>
      <c r="W1250" s="222"/>
      <c r="X1250" s="222" t="s">
        <v>298</v>
      </c>
      <c r="Y1250" s="222" t="s">
        <v>230</v>
      </c>
      <c r="Z1250" s="212"/>
      <c r="AA1250" s="212"/>
      <c r="AB1250" s="212"/>
      <c r="AC1250" s="212"/>
      <c r="AD1250" s="212"/>
      <c r="AE1250" s="212"/>
      <c r="AF1250" s="212"/>
      <c r="AG1250" s="212" t="s">
        <v>299</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2" x14ac:dyDescent="0.2">
      <c r="A1251" s="219"/>
      <c r="B1251" s="220"/>
      <c r="C1251" s="259" t="s">
        <v>325</v>
      </c>
      <c r="D1251" s="226"/>
      <c r="E1251" s="227"/>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235</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59" t="s">
        <v>1320</v>
      </c>
      <c r="D1252" s="226"/>
      <c r="E1252" s="227">
        <v>3.33</v>
      </c>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235</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59" t="s">
        <v>1321</v>
      </c>
      <c r="D1253" s="226"/>
      <c r="E1253" s="227">
        <v>10</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235</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59" t="s">
        <v>582</v>
      </c>
      <c r="D1254" s="226"/>
      <c r="E1254" s="227"/>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235</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59" t="s">
        <v>1322</v>
      </c>
      <c r="D1255" s="226"/>
      <c r="E1255" s="227">
        <v>2.1</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235</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59" t="s">
        <v>1323</v>
      </c>
      <c r="D1256" s="226"/>
      <c r="E1256" s="227">
        <v>7.14</v>
      </c>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235</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59" t="s">
        <v>1324</v>
      </c>
      <c r="D1257" s="226"/>
      <c r="E1257" s="227">
        <v>7.9</v>
      </c>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235</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59" t="s">
        <v>1325</v>
      </c>
      <c r="D1258" s="226"/>
      <c r="E1258" s="227">
        <v>4.5999999999999996</v>
      </c>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235</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9" t="s">
        <v>1326</v>
      </c>
      <c r="D1259" s="226"/>
      <c r="E1259" s="227">
        <v>7.3</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235</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59" t="s">
        <v>590</v>
      </c>
      <c r="D1260" s="226"/>
      <c r="E1260" s="227"/>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235</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59" t="s">
        <v>1327</v>
      </c>
      <c r="D1261" s="226"/>
      <c r="E1261" s="227">
        <v>7.14</v>
      </c>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235</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59" t="s">
        <v>1328</v>
      </c>
      <c r="D1262" s="226"/>
      <c r="E1262" s="227">
        <v>7.9</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235</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9" t="s">
        <v>1329</v>
      </c>
      <c r="D1263" s="226"/>
      <c r="E1263" s="227">
        <v>7.3</v>
      </c>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235</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59" t="s">
        <v>594</v>
      </c>
      <c r="D1264" s="226"/>
      <c r="E1264" s="227"/>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235</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
      <c r="A1265" s="219"/>
      <c r="B1265" s="220"/>
      <c r="C1265" s="259" t="s">
        <v>1330</v>
      </c>
      <c r="D1265" s="226"/>
      <c r="E1265" s="227">
        <v>7.14</v>
      </c>
      <c r="F1265" s="222"/>
      <c r="G1265" s="222"/>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235</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59" t="s">
        <v>1331</v>
      </c>
      <c r="D1266" s="226"/>
      <c r="E1266" s="227">
        <v>7.3</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235</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59" t="s">
        <v>599</v>
      </c>
      <c r="D1267" s="226"/>
      <c r="E1267" s="227"/>
      <c r="F1267" s="222"/>
      <c r="G1267" s="222"/>
      <c r="H1267" s="222"/>
      <c r="I1267" s="222"/>
      <c r="J1267" s="222"/>
      <c r="K1267" s="222"/>
      <c r="L1267" s="222"/>
      <c r="M1267" s="222"/>
      <c r="N1267" s="221"/>
      <c r="O1267" s="221"/>
      <c r="P1267" s="221"/>
      <c r="Q1267" s="221"/>
      <c r="R1267" s="222"/>
      <c r="S1267" s="222"/>
      <c r="T1267" s="222"/>
      <c r="U1267" s="222"/>
      <c r="V1267" s="222"/>
      <c r="W1267" s="222"/>
      <c r="X1267" s="222"/>
      <c r="Y1267" s="222"/>
      <c r="Z1267" s="212"/>
      <c r="AA1267" s="212"/>
      <c r="AB1267" s="212"/>
      <c r="AC1267" s="212"/>
      <c r="AD1267" s="212"/>
      <c r="AE1267" s="212"/>
      <c r="AF1267" s="212"/>
      <c r="AG1267" s="212" t="s">
        <v>235</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59" t="s">
        <v>1332</v>
      </c>
      <c r="D1268" s="226"/>
      <c r="E1268" s="227">
        <v>7.14</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235</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59" t="s">
        <v>1333</v>
      </c>
      <c r="D1269" s="226"/>
      <c r="E1269" s="227">
        <v>7.3</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235</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59" t="s">
        <v>602</v>
      </c>
      <c r="D1270" s="226"/>
      <c r="E1270" s="227"/>
      <c r="F1270" s="222"/>
      <c r="G1270" s="222"/>
      <c r="H1270" s="222"/>
      <c r="I1270" s="222"/>
      <c r="J1270" s="222"/>
      <c r="K1270" s="222"/>
      <c r="L1270" s="222"/>
      <c r="M1270" s="222"/>
      <c r="N1270" s="221"/>
      <c r="O1270" s="221"/>
      <c r="P1270" s="221"/>
      <c r="Q1270" s="221"/>
      <c r="R1270" s="222"/>
      <c r="S1270" s="222"/>
      <c r="T1270" s="222"/>
      <c r="U1270" s="222"/>
      <c r="V1270" s="222"/>
      <c r="W1270" s="222"/>
      <c r="X1270" s="222"/>
      <c r="Y1270" s="222"/>
      <c r="Z1270" s="212"/>
      <c r="AA1270" s="212"/>
      <c r="AB1270" s="212"/>
      <c r="AC1270" s="212"/>
      <c r="AD1270" s="212"/>
      <c r="AE1270" s="212"/>
      <c r="AF1270" s="212"/>
      <c r="AG1270" s="212" t="s">
        <v>235</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59" t="s">
        <v>1334</v>
      </c>
      <c r="D1271" s="226"/>
      <c r="E1271" s="227">
        <v>7.14</v>
      </c>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235</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59" t="s">
        <v>1335</v>
      </c>
      <c r="D1272" s="226"/>
      <c r="E1272" s="227">
        <v>7.3</v>
      </c>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235</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59" t="s">
        <v>605</v>
      </c>
      <c r="D1273" s="226"/>
      <c r="E1273" s="227"/>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235</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59" t="s">
        <v>1336</v>
      </c>
      <c r="D1274" s="226"/>
      <c r="E1274" s="227">
        <v>7.14</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235</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59" t="s">
        <v>1337</v>
      </c>
      <c r="D1275" s="226"/>
      <c r="E1275" s="227">
        <v>7.3</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235</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59" t="s">
        <v>608</v>
      </c>
      <c r="D1276" s="226"/>
      <c r="E1276" s="227"/>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235</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59" t="s">
        <v>1336</v>
      </c>
      <c r="D1277" s="226"/>
      <c r="E1277" s="227">
        <v>7.14</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235</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59" t="s">
        <v>1337</v>
      </c>
      <c r="D1278" s="226"/>
      <c r="E1278" s="227">
        <v>7.3</v>
      </c>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235</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ht="22.5" outlineLevel="1" x14ac:dyDescent="0.2">
      <c r="A1279" s="239">
        <v>136</v>
      </c>
      <c r="B1279" s="240" t="s">
        <v>1338</v>
      </c>
      <c r="C1279" s="257" t="s">
        <v>1339</v>
      </c>
      <c r="D1279" s="241" t="s">
        <v>296</v>
      </c>
      <c r="E1279" s="242">
        <v>626.74</v>
      </c>
      <c r="F1279" s="243"/>
      <c r="G1279" s="244">
        <f>ROUND(E1279*F1279,2)</f>
        <v>0</v>
      </c>
      <c r="H1279" s="243"/>
      <c r="I1279" s="244">
        <f>ROUND(E1279*H1279,2)</f>
        <v>0</v>
      </c>
      <c r="J1279" s="243"/>
      <c r="K1279" s="244">
        <f>ROUND(E1279*J1279,2)</f>
        <v>0</v>
      </c>
      <c r="L1279" s="244">
        <v>15</v>
      </c>
      <c r="M1279" s="244">
        <f>G1279*(1+L1279/100)</f>
        <v>0</v>
      </c>
      <c r="N1279" s="242">
        <v>0</v>
      </c>
      <c r="O1279" s="242">
        <f>ROUND(E1279*N1279,2)</f>
        <v>0</v>
      </c>
      <c r="P1279" s="242">
        <v>0.05</v>
      </c>
      <c r="Q1279" s="242">
        <f>ROUND(E1279*P1279,2)</f>
        <v>31.34</v>
      </c>
      <c r="R1279" s="244" t="s">
        <v>1138</v>
      </c>
      <c r="S1279" s="244" t="s">
        <v>227</v>
      </c>
      <c r="T1279" s="245" t="s">
        <v>227</v>
      </c>
      <c r="U1279" s="222">
        <v>0.33</v>
      </c>
      <c r="V1279" s="222">
        <f>ROUND(E1279*U1279,2)</f>
        <v>206.82</v>
      </c>
      <c r="W1279" s="222"/>
      <c r="X1279" s="222" t="s">
        <v>298</v>
      </c>
      <c r="Y1279" s="222" t="s">
        <v>230</v>
      </c>
      <c r="Z1279" s="212"/>
      <c r="AA1279" s="212"/>
      <c r="AB1279" s="212"/>
      <c r="AC1279" s="212"/>
      <c r="AD1279" s="212"/>
      <c r="AE1279" s="212"/>
      <c r="AF1279" s="212"/>
      <c r="AG1279" s="212" t="s">
        <v>299</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59" t="s">
        <v>580</v>
      </c>
      <c r="D1280" s="226"/>
      <c r="E1280" s="227"/>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235</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59" t="s">
        <v>325</v>
      </c>
      <c r="D1281" s="226"/>
      <c r="E1281" s="227"/>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235</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59" t="s">
        <v>391</v>
      </c>
      <c r="D1282" s="226"/>
      <c r="E1282" s="227">
        <v>20.5</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235</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59" t="s">
        <v>392</v>
      </c>
      <c r="D1283" s="226"/>
      <c r="E1283" s="227">
        <v>23.7</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235</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9" t="s">
        <v>581</v>
      </c>
      <c r="D1284" s="226"/>
      <c r="E1284" s="227">
        <v>13.6</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235</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59" t="s">
        <v>394</v>
      </c>
      <c r="D1285" s="226"/>
      <c r="E1285" s="227">
        <v>47.7</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235</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59" t="s">
        <v>395</v>
      </c>
      <c r="D1286" s="226"/>
      <c r="E1286" s="227">
        <v>17.5</v>
      </c>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235</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59" t="s">
        <v>396</v>
      </c>
      <c r="D1287" s="226"/>
      <c r="E1287" s="227">
        <v>18.399999999999999</v>
      </c>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235</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59" t="s">
        <v>397</v>
      </c>
      <c r="D1288" s="226"/>
      <c r="E1288" s="227">
        <v>15.8</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235</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9" t="s">
        <v>398</v>
      </c>
      <c r="D1289" s="226"/>
      <c r="E1289" s="227">
        <v>30.2</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235</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9" t="s">
        <v>399</v>
      </c>
      <c r="D1290" s="226"/>
      <c r="E1290" s="227">
        <v>34</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235</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59" t="s">
        <v>400</v>
      </c>
      <c r="D1291" s="226"/>
      <c r="E1291" s="227">
        <v>21.1</v>
      </c>
      <c r="F1291" s="222"/>
      <c r="G1291" s="222"/>
      <c r="H1291" s="222"/>
      <c r="I1291" s="222"/>
      <c r="J1291" s="222"/>
      <c r="K1291" s="222"/>
      <c r="L1291" s="222"/>
      <c r="M1291" s="222"/>
      <c r="N1291" s="221"/>
      <c r="O1291" s="221"/>
      <c r="P1291" s="221"/>
      <c r="Q1291" s="221"/>
      <c r="R1291" s="222"/>
      <c r="S1291" s="222"/>
      <c r="T1291" s="222"/>
      <c r="U1291" s="222"/>
      <c r="V1291" s="222"/>
      <c r="W1291" s="222"/>
      <c r="X1291" s="222"/>
      <c r="Y1291" s="222"/>
      <c r="Z1291" s="212"/>
      <c r="AA1291" s="212"/>
      <c r="AB1291" s="212"/>
      <c r="AC1291" s="212"/>
      <c r="AD1291" s="212"/>
      <c r="AE1291" s="212"/>
      <c r="AF1291" s="212"/>
      <c r="AG1291" s="212" t="s">
        <v>235</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59" t="s">
        <v>401</v>
      </c>
      <c r="D1292" s="226"/>
      <c r="E1292" s="227">
        <v>15.3</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235</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9" t="s">
        <v>402</v>
      </c>
      <c r="D1293" s="226"/>
      <c r="E1293" s="227">
        <v>1.1000000000000001</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235</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9" t="s">
        <v>582</v>
      </c>
      <c r="D1294" s="226"/>
      <c r="E1294" s="227"/>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235</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9" t="s">
        <v>583</v>
      </c>
      <c r="D1295" s="226"/>
      <c r="E1295" s="227">
        <v>14</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235</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9" t="s">
        <v>584</v>
      </c>
      <c r="D1296" s="226"/>
      <c r="E1296" s="227">
        <v>12.2</v>
      </c>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235</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59" t="s">
        <v>585</v>
      </c>
      <c r="D1297" s="226"/>
      <c r="E1297" s="227">
        <v>16.7</v>
      </c>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235</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59" t="s">
        <v>586</v>
      </c>
      <c r="D1298" s="226"/>
      <c r="E1298" s="227">
        <v>19.2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235</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9" t="s">
        <v>587</v>
      </c>
      <c r="D1299" s="226"/>
      <c r="E1299" s="227">
        <v>16.3</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235</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59" t="s">
        <v>588</v>
      </c>
      <c r="D1300" s="226"/>
      <c r="E1300" s="227">
        <v>4.9000000000000004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235</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59" t="s">
        <v>589</v>
      </c>
      <c r="D1301" s="226"/>
      <c r="E1301" s="227">
        <v>10.6</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235</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59" t="s">
        <v>590</v>
      </c>
      <c r="D1302" s="226"/>
      <c r="E1302" s="227"/>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235</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9" t="s">
        <v>591</v>
      </c>
      <c r="D1303" s="226"/>
      <c r="E1303" s="227">
        <v>6.2</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235</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9" t="s">
        <v>592</v>
      </c>
      <c r="D1304" s="226"/>
      <c r="E1304" s="227">
        <v>6.91</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235</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9" t="s">
        <v>593</v>
      </c>
      <c r="D1305" s="226"/>
      <c r="E1305" s="227">
        <v>7.5</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235</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59" t="s">
        <v>594</v>
      </c>
      <c r="D1306" s="226"/>
      <c r="E1306" s="227"/>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235</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59" t="s">
        <v>595</v>
      </c>
      <c r="D1307" s="226"/>
      <c r="E1307" s="227">
        <v>16.7</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235</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59" t="s">
        <v>596</v>
      </c>
      <c r="D1308" s="226"/>
      <c r="E1308" s="227">
        <v>14.3</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235</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59" t="s">
        <v>597</v>
      </c>
      <c r="D1309" s="226"/>
      <c r="E1309" s="227"/>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235</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59" t="s">
        <v>598</v>
      </c>
      <c r="D1310" s="226"/>
      <c r="E1310" s="227">
        <v>7.5</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235</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59" t="s">
        <v>599</v>
      </c>
      <c r="D1311" s="226"/>
      <c r="E1311" s="227"/>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235</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59" t="s">
        <v>600</v>
      </c>
      <c r="D1312" s="226"/>
      <c r="E1312" s="227">
        <v>24.15</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235</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59" t="s">
        <v>597</v>
      </c>
      <c r="D1313" s="226"/>
      <c r="E1313" s="227"/>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235</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59" t="s">
        <v>601</v>
      </c>
      <c r="D1314" s="226"/>
      <c r="E1314" s="227">
        <v>7.5</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235</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59" t="s">
        <v>602</v>
      </c>
      <c r="D1315" s="226"/>
      <c r="E1315" s="227"/>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235</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59" t="s">
        <v>603</v>
      </c>
      <c r="D1316" s="226"/>
      <c r="E1316" s="227">
        <v>24.15</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235</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59" t="s">
        <v>597</v>
      </c>
      <c r="D1317" s="226"/>
      <c r="E1317" s="227"/>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235</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59" t="s">
        <v>604</v>
      </c>
      <c r="D1318" s="226"/>
      <c r="E1318" s="227">
        <v>7.5</v>
      </c>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235</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59" t="s">
        <v>605</v>
      </c>
      <c r="D1319" s="226"/>
      <c r="E1319" s="227"/>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235</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59" t="s">
        <v>606</v>
      </c>
      <c r="D1320" s="226"/>
      <c r="E1320" s="227">
        <v>24.15</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235</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59" t="s">
        <v>597</v>
      </c>
      <c r="D1321" s="226"/>
      <c r="E1321" s="227"/>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235</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59" t="s">
        <v>607</v>
      </c>
      <c r="D1322" s="226"/>
      <c r="E1322" s="227">
        <v>7.5</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235</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59" t="s">
        <v>608</v>
      </c>
      <c r="D1323" s="226"/>
      <c r="E1323" s="227"/>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235</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59" t="s">
        <v>609</v>
      </c>
      <c r="D1324" s="226"/>
      <c r="E1324" s="227">
        <v>24.6</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235</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59" t="s">
        <v>610</v>
      </c>
      <c r="D1325" s="226"/>
      <c r="E1325" s="227">
        <v>21.33</v>
      </c>
      <c r="F1325" s="222"/>
      <c r="G1325" s="222"/>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235</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9" t="s">
        <v>409</v>
      </c>
      <c r="D1326" s="226"/>
      <c r="E1326" s="227"/>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235</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73" t="s">
        <v>328</v>
      </c>
      <c r="D1327" s="265"/>
      <c r="E1327" s="266">
        <v>552.79</v>
      </c>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235</v>
      </c>
      <c r="AH1327" s="212">
        <v>1</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9" t="s">
        <v>611</v>
      </c>
      <c r="D1328" s="226"/>
      <c r="E1328" s="227"/>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235</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59" t="s">
        <v>325</v>
      </c>
      <c r="D1329" s="226"/>
      <c r="E1329" s="227"/>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235</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59" t="s">
        <v>612</v>
      </c>
      <c r="D1330" s="226"/>
      <c r="E1330" s="227">
        <v>17.350000000000001</v>
      </c>
      <c r="F1330" s="222"/>
      <c r="G1330" s="222"/>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235</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59" t="s">
        <v>613</v>
      </c>
      <c r="D1331" s="226"/>
      <c r="E1331" s="227">
        <v>10.3</v>
      </c>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235</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59" t="s">
        <v>403</v>
      </c>
      <c r="D1332" s="226"/>
      <c r="E1332" s="227">
        <v>25.1</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235</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59" t="s">
        <v>404</v>
      </c>
      <c r="D1333" s="226"/>
      <c r="E1333" s="227">
        <v>21.2</v>
      </c>
      <c r="F1333" s="222"/>
      <c r="G1333" s="222"/>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235</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73" t="s">
        <v>328</v>
      </c>
      <c r="D1334" s="265"/>
      <c r="E1334" s="266">
        <v>73.95</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235</v>
      </c>
      <c r="AH1334" s="212">
        <v>1</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75" t="s">
        <v>614</v>
      </c>
      <c r="D1335" s="267"/>
      <c r="E1335" s="268"/>
      <c r="F1335" s="222"/>
      <c r="G1335" s="222"/>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235</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76" t="s">
        <v>615</v>
      </c>
      <c r="D1336" s="267"/>
      <c r="E1336" s="268"/>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235</v>
      </c>
      <c r="AH1336" s="212">
        <v>2</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76" t="s">
        <v>616</v>
      </c>
      <c r="D1337" s="267"/>
      <c r="E1337" s="268">
        <v>1</v>
      </c>
      <c r="F1337" s="222"/>
      <c r="G1337" s="222"/>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235</v>
      </c>
      <c r="AH1337" s="212">
        <v>2</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76" t="s">
        <v>617</v>
      </c>
      <c r="D1338" s="267"/>
      <c r="E1338" s="268"/>
      <c r="F1338" s="222"/>
      <c r="G1338" s="222"/>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235</v>
      </c>
      <c r="AH1338" s="212">
        <v>2</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76" t="s">
        <v>618</v>
      </c>
      <c r="D1339" s="267"/>
      <c r="E1339" s="268">
        <v>0.61</v>
      </c>
      <c r="F1339" s="222"/>
      <c r="G1339" s="222"/>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235</v>
      </c>
      <c r="AH1339" s="212">
        <v>2</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76" t="s">
        <v>619</v>
      </c>
      <c r="D1340" s="267"/>
      <c r="E1340" s="268">
        <v>0.53</v>
      </c>
      <c r="F1340" s="222"/>
      <c r="G1340" s="222"/>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235</v>
      </c>
      <c r="AH1340" s="212">
        <v>2</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76" t="s">
        <v>620</v>
      </c>
      <c r="D1341" s="267"/>
      <c r="E1341" s="268">
        <v>0.94</v>
      </c>
      <c r="F1341" s="222"/>
      <c r="G1341" s="222"/>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235</v>
      </c>
      <c r="AH1341" s="212">
        <v>2</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76" t="s">
        <v>621</v>
      </c>
      <c r="D1342" s="267"/>
      <c r="E1342" s="268"/>
      <c r="F1342" s="222"/>
      <c r="G1342" s="222"/>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235</v>
      </c>
      <c r="AH1342" s="212">
        <v>2</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76" t="s">
        <v>622</v>
      </c>
      <c r="D1343" s="267"/>
      <c r="E1343" s="268">
        <v>0.627</v>
      </c>
      <c r="F1343" s="222"/>
      <c r="G1343" s="222"/>
      <c r="H1343" s="222"/>
      <c r="I1343" s="222"/>
      <c r="J1343" s="222"/>
      <c r="K1343" s="222"/>
      <c r="L1343" s="222"/>
      <c r="M1343" s="222"/>
      <c r="N1343" s="221"/>
      <c r="O1343" s="221"/>
      <c r="P1343" s="221"/>
      <c r="Q1343" s="221"/>
      <c r="R1343" s="222"/>
      <c r="S1343" s="222"/>
      <c r="T1343" s="222"/>
      <c r="U1343" s="222"/>
      <c r="V1343" s="222"/>
      <c r="W1343" s="222"/>
      <c r="X1343" s="222"/>
      <c r="Y1343" s="222"/>
      <c r="Z1343" s="212"/>
      <c r="AA1343" s="212"/>
      <c r="AB1343" s="212"/>
      <c r="AC1343" s="212"/>
      <c r="AD1343" s="212"/>
      <c r="AE1343" s="212"/>
      <c r="AF1343" s="212"/>
      <c r="AG1343" s="212" t="s">
        <v>235</v>
      </c>
      <c r="AH1343" s="212">
        <v>2</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76" t="s">
        <v>623</v>
      </c>
      <c r="D1344" s="267"/>
      <c r="E1344" s="268">
        <v>0.78800000000000003</v>
      </c>
      <c r="F1344" s="222"/>
      <c r="G1344" s="222"/>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235</v>
      </c>
      <c r="AH1344" s="212">
        <v>2</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76" t="s">
        <v>624</v>
      </c>
      <c r="D1345" s="267"/>
      <c r="E1345" s="268">
        <v>0.63</v>
      </c>
      <c r="F1345" s="222"/>
      <c r="G1345" s="222"/>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235</v>
      </c>
      <c r="AH1345" s="212">
        <v>2</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
      <c r="A1346" s="219"/>
      <c r="B1346" s="220"/>
      <c r="C1346" s="276" t="s">
        <v>625</v>
      </c>
      <c r="D1346" s="267"/>
      <c r="E1346" s="268"/>
      <c r="F1346" s="222"/>
      <c r="G1346" s="222"/>
      <c r="H1346" s="222"/>
      <c r="I1346" s="222"/>
      <c r="J1346" s="222"/>
      <c r="K1346" s="222"/>
      <c r="L1346" s="222"/>
      <c r="M1346" s="222"/>
      <c r="N1346" s="221"/>
      <c r="O1346" s="221"/>
      <c r="P1346" s="221"/>
      <c r="Q1346" s="221"/>
      <c r="R1346" s="222"/>
      <c r="S1346" s="222"/>
      <c r="T1346" s="222"/>
      <c r="U1346" s="222"/>
      <c r="V1346" s="222"/>
      <c r="W1346" s="222"/>
      <c r="X1346" s="222"/>
      <c r="Y1346" s="222"/>
      <c r="Z1346" s="212"/>
      <c r="AA1346" s="212"/>
      <c r="AB1346" s="212"/>
      <c r="AC1346" s="212"/>
      <c r="AD1346" s="212"/>
      <c r="AE1346" s="212"/>
      <c r="AF1346" s="212"/>
      <c r="AG1346" s="212" t="s">
        <v>235</v>
      </c>
      <c r="AH1346" s="212">
        <v>2</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76" t="s">
        <v>626</v>
      </c>
      <c r="D1347" s="267"/>
      <c r="E1347" s="268">
        <v>0.627</v>
      </c>
      <c r="F1347" s="222"/>
      <c r="G1347" s="222"/>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235</v>
      </c>
      <c r="AH1347" s="212">
        <v>2</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76" t="s">
        <v>627</v>
      </c>
      <c r="D1348" s="267"/>
      <c r="E1348" s="268">
        <v>1.71</v>
      </c>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235</v>
      </c>
      <c r="AH1348" s="212">
        <v>2</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76" t="s">
        <v>628</v>
      </c>
      <c r="D1349" s="267"/>
      <c r="E1349" s="268">
        <v>0.78800000000000003</v>
      </c>
      <c r="F1349" s="222"/>
      <c r="G1349" s="222"/>
      <c r="H1349" s="222"/>
      <c r="I1349" s="222"/>
      <c r="J1349" s="222"/>
      <c r="K1349" s="222"/>
      <c r="L1349" s="222"/>
      <c r="M1349" s="222"/>
      <c r="N1349" s="221"/>
      <c r="O1349" s="221"/>
      <c r="P1349" s="221"/>
      <c r="Q1349" s="221"/>
      <c r="R1349" s="222"/>
      <c r="S1349" s="222"/>
      <c r="T1349" s="222"/>
      <c r="U1349" s="222"/>
      <c r="V1349" s="222"/>
      <c r="W1349" s="222"/>
      <c r="X1349" s="222"/>
      <c r="Y1349" s="222"/>
      <c r="Z1349" s="212"/>
      <c r="AA1349" s="212"/>
      <c r="AB1349" s="212"/>
      <c r="AC1349" s="212"/>
      <c r="AD1349" s="212"/>
      <c r="AE1349" s="212"/>
      <c r="AF1349" s="212"/>
      <c r="AG1349" s="212" t="s">
        <v>235</v>
      </c>
      <c r="AH1349" s="212">
        <v>2</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76" t="s">
        <v>629</v>
      </c>
      <c r="D1350" s="267"/>
      <c r="E1350" s="268">
        <v>0.63</v>
      </c>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235</v>
      </c>
      <c r="AH1350" s="212">
        <v>2</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76" t="s">
        <v>630</v>
      </c>
      <c r="D1351" s="267"/>
      <c r="E1351" s="268"/>
      <c r="F1351" s="222"/>
      <c r="G1351" s="222"/>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235</v>
      </c>
      <c r="AH1351" s="212">
        <v>2</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76" t="s">
        <v>631</v>
      </c>
      <c r="D1352" s="267"/>
      <c r="E1352" s="268">
        <v>0.627</v>
      </c>
      <c r="F1352" s="222"/>
      <c r="G1352" s="222"/>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235</v>
      </c>
      <c r="AH1352" s="212">
        <v>2</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76" t="s">
        <v>632</v>
      </c>
      <c r="D1353" s="267"/>
      <c r="E1353" s="268">
        <v>1.71</v>
      </c>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235</v>
      </c>
      <c r="AH1353" s="212">
        <v>2</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76" t="s">
        <v>633</v>
      </c>
      <c r="D1354" s="267"/>
      <c r="E1354" s="268">
        <v>0.78800000000000003</v>
      </c>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235</v>
      </c>
      <c r="AH1354" s="212">
        <v>2</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76" t="s">
        <v>634</v>
      </c>
      <c r="D1355" s="267"/>
      <c r="E1355" s="268">
        <v>0.63</v>
      </c>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235</v>
      </c>
      <c r="AH1355" s="212">
        <v>2</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76" t="s">
        <v>635</v>
      </c>
      <c r="D1356" s="267"/>
      <c r="E1356" s="268"/>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235</v>
      </c>
      <c r="AH1356" s="212">
        <v>2</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76" t="s">
        <v>636</v>
      </c>
      <c r="D1357" s="267"/>
      <c r="E1357" s="268">
        <v>0.627</v>
      </c>
      <c r="F1357" s="222"/>
      <c r="G1357" s="222"/>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235</v>
      </c>
      <c r="AH1357" s="212">
        <v>2</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76" t="s">
        <v>637</v>
      </c>
      <c r="D1358" s="267"/>
      <c r="E1358" s="268">
        <v>1.71</v>
      </c>
      <c r="F1358" s="222"/>
      <c r="G1358" s="222"/>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235</v>
      </c>
      <c r="AH1358" s="212">
        <v>2</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76" t="s">
        <v>638</v>
      </c>
      <c r="D1359" s="267"/>
      <c r="E1359" s="268">
        <v>0.78800000000000003</v>
      </c>
      <c r="F1359" s="222"/>
      <c r="G1359" s="222"/>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235</v>
      </c>
      <c r="AH1359" s="212">
        <v>2</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76" t="s">
        <v>639</v>
      </c>
      <c r="D1360" s="267"/>
      <c r="E1360" s="268">
        <v>0.63</v>
      </c>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235</v>
      </c>
      <c r="AH1360" s="212">
        <v>2</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76" t="s">
        <v>640</v>
      </c>
      <c r="D1361" s="267"/>
      <c r="E1361" s="268"/>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235</v>
      </c>
      <c r="AH1361" s="212">
        <v>2</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76" t="s">
        <v>641</v>
      </c>
      <c r="D1362" s="267"/>
      <c r="E1362" s="268">
        <v>18</v>
      </c>
      <c r="F1362" s="222"/>
      <c r="G1362" s="222"/>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235</v>
      </c>
      <c r="AH1362" s="212">
        <v>2</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75" t="s">
        <v>642</v>
      </c>
      <c r="D1363" s="267"/>
      <c r="E1363" s="268"/>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235</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ht="22.5" outlineLevel="1" x14ac:dyDescent="0.2">
      <c r="A1364" s="239">
        <v>137</v>
      </c>
      <c r="B1364" s="240" t="s">
        <v>1340</v>
      </c>
      <c r="C1364" s="257" t="s">
        <v>1341</v>
      </c>
      <c r="D1364" s="241" t="s">
        <v>296</v>
      </c>
      <c r="E1364" s="242">
        <v>2354.9113000000002</v>
      </c>
      <c r="F1364" s="243"/>
      <c r="G1364" s="244">
        <f>ROUND(E1364*F1364,2)</f>
        <v>0</v>
      </c>
      <c r="H1364" s="243"/>
      <c r="I1364" s="244">
        <f>ROUND(E1364*H1364,2)</f>
        <v>0</v>
      </c>
      <c r="J1364" s="243"/>
      <c r="K1364" s="244">
        <f>ROUND(E1364*J1364,2)</f>
        <v>0</v>
      </c>
      <c r="L1364" s="244">
        <v>15</v>
      </c>
      <c r="M1364" s="244">
        <f>G1364*(1+L1364/100)</f>
        <v>0</v>
      </c>
      <c r="N1364" s="242">
        <v>0</v>
      </c>
      <c r="O1364" s="242">
        <f>ROUND(E1364*N1364,2)</f>
        <v>0</v>
      </c>
      <c r="P1364" s="242">
        <v>4.5999999999999999E-2</v>
      </c>
      <c r="Q1364" s="242">
        <f>ROUND(E1364*P1364,2)</f>
        <v>108.33</v>
      </c>
      <c r="R1364" s="244" t="s">
        <v>1138</v>
      </c>
      <c r="S1364" s="244" t="s">
        <v>227</v>
      </c>
      <c r="T1364" s="245" t="s">
        <v>227</v>
      </c>
      <c r="U1364" s="222">
        <v>0.26</v>
      </c>
      <c r="V1364" s="222">
        <f>ROUND(E1364*U1364,2)</f>
        <v>612.28</v>
      </c>
      <c r="W1364" s="222"/>
      <c r="X1364" s="222" t="s">
        <v>298</v>
      </c>
      <c r="Y1364" s="222" t="s">
        <v>230</v>
      </c>
      <c r="Z1364" s="212"/>
      <c r="AA1364" s="212"/>
      <c r="AB1364" s="212"/>
      <c r="AC1364" s="212"/>
      <c r="AD1364" s="212"/>
      <c r="AE1364" s="212"/>
      <c r="AF1364" s="212"/>
      <c r="AG1364" s="212" t="s">
        <v>299</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2" x14ac:dyDescent="0.2">
      <c r="A1365" s="219"/>
      <c r="B1365" s="220"/>
      <c r="C1365" s="259" t="s">
        <v>580</v>
      </c>
      <c r="D1365" s="226"/>
      <c r="E1365" s="227"/>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235</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59" t="s">
        <v>325</v>
      </c>
      <c r="D1366" s="226"/>
      <c r="E1366" s="227"/>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235</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59" t="s">
        <v>701</v>
      </c>
      <c r="D1367" s="226"/>
      <c r="E1367" s="227">
        <v>60.591000000000001</v>
      </c>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235</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59" t="s">
        <v>702</v>
      </c>
      <c r="D1368" s="226"/>
      <c r="E1368" s="227">
        <v>57.653399999999998</v>
      </c>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235</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59" t="s">
        <v>703</v>
      </c>
      <c r="D1369" s="226"/>
      <c r="E1369" s="227">
        <v>41.518500000000003</v>
      </c>
      <c r="F1369" s="222"/>
      <c r="G1369" s="222"/>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235</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9" t="s">
        <v>704</v>
      </c>
      <c r="D1370" s="226"/>
      <c r="E1370" s="227">
        <v>65.572900000000004</v>
      </c>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235</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59" t="s">
        <v>705</v>
      </c>
      <c r="D1371" s="226"/>
      <c r="E1371" s="227">
        <v>25.731000000000002</v>
      </c>
      <c r="F1371" s="222"/>
      <c r="G1371" s="222"/>
      <c r="H1371" s="222"/>
      <c r="I1371" s="222"/>
      <c r="J1371" s="222"/>
      <c r="K1371" s="222"/>
      <c r="L1371" s="222"/>
      <c r="M1371" s="222"/>
      <c r="N1371" s="221"/>
      <c r="O1371" s="221"/>
      <c r="P1371" s="221"/>
      <c r="Q1371" s="221"/>
      <c r="R1371" s="222"/>
      <c r="S1371" s="222"/>
      <c r="T1371" s="222"/>
      <c r="U1371" s="222"/>
      <c r="V1371" s="222"/>
      <c r="W1371" s="222"/>
      <c r="X1371" s="222"/>
      <c r="Y1371" s="222"/>
      <c r="Z1371" s="212"/>
      <c r="AA1371" s="212"/>
      <c r="AB1371" s="212"/>
      <c r="AC1371" s="212"/>
      <c r="AD1371" s="212"/>
      <c r="AE1371" s="212"/>
      <c r="AF1371" s="212"/>
      <c r="AG1371" s="212" t="s">
        <v>235</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59" t="s">
        <v>706</v>
      </c>
      <c r="D1372" s="226"/>
      <c r="E1372" s="227">
        <v>54.268999999999998</v>
      </c>
      <c r="F1372" s="222"/>
      <c r="G1372" s="222"/>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235</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59" t="s">
        <v>707</v>
      </c>
      <c r="D1373" s="226"/>
      <c r="E1373" s="227">
        <v>58.821800000000003</v>
      </c>
      <c r="F1373" s="222"/>
      <c r="G1373" s="222"/>
      <c r="H1373" s="222"/>
      <c r="I1373" s="222"/>
      <c r="J1373" s="222"/>
      <c r="K1373" s="222"/>
      <c r="L1373" s="222"/>
      <c r="M1373" s="222"/>
      <c r="N1373" s="221"/>
      <c r="O1373" s="221"/>
      <c r="P1373" s="221"/>
      <c r="Q1373" s="221"/>
      <c r="R1373" s="222"/>
      <c r="S1373" s="222"/>
      <c r="T1373" s="222"/>
      <c r="U1373" s="222"/>
      <c r="V1373" s="222"/>
      <c r="W1373" s="222"/>
      <c r="X1373" s="222"/>
      <c r="Y1373" s="222"/>
      <c r="Z1373" s="212"/>
      <c r="AA1373" s="212"/>
      <c r="AB1373" s="212"/>
      <c r="AC1373" s="212"/>
      <c r="AD1373" s="212"/>
      <c r="AE1373" s="212"/>
      <c r="AF1373" s="212"/>
      <c r="AG1373" s="212" t="s">
        <v>235</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59" t="s">
        <v>708</v>
      </c>
      <c r="D1374" s="226"/>
      <c r="E1374" s="227">
        <v>53.614800000000002</v>
      </c>
      <c r="F1374" s="222"/>
      <c r="G1374" s="222"/>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235</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3" x14ac:dyDescent="0.2">
      <c r="A1375" s="219"/>
      <c r="B1375" s="220"/>
      <c r="C1375" s="259" t="s">
        <v>709</v>
      </c>
      <c r="D1375" s="226"/>
      <c r="E1375" s="227">
        <v>70.12</v>
      </c>
      <c r="F1375" s="222"/>
      <c r="G1375" s="222"/>
      <c r="H1375" s="222"/>
      <c r="I1375" s="222"/>
      <c r="J1375" s="222"/>
      <c r="K1375" s="222"/>
      <c r="L1375" s="222"/>
      <c r="M1375" s="222"/>
      <c r="N1375" s="221"/>
      <c r="O1375" s="221"/>
      <c r="P1375" s="221"/>
      <c r="Q1375" s="221"/>
      <c r="R1375" s="222"/>
      <c r="S1375" s="222"/>
      <c r="T1375" s="222"/>
      <c r="U1375" s="222"/>
      <c r="V1375" s="222"/>
      <c r="W1375" s="222"/>
      <c r="X1375" s="222"/>
      <c r="Y1375" s="222"/>
      <c r="Z1375" s="212"/>
      <c r="AA1375" s="212"/>
      <c r="AB1375" s="212"/>
      <c r="AC1375" s="212"/>
      <c r="AD1375" s="212"/>
      <c r="AE1375" s="212"/>
      <c r="AF1375" s="212"/>
      <c r="AG1375" s="212" t="s">
        <v>235</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59" t="s">
        <v>710</v>
      </c>
      <c r="D1376" s="226"/>
      <c r="E1376" s="227">
        <v>54.854999999999997</v>
      </c>
      <c r="F1376" s="222"/>
      <c r="G1376" s="222"/>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235</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59" t="s">
        <v>711</v>
      </c>
      <c r="D1377" s="226"/>
      <c r="E1377" s="227">
        <v>39.414000000000001</v>
      </c>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235</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59" t="s">
        <v>712</v>
      </c>
      <c r="D1378" s="226"/>
      <c r="E1378" s="227">
        <v>10.709</v>
      </c>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235</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59" t="s">
        <v>582</v>
      </c>
      <c r="D1379" s="226"/>
      <c r="E1379" s="227"/>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235</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59" t="s">
        <v>713</v>
      </c>
      <c r="D1380" s="226"/>
      <c r="E1380" s="227">
        <v>45.95</v>
      </c>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235</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2.5" outlineLevel="3" x14ac:dyDescent="0.2">
      <c r="A1381" s="219"/>
      <c r="B1381" s="220"/>
      <c r="C1381" s="259" t="s">
        <v>714</v>
      </c>
      <c r="D1381" s="226"/>
      <c r="E1381" s="227">
        <v>83.515600000000006</v>
      </c>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235</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59" t="s">
        <v>715</v>
      </c>
      <c r="D1382" s="226"/>
      <c r="E1382" s="227">
        <v>66.1755</v>
      </c>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235</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59" t="s">
        <v>716</v>
      </c>
      <c r="D1383" s="226"/>
      <c r="E1383" s="227">
        <v>65</v>
      </c>
      <c r="F1383" s="222"/>
      <c r="G1383" s="222"/>
      <c r="H1383" s="222"/>
      <c r="I1383" s="222"/>
      <c r="J1383" s="222"/>
      <c r="K1383" s="222"/>
      <c r="L1383" s="222"/>
      <c r="M1383" s="222"/>
      <c r="N1383" s="221"/>
      <c r="O1383" s="221"/>
      <c r="P1383" s="221"/>
      <c r="Q1383" s="221"/>
      <c r="R1383" s="222"/>
      <c r="S1383" s="222"/>
      <c r="T1383" s="222"/>
      <c r="U1383" s="222"/>
      <c r="V1383" s="222"/>
      <c r="W1383" s="222"/>
      <c r="X1383" s="222"/>
      <c r="Y1383" s="222"/>
      <c r="Z1383" s="212"/>
      <c r="AA1383" s="212"/>
      <c r="AB1383" s="212"/>
      <c r="AC1383" s="212"/>
      <c r="AD1383" s="212"/>
      <c r="AE1383" s="212"/>
      <c r="AF1383" s="212"/>
      <c r="AG1383" s="212" t="s">
        <v>235</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59" t="s">
        <v>717</v>
      </c>
      <c r="D1384" s="226"/>
      <c r="E1384" s="227">
        <v>28.783999999999999</v>
      </c>
      <c r="F1384" s="222"/>
      <c r="G1384" s="222"/>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235</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59" t="s">
        <v>718</v>
      </c>
      <c r="D1385" s="226"/>
      <c r="E1385" s="227">
        <v>57.669400000000003</v>
      </c>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235</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59" t="s">
        <v>590</v>
      </c>
      <c r="D1386" s="226"/>
      <c r="E1386" s="227"/>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235</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59" t="s">
        <v>719</v>
      </c>
      <c r="D1387" s="226"/>
      <c r="E1387" s="227">
        <v>80.881799999999998</v>
      </c>
      <c r="F1387" s="222"/>
      <c r="G1387" s="222"/>
      <c r="H1387" s="222"/>
      <c r="I1387" s="222"/>
      <c r="J1387" s="222"/>
      <c r="K1387" s="222"/>
      <c r="L1387" s="222"/>
      <c r="M1387" s="222"/>
      <c r="N1387" s="221"/>
      <c r="O1387" s="221"/>
      <c r="P1387" s="221"/>
      <c r="Q1387" s="221"/>
      <c r="R1387" s="222"/>
      <c r="S1387" s="222"/>
      <c r="T1387" s="222"/>
      <c r="U1387" s="222"/>
      <c r="V1387" s="222"/>
      <c r="W1387" s="222"/>
      <c r="X1387" s="222"/>
      <c r="Y1387" s="222"/>
      <c r="Z1387" s="212"/>
      <c r="AA1387" s="212"/>
      <c r="AB1387" s="212"/>
      <c r="AC1387" s="212"/>
      <c r="AD1387" s="212"/>
      <c r="AE1387" s="212"/>
      <c r="AF1387" s="212"/>
      <c r="AG1387" s="212" t="s">
        <v>235</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3" x14ac:dyDescent="0.2">
      <c r="A1388" s="219"/>
      <c r="B1388" s="220"/>
      <c r="C1388" s="259" t="s">
        <v>720</v>
      </c>
      <c r="D1388" s="226"/>
      <c r="E1388" s="227">
        <v>63.514000000000003</v>
      </c>
      <c r="F1388" s="222"/>
      <c r="G1388" s="222"/>
      <c r="H1388" s="222"/>
      <c r="I1388" s="222"/>
      <c r="J1388" s="222"/>
      <c r="K1388" s="222"/>
      <c r="L1388" s="222"/>
      <c r="M1388" s="222"/>
      <c r="N1388" s="221"/>
      <c r="O1388" s="221"/>
      <c r="P1388" s="221"/>
      <c r="Q1388" s="221"/>
      <c r="R1388" s="222"/>
      <c r="S1388" s="222"/>
      <c r="T1388" s="222"/>
      <c r="U1388" s="222"/>
      <c r="V1388" s="222"/>
      <c r="W1388" s="222"/>
      <c r="X1388" s="222"/>
      <c r="Y1388" s="222"/>
      <c r="Z1388" s="212"/>
      <c r="AA1388" s="212"/>
      <c r="AB1388" s="212"/>
      <c r="AC1388" s="212"/>
      <c r="AD1388" s="212"/>
      <c r="AE1388" s="212"/>
      <c r="AF1388" s="212"/>
      <c r="AG1388" s="212" t="s">
        <v>235</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3" x14ac:dyDescent="0.2">
      <c r="A1389" s="219"/>
      <c r="B1389" s="220"/>
      <c r="C1389" s="259" t="s">
        <v>721</v>
      </c>
      <c r="D1389" s="226"/>
      <c r="E1389" s="227">
        <v>82.581999999999994</v>
      </c>
      <c r="F1389" s="222"/>
      <c r="G1389" s="222"/>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235</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59" t="s">
        <v>594</v>
      </c>
      <c r="D1390" s="226"/>
      <c r="E1390" s="227"/>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235</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59" t="s">
        <v>722</v>
      </c>
      <c r="D1391" s="226"/>
      <c r="E1391" s="227">
        <v>63.659599999999998</v>
      </c>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235</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59" t="s">
        <v>723</v>
      </c>
      <c r="D1392" s="226"/>
      <c r="E1392" s="227">
        <v>32.053699999999999</v>
      </c>
      <c r="F1392" s="222"/>
      <c r="G1392" s="222"/>
      <c r="H1392" s="222"/>
      <c r="I1392" s="222"/>
      <c r="J1392" s="222"/>
      <c r="K1392" s="222"/>
      <c r="L1392" s="222"/>
      <c r="M1392" s="222"/>
      <c r="N1392" s="221"/>
      <c r="O1392" s="221"/>
      <c r="P1392" s="221"/>
      <c r="Q1392" s="221"/>
      <c r="R1392" s="222"/>
      <c r="S1392" s="222"/>
      <c r="T1392" s="222"/>
      <c r="U1392" s="222"/>
      <c r="V1392" s="222"/>
      <c r="W1392" s="222"/>
      <c r="X1392" s="222"/>
      <c r="Y1392" s="222"/>
      <c r="Z1392" s="212"/>
      <c r="AA1392" s="212"/>
      <c r="AB1392" s="212"/>
      <c r="AC1392" s="212"/>
      <c r="AD1392" s="212"/>
      <c r="AE1392" s="212"/>
      <c r="AF1392" s="212"/>
      <c r="AG1392" s="212" t="s">
        <v>235</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3" x14ac:dyDescent="0.2">
      <c r="A1393" s="219"/>
      <c r="B1393" s="220"/>
      <c r="C1393" s="259" t="s">
        <v>724</v>
      </c>
      <c r="D1393" s="226"/>
      <c r="E1393" s="227">
        <v>56.798999999999999</v>
      </c>
      <c r="F1393" s="222"/>
      <c r="G1393" s="222"/>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235</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59" t="s">
        <v>725</v>
      </c>
      <c r="D1394" s="226"/>
      <c r="E1394" s="227">
        <v>58.444400000000002</v>
      </c>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235</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59" t="s">
        <v>599</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235</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ht="22.5" outlineLevel="3" x14ac:dyDescent="0.2">
      <c r="A1396" s="219"/>
      <c r="B1396" s="220"/>
      <c r="C1396" s="259" t="s">
        <v>726</v>
      </c>
      <c r="D1396" s="226"/>
      <c r="E1396" s="227">
        <v>95.7714</v>
      </c>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235</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59" t="s">
        <v>727</v>
      </c>
      <c r="D1397" s="226"/>
      <c r="E1397" s="227">
        <v>52.401200000000003</v>
      </c>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235</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9" t="s">
        <v>728</v>
      </c>
      <c r="D1398" s="226"/>
      <c r="E1398" s="227">
        <v>63.095399999999998</v>
      </c>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235</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59" t="s">
        <v>602</v>
      </c>
      <c r="D1399" s="226"/>
      <c r="E1399" s="227"/>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235</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ht="22.5" outlineLevel="3" x14ac:dyDescent="0.2">
      <c r="A1400" s="219"/>
      <c r="B1400" s="220"/>
      <c r="C1400" s="259" t="s">
        <v>729</v>
      </c>
      <c r="D1400" s="226"/>
      <c r="E1400" s="227">
        <v>95.7714</v>
      </c>
      <c r="F1400" s="222"/>
      <c r="G1400" s="222"/>
      <c r="H1400" s="222"/>
      <c r="I1400" s="222"/>
      <c r="J1400" s="222"/>
      <c r="K1400" s="222"/>
      <c r="L1400" s="222"/>
      <c r="M1400" s="222"/>
      <c r="N1400" s="221"/>
      <c r="O1400" s="221"/>
      <c r="P1400" s="221"/>
      <c r="Q1400" s="221"/>
      <c r="R1400" s="222"/>
      <c r="S1400" s="222"/>
      <c r="T1400" s="222"/>
      <c r="U1400" s="222"/>
      <c r="V1400" s="222"/>
      <c r="W1400" s="222"/>
      <c r="X1400" s="222"/>
      <c r="Y1400" s="222"/>
      <c r="Z1400" s="212"/>
      <c r="AA1400" s="212"/>
      <c r="AB1400" s="212"/>
      <c r="AC1400" s="212"/>
      <c r="AD1400" s="212"/>
      <c r="AE1400" s="212"/>
      <c r="AF1400" s="212"/>
      <c r="AG1400" s="212" t="s">
        <v>235</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59" t="s">
        <v>727</v>
      </c>
      <c r="D1401" s="226"/>
      <c r="E1401" s="227">
        <v>52.401200000000003</v>
      </c>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235</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59" t="s">
        <v>730</v>
      </c>
      <c r="D1402" s="226"/>
      <c r="E1402" s="227">
        <v>63.095399999999998</v>
      </c>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235</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59" t="s">
        <v>602</v>
      </c>
      <c r="D1403" s="226"/>
      <c r="E1403" s="227"/>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235</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ht="22.5" outlineLevel="3" x14ac:dyDescent="0.2">
      <c r="A1404" s="219"/>
      <c r="B1404" s="220"/>
      <c r="C1404" s="259" t="s">
        <v>731</v>
      </c>
      <c r="D1404" s="226"/>
      <c r="E1404" s="227">
        <v>95.7714</v>
      </c>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235</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59" t="s">
        <v>727</v>
      </c>
      <c r="D1405" s="226"/>
      <c r="E1405" s="227">
        <v>52.401200000000003</v>
      </c>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235</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59" t="s">
        <v>732</v>
      </c>
      <c r="D1406" s="226"/>
      <c r="E1406" s="227">
        <v>63.095399999999998</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235</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59" t="s">
        <v>608</v>
      </c>
      <c r="D1407" s="226"/>
      <c r="E1407" s="227"/>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235</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59" t="s">
        <v>733</v>
      </c>
      <c r="D1408" s="226"/>
      <c r="E1408" s="227">
        <v>40.883200000000002</v>
      </c>
      <c r="F1408" s="222"/>
      <c r="G1408" s="222"/>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235</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
      <c r="A1409" s="219"/>
      <c r="B1409" s="220"/>
      <c r="C1409" s="259" t="s">
        <v>734</v>
      </c>
      <c r="D1409" s="226"/>
      <c r="E1409" s="227">
        <v>48.296399999999998</v>
      </c>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235</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59" t="s">
        <v>409</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235</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73" t="s">
        <v>328</v>
      </c>
      <c r="D1411" s="265"/>
      <c r="E1411" s="266">
        <v>2100.8829999999998</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235</v>
      </c>
      <c r="AH1411" s="212">
        <v>1</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59" t="s">
        <v>611</v>
      </c>
      <c r="D1412" s="226"/>
      <c r="E1412" s="227"/>
      <c r="F1412" s="222"/>
      <c r="G1412" s="222"/>
      <c r="H1412" s="222"/>
      <c r="I1412" s="222"/>
      <c r="J1412" s="222"/>
      <c r="K1412" s="222"/>
      <c r="L1412" s="222"/>
      <c r="M1412" s="222"/>
      <c r="N1412" s="221"/>
      <c r="O1412" s="221"/>
      <c r="P1412" s="221"/>
      <c r="Q1412" s="221"/>
      <c r="R1412" s="222"/>
      <c r="S1412" s="222"/>
      <c r="T1412" s="222"/>
      <c r="U1412" s="222"/>
      <c r="V1412" s="222"/>
      <c r="W1412" s="222"/>
      <c r="X1412" s="222"/>
      <c r="Y1412" s="222"/>
      <c r="Z1412" s="212"/>
      <c r="AA1412" s="212"/>
      <c r="AB1412" s="212"/>
      <c r="AC1412" s="212"/>
      <c r="AD1412" s="212"/>
      <c r="AE1412" s="212"/>
      <c r="AF1412" s="212"/>
      <c r="AG1412" s="212" t="s">
        <v>235</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59" t="s">
        <v>735</v>
      </c>
      <c r="D1413" s="226"/>
      <c r="E1413" s="227">
        <v>57.8476</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235</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59" t="s">
        <v>736</v>
      </c>
      <c r="D1414" s="226"/>
      <c r="E1414" s="227">
        <v>50.204000000000001</v>
      </c>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235</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59" t="s">
        <v>737</v>
      </c>
      <c r="D1415" s="226"/>
      <c r="E1415" s="227">
        <v>51.168500000000002</v>
      </c>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235</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59" t="s">
        <v>738</v>
      </c>
      <c r="D1416" s="226"/>
      <c r="E1416" s="227">
        <v>50.49</v>
      </c>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235</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59" t="s">
        <v>739</v>
      </c>
      <c r="D1417" s="226"/>
      <c r="E1417" s="227">
        <v>-307</v>
      </c>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235</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59" t="s">
        <v>582</v>
      </c>
      <c r="D1418" s="226"/>
      <c r="E1418" s="227"/>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235</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59" t="s">
        <v>740</v>
      </c>
      <c r="D1419" s="226"/>
      <c r="E1419" s="227">
        <v>50.03</v>
      </c>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235</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59" t="s">
        <v>741</v>
      </c>
      <c r="D1420" s="226"/>
      <c r="E1420" s="227">
        <v>14.63</v>
      </c>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235</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59" t="s">
        <v>590</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235</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59" t="s">
        <v>742</v>
      </c>
      <c r="D1422" s="226"/>
      <c r="E1422" s="227">
        <v>16.167000000000002</v>
      </c>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235</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59" t="s">
        <v>743</v>
      </c>
      <c r="D1423" s="226"/>
      <c r="E1423" s="227">
        <v>10.846</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235</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59" t="s">
        <v>744</v>
      </c>
      <c r="D1424" s="226"/>
      <c r="E1424" s="227">
        <v>20.827999999999999</v>
      </c>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235</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9" t="s">
        <v>594</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235</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59" t="s">
        <v>745</v>
      </c>
      <c r="D1426" s="226"/>
      <c r="E1426" s="227">
        <v>14.106</v>
      </c>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235</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59" t="s">
        <v>746</v>
      </c>
      <c r="D1427" s="226"/>
      <c r="E1427" s="227">
        <v>11.0525</v>
      </c>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235</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59" t="s">
        <v>747</v>
      </c>
      <c r="D1428" s="226"/>
      <c r="E1428" s="227">
        <v>12.587999999999999</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235</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59" t="s">
        <v>599</v>
      </c>
      <c r="D1429" s="226"/>
      <c r="E1429" s="227"/>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235</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59" t="s">
        <v>748</v>
      </c>
      <c r="D1430" s="226"/>
      <c r="E1430" s="227">
        <v>14.106</v>
      </c>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235</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9" t="s">
        <v>749</v>
      </c>
      <c r="D1431" s="226"/>
      <c r="E1431" s="227">
        <v>17.901</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235</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9" t="s">
        <v>750</v>
      </c>
      <c r="D1432" s="226"/>
      <c r="E1432" s="227">
        <v>11.0525</v>
      </c>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235</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59" t="s">
        <v>751</v>
      </c>
      <c r="D1433" s="226"/>
      <c r="E1433" s="227">
        <v>12.587999999999999</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235</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9" t="s">
        <v>602</v>
      </c>
      <c r="D1434" s="226"/>
      <c r="E1434" s="227"/>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235</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9" t="s">
        <v>752</v>
      </c>
      <c r="D1435" s="226"/>
      <c r="E1435" s="227">
        <v>14.106</v>
      </c>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235</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9" t="s">
        <v>753</v>
      </c>
      <c r="D1436" s="226"/>
      <c r="E1436" s="227">
        <v>17.901</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235</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59" t="s">
        <v>754</v>
      </c>
      <c r="D1437" s="226"/>
      <c r="E1437" s="227">
        <v>11.082000000000001</v>
      </c>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235</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59" t="s">
        <v>755</v>
      </c>
      <c r="D1438" s="226"/>
      <c r="E1438" s="227">
        <v>12.587999999999999</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235</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9" t="s">
        <v>605</v>
      </c>
      <c r="D1439" s="226"/>
      <c r="E1439" s="227"/>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235</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9" t="s">
        <v>756</v>
      </c>
      <c r="D1440" s="226"/>
      <c r="E1440" s="227">
        <v>14.106</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235</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59" t="s">
        <v>757</v>
      </c>
      <c r="D1441" s="226"/>
      <c r="E1441" s="227">
        <v>17.901</v>
      </c>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235</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59" t="s">
        <v>758</v>
      </c>
      <c r="D1442" s="226"/>
      <c r="E1442" s="227">
        <v>11.082000000000001</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235</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9" t="s">
        <v>759</v>
      </c>
      <c r="D1443" s="226"/>
      <c r="E1443" s="227">
        <v>12.587999999999999</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235</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59" t="s">
        <v>608</v>
      </c>
      <c r="D1444" s="226"/>
      <c r="E1444" s="227"/>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235</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59" t="s">
        <v>760</v>
      </c>
      <c r="D1445" s="226"/>
      <c r="E1445" s="227">
        <v>34.069200000000002</v>
      </c>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235</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59" t="s">
        <v>409</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235</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73" t="s">
        <v>328</v>
      </c>
      <c r="D1447" s="265"/>
      <c r="E1447" s="266">
        <v>254.0283</v>
      </c>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235</v>
      </c>
      <c r="AH1447" s="212">
        <v>1</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ht="22.5" outlineLevel="1" x14ac:dyDescent="0.2">
      <c r="A1448" s="239">
        <v>138</v>
      </c>
      <c r="B1448" s="240" t="s">
        <v>1342</v>
      </c>
      <c r="C1448" s="257" t="s">
        <v>1343</v>
      </c>
      <c r="D1448" s="241" t="s">
        <v>296</v>
      </c>
      <c r="E1448" s="242">
        <v>558.82479999999998</v>
      </c>
      <c r="F1448" s="243"/>
      <c r="G1448" s="244">
        <f>ROUND(E1448*F1448,2)</f>
        <v>0</v>
      </c>
      <c r="H1448" s="243"/>
      <c r="I1448" s="244">
        <f>ROUND(E1448*H1448,2)</f>
        <v>0</v>
      </c>
      <c r="J1448" s="243"/>
      <c r="K1448" s="244">
        <f>ROUND(E1448*J1448,2)</f>
        <v>0</v>
      </c>
      <c r="L1448" s="244">
        <v>15</v>
      </c>
      <c r="M1448" s="244">
        <f>G1448*(1+L1448/100)</f>
        <v>0</v>
      </c>
      <c r="N1448" s="242">
        <v>0</v>
      </c>
      <c r="O1448" s="242">
        <f>ROUND(E1448*N1448,2)</f>
        <v>0</v>
      </c>
      <c r="P1448" s="242">
        <v>5.8999999999999997E-2</v>
      </c>
      <c r="Q1448" s="242">
        <f>ROUND(E1448*P1448,2)</f>
        <v>32.97</v>
      </c>
      <c r="R1448" s="244" t="s">
        <v>1138</v>
      </c>
      <c r="S1448" s="244" t="s">
        <v>227</v>
      </c>
      <c r="T1448" s="245" t="s">
        <v>227</v>
      </c>
      <c r="U1448" s="222">
        <v>0.2</v>
      </c>
      <c r="V1448" s="222">
        <f>ROUND(E1448*U1448,2)</f>
        <v>111.76</v>
      </c>
      <c r="W1448" s="222"/>
      <c r="X1448" s="222" t="s">
        <v>298</v>
      </c>
      <c r="Y1448" s="222" t="s">
        <v>230</v>
      </c>
      <c r="Z1448" s="212"/>
      <c r="AA1448" s="212"/>
      <c r="AB1448" s="212"/>
      <c r="AC1448" s="212"/>
      <c r="AD1448" s="212"/>
      <c r="AE1448" s="212"/>
      <c r="AF1448" s="212"/>
      <c r="AG1448" s="212" t="s">
        <v>299</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2" x14ac:dyDescent="0.2">
      <c r="A1449" s="219"/>
      <c r="B1449" s="220"/>
      <c r="C1449" s="259" t="s">
        <v>1344</v>
      </c>
      <c r="D1449" s="226"/>
      <c r="E1449" s="227">
        <v>552.97799999999995</v>
      </c>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235</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9" t="s">
        <v>1345</v>
      </c>
      <c r="D1450" s="226"/>
      <c r="E1450" s="227">
        <v>-8.44</v>
      </c>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235</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9" t="s">
        <v>1346</v>
      </c>
      <c r="D1451" s="226"/>
      <c r="E1451" s="227">
        <v>-3.3</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235</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9" t="s">
        <v>1347</v>
      </c>
      <c r="D1452" s="226"/>
      <c r="E1452" s="227">
        <v>-18.899999999999999</v>
      </c>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235</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9" t="s">
        <v>1348</v>
      </c>
      <c r="D1453" s="226"/>
      <c r="E1453" s="227">
        <v>-45.971200000000003</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235</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9" t="s">
        <v>1349</v>
      </c>
      <c r="D1454" s="226"/>
      <c r="E1454" s="227">
        <v>-8.7919999999999998</v>
      </c>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235</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9" t="s">
        <v>1350</v>
      </c>
      <c r="D1455" s="226"/>
      <c r="E1455" s="227">
        <v>72</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235</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59" t="s">
        <v>1351</v>
      </c>
      <c r="D1456" s="226"/>
      <c r="E1456" s="227">
        <v>19.25</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235</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ht="22.5" outlineLevel="1" x14ac:dyDescent="0.2">
      <c r="A1457" s="239">
        <v>139</v>
      </c>
      <c r="B1457" s="240" t="s">
        <v>1352</v>
      </c>
      <c r="C1457" s="257" t="s">
        <v>1353</v>
      </c>
      <c r="D1457" s="241" t="s">
        <v>296</v>
      </c>
      <c r="E1457" s="242">
        <v>1632.9783</v>
      </c>
      <c r="F1457" s="243"/>
      <c r="G1457" s="244">
        <f>ROUND(E1457*F1457,2)</f>
        <v>0</v>
      </c>
      <c r="H1457" s="243"/>
      <c r="I1457" s="244">
        <f>ROUND(E1457*H1457,2)</f>
        <v>0</v>
      </c>
      <c r="J1457" s="243"/>
      <c r="K1457" s="244">
        <f>ROUND(E1457*J1457,2)</f>
        <v>0</v>
      </c>
      <c r="L1457" s="244">
        <v>15</v>
      </c>
      <c r="M1457" s="244">
        <f>G1457*(1+L1457/100)</f>
        <v>0</v>
      </c>
      <c r="N1457" s="242">
        <v>0</v>
      </c>
      <c r="O1457" s="242">
        <f>ROUND(E1457*N1457,2)</f>
        <v>0</v>
      </c>
      <c r="P1457" s="242">
        <v>9.1999999999999998E-2</v>
      </c>
      <c r="Q1457" s="242">
        <f>ROUND(E1457*P1457,2)</f>
        <v>150.22999999999999</v>
      </c>
      <c r="R1457" s="244" t="s">
        <v>1138</v>
      </c>
      <c r="S1457" s="244" t="s">
        <v>227</v>
      </c>
      <c r="T1457" s="245" t="s">
        <v>227</v>
      </c>
      <c r="U1457" s="222">
        <v>0.26</v>
      </c>
      <c r="V1457" s="222">
        <f>ROUND(E1457*U1457,2)</f>
        <v>424.57</v>
      </c>
      <c r="W1457" s="222"/>
      <c r="X1457" s="222" t="s">
        <v>298</v>
      </c>
      <c r="Y1457" s="222" t="s">
        <v>230</v>
      </c>
      <c r="Z1457" s="212"/>
      <c r="AA1457" s="212"/>
      <c r="AB1457" s="212"/>
      <c r="AC1457" s="212"/>
      <c r="AD1457" s="212"/>
      <c r="AE1457" s="212"/>
      <c r="AF1457" s="212"/>
      <c r="AG1457" s="212" t="s">
        <v>299</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2" x14ac:dyDescent="0.2">
      <c r="A1458" s="219"/>
      <c r="B1458" s="220"/>
      <c r="C1458" s="259" t="s">
        <v>1354</v>
      </c>
      <c r="D1458" s="226"/>
      <c r="E1458" s="227"/>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235</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59" t="s">
        <v>1355</v>
      </c>
      <c r="D1459" s="226"/>
      <c r="E1459" s="227">
        <v>240.81450000000001</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235</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9" t="s">
        <v>1356</v>
      </c>
      <c r="D1460" s="226"/>
      <c r="E1460" s="227">
        <v>81.874399999999994</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235</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9" t="s">
        <v>1357</v>
      </c>
      <c r="D1461" s="226"/>
      <c r="E1461" s="227">
        <v>12.016999999999999</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235</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9" t="s">
        <v>1358</v>
      </c>
      <c r="D1462" s="226"/>
      <c r="E1462" s="227">
        <v>155.89940000000001</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235</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9" t="s">
        <v>1359</v>
      </c>
      <c r="D1463" s="226"/>
      <c r="E1463" s="227"/>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235</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59" t="s">
        <v>1360</v>
      </c>
      <c r="D1464" s="226"/>
      <c r="E1464" s="227">
        <v>258.18</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235</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9" t="s">
        <v>1361</v>
      </c>
      <c r="D1465" s="226"/>
      <c r="E1465" s="227">
        <v>119.68</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235</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9" t="s">
        <v>1362</v>
      </c>
      <c r="D1466" s="226"/>
      <c r="E1466" s="227">
        <v>42.675600000000003</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235</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59" t="s">
        <v>1363</v>
      </c>
      <c r="D1467" s="226"/>
      <c r="E1467" s="227">
        <v>187.95</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235</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59" t="s">
        <v>1364</v>
      </c>
      <c r="D1468" s="226"/>
      <c r="E1468" s="227">
        <v>-186.3</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235</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59" t="s">
        <v>1031</v>
      </c>
      <c r="D1469" s="226"/>
      <c r="E1469" s="227">
        <v>60</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235</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59" t="s">
        <v>1365</v>
      </c>
      <c r="D1470" s="226"/>
      <c r="E1470" s="227"/>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235</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59" t="s">
        <v>1366</v>
      </c>
      <c r="D1471" s="226"/>
      <c r="E1471" s="227">
        <v>798.55449999999996</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235</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ht="22.5" outlineLevel="3" x14ac:dyDescent="0.2">
      <c r="A1472" s="219"/>
      <c r="B1472" s="220"/>
      <c r="C1472" s="259" t="s">
        <v>1367</v>
      </c>
      <c r="D1472" s="226"/>
      <c r="E1472" s="227">
        <v>-75.346100000000007</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235</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9" t="s">
        <v>1368</v>
      </c>
      <c r="D1473" s="226"/>
      <c r="E1473" s="227">
        <v>-122.18</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235</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ht="22.5" outlineLevel="3" x14ac:dyDescent="0.2">
      <c r="A1474" s="219"/>
      <c r="B1474" s="220"/>
      <c r="C1474" s="259" t="s">
        <v>1369</v>
      </c>
      <c r="D1474" s="226"/>
      <c r="E1474" s="227">
        <v>10.034000000000001</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235</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59" t="s">
        <v>1370</v>
      </c>
      <c r="D1475" s="226"/>
      <c r="E1475" s="227">
        <v>7.82</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235</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59" t="s">
        <v>1371</v>
      </c>
      <c r="D1476" s="226"/>
      <c r="E1476" s="227">
        <v>8.1</v>
      </c>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235</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59" t="s">
        <v>1372</v>
      </c>
      <c r="D1477" s="226"/>
      <c r="E1477" s="227">
        <v>1.98</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235</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59" t="s">
        <v>1373</v>
      </c>
      <c r="D1478" s="226"/>
      <c r="E1478" s="227">
        <v>4.72</v>
      </c>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235</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59" t="s">
        <v>1374</v>
      </c>
      <c r="D1479" s="226"/>
      <c r="E1479" s="227">
        <v>4.5</v>
      </c>
      <c r="F1479" s="222"/>
      <c r="G1479" s="222"/>
      <c r="H1479" s="222"/>
      <c r="I1479" s="222"/>
      <c r="J1479" s="222"/>
      <c r="K1479" s="222"/>
      <c r="L1479" s="222"/>
      <c r="M1479" s="222"/>
      <c r="N1479" s="221"/>
      <c r="O1479" s="221"/>
      <c r="P1479" s="221"/>
      <c r="Q1479" s="221"/>
      <c r="R1479" s="222"/>
      <c r="S1479" s="222"/>
      <c r="T1479" s="222"/>
      <c r="U1479" s="222"/>
      <c r="V1479" s="222"/>
      <c r="W1479" s="222"/>
      <c r="X1479" s="222"/>
      <c r="Y1479" s="222"/>
      <c r="Z1479" s="212"/>
      <c r="AA1479" s="212"/>
      <c r="AB1479" s="212"/>
      <c r="AC1479" s="212"/>
      <c r="AD1479" s="212"/>
      <c r="AE1479" s="212"/>
      <c r="AF1479" s="212"/>
      <c r="AG1479" s="212" t="s">
        <v>235</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59" t="s">
        <v>1375</v>
      </c>
      <c r="D1480" s="226"/>
      <c r="E1480" s="227">
        <v>3.2549999999999999</v>
      </c>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235</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59" t="s">
        <v>1376</v>
      </c>
      <c r="D1481" s="226"/>
      <c r="E1481" s="227">
        <v>18.75</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235</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39">
        <v>140</v>
      </c>
      <c r="B1482" s="240" t="s">
        <v>1377</v>
      </c>
      <c r="C1482" s="257" t="s">
        <v>1378</v>
      </c>
      <c r="D1482" s="241" t="s">
        <v>296</v>
      </c>
      <c r="E1482" s="242">
        <v>94.82</v>
      </c>
      <c r="F1482" s="243"/>
      <c r="G1482" s="244">
        <f>ROUND(E1482*F1482,2)</f>
        <v>0</v>
      </c>
      <c r="H1482" s="243"/>
      <c r="I1482" s="244">
        <f>ROUND(E1482*H1482,2)</f>
        <v>0</v>
      </c>
      <c r="J1482" s="243"/>
      <c r="K1482" s="244">
        <f>ROUND(E1482*J1482,2)</f>
        <v>0</v>
      </c>
      <c r="L1482" s="244">
        <v>15</v>
      </c>
      <c r="M1482" s="244">
        <f>G1482*(1+L1482/100)</f>
        <v>0</v>
      </c>
      <c r="N1482" s="242">
        <v>0</v>
      </c>
      <c r="O1482" s="242">
        <f>ROUND(E1482*N1482,2)</f>
        <v>0</v>
      </c>
      <c r="P1482" s="242">
        <v>0.05</v>
      </c>
      <c r="Q1482" s="242">
        <f>ROUND(E1482*P1482,2)</f>
        <v>4.74</v>
      </c>
      <c r="R1482" s="244" t="s">
        <v>1138</v>
      </c>
      <c r="S1482" s="244" t="s">
        <v>227</v>
      </c>
      <c r="T1482" s="245" t="s">
        <v>227</v>
      </c>
      <c r="U1482" s="222">
        <v>0.3</v>
      </c>
      <c r="V1482" s="222">
        <f>ROUND(E1482*U1482,2)</f>
        <v>28.45</v>
      </c>
      <c r="W1482" s="222"/>
      <c r="X1482" s="222" t="s">
        <v>298</v>
      </c>
      <c r="Y1482" s="222" t="s">
        <v>230</v>
      </c>
      <c r="Z1482" s="212"/>
      <c r="AA1482" s="212"/>
      <c r="AB1482" s="212"/>
      <c r="AC1482" s="212"/>
      <c r="AD1482" s="212"/>
      <c r="AE1482" s="212"/>
      <c r="AF1482" s="212"/>
      <c r="AG1482" s="212" t="s">
        <v>299</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59" t="s">
        <v>905</v>
      </c>
      <c r="D1483" s="226"/>
      <c r="E1483" s="227">
        <v>94.82</v>
      </c>
      <c r="F1483" s="222"/>
      <c r="G1483" s="222"/>
      <c r="H1483" s="222"/>
      <c r="I1483" s="222"/>
      <c r="J1483" s="222"/>
      <c r="K1483" s="222"/>
      <c r="L1483" s="222"/>
      <c r="M1483" s="222"/>
      <c r="N1483" s="221"/>
      <c r="O1483" s="221"/>
      <c r="P1483" s="221"/>
      <c r="Q1483" s="221"/>
      <c r="R1483" s="222"/>
      <c r="S1483" s="222"/>
      <c r="T1483" s="222"/>
      <c r="U1483" s="222"/>
      <c r="V1483" s="222"/>
      <c r="W1483" s="222"/>
      <c r="X1483" s="222"/>
      <c r="Y1483" s="222"/>
      <c r="Z1483" s="212"/>
      <c r="AA1483" s="212"/>
      <c r="AB1483" s="212"/>
      <c r="AC1483" s="212"/>
      <c r="AD1483" s="212"/>
      <c r="AE1483" s="212"/>
      <c r="AF1483" s="212"/>
      <c r="AG1483" s="212" t="s">
        <v>235</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1" x14ac:dyDescent="0.2">
      <c r="A1484" s="239">
        <v>141</v>
      </c>
      <c r="B1484" s="240" t="s">
        <v>1379</v>
      </c>
      <c r="C1484" s="257" t="s">
        <v>1380</v>
      </c>
      <c r="D1484" s="241" t="s">
        <v>296</v>
      </c>
      <c r="E1484" s="242">
        <v>687.69039999999995</v>
      </c>
      <c r="F1484" s="243"/>
      <c r="G1484" s="244">
        <f>ROUND(E1484*F1484,2)</f>
        <v>0</v>
      </c>
      <c r="H1484" s="243"/>
      <c r="I1484" s="244">
        <f>ROUND(E1484*H1484,2)</f>
        <v>0</v>
      </c>
      <c r="J1484" s="243"/>
      <c r="K1484" s="244">
        <f>ROUND(E1484*J1484,2)</f>
        <v>0</v>
      </c>
      <c r="L1484" s="244">
        <v>15</v>
      </c>
      <c r="M1484" s="244">
        <f>G1484*(1+L1484/100)</f>
        <v>0</v>
      </c>
      <c r="N1484" s="242">
        <v>0</v>
      </c>
      <c r="O1484" s="242">
        <f>ROUND(E1484*N1484,2)</f>
        <v>0</v>
      </c>
      <c r="P1484" s="242">
        <v>1.4E-2</v>
      </c>
      <c r="Q1484" s="242">
        <f>ROUND(E1484*P1484,2)</f>
        <v>9.6300000000000008</v>
      </c>
      <c r="R1484" s="244" t="s">
        <v>1138</v>
      </c>
      <c r="S1484" s="244" t="s">
        <v>227</v>
      </c>
      <c r="T1484" s="245" t="s">
        <v>227</v>
      </c>
      <c r="U1484" s="222">
        <v>0.22</v>
      </c>
      <c r="V1484" s="222">
        <f>ROUND(E1484*U1484,2)</f>
        <v>151.29</v>
      </c>
      <c r="W1484" s="222"/>
      <c r="X1484" s="222" t="s">
        <v>298</v>
      </c>
      <c r="Y1484" s="222" t="s">
        <v>230</v>
      </c>
      <c r="Z1484" s="212"/>
      <c r="AA1484" s="212"/>
      <c r="AB1484" s="212"/>
      <c r="AC1484" s="212"/>
      <c r="AD1484" s="212"/>
      <c r="AE1484" s="212"/>
      <c r="AF1484" s="212"/>
      <c r="AG1484" s="212" t="s">
        <v>299</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2" x14ac:dyDescent="0.2">
      <c r="A1485" s="219"/>
      <c r="B1485" s="220"/>
      <c r="C1485" s="259" t="s">
        <v>905</v>
      </c>
      <c r="D1485" s="226"/>
      <c r="E1485" s="227">
        <v>94.82</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235</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73" t="s">
        <v>328</v>
      </c>
      <c r="D1486" s="265"/>
      <c r="E1486" s="266">
        <v>94.82</v>
      </c>
      <c r="F1486" s="222"/>
      <c r="G1486" s="222"/>
      <c r="H1486" s="222"/>
      <c r="I1486" s="222"/>
      <c r="J1486" s="222"/>
      <c r="K1486" s="222"/>
      <c r="L1486" s="222"/>
      <c r="M1486" s="222"/>
      <c r="N1486" s="221"/>
      <c r="O1486" s="221"/>
      <c r="P1486" s="221"/>
      <c r="Q1486" s="221"/>
      <c r="R1486" s="222"/>
      <c r="S1486" s="222"/>
      <c r="T1486" s="222"/>
      <c r="U1486" s="222"/>
      <c r="V1486" s="222"/>
      <c r="W1486" s="222"/>
      <c r="X1486" s="222"/>
      <c r="Y1486" s="222"/>
      <c r="Z1486" s="212"/>
      <c r="AA1486" s="212"/>
      <c r="AB1486" s="212"/>
      <c r="AC1486" s="212"/>
      <c r="AD1486" s="212"/>
      <c r="AE1486" s="212"/>
      <c r="AF1486" s="212"/>
      <c r="AG1486" s="212" t="s">
        <v>235</v>
      </c>
      <c r="AH1486" s="212">
        <v>1</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59" t="s">
        <v>580</v>
      </c>
      <c r="D1487" s="226"/>
      <c r="E1487" s="227"/>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235</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59" t="s">
        <v>325</v>
      </c>
      <c r="D1488" s="226"/>
      <c r="E1488" s="227"/>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235</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3" x14ac:dyDescent="0.2">
      <c r="A1489" s="219"/>
      <c r="B1489" s="220"/>
      <c r="C1489" s="259" t="s">
        <v>701</v>
      </c>
      <c r="D1489" s="226"/>
      <c r="E1489" s="227">
        <v>60.591000000000001</v>
      </c>
      <c r="F1489" s="222"/>
      <c r="G1489" s="222"/>
      <c r="H1489" s="222"/>
      <c r="I1489" s="222"/>
      <c r="J1489" s="222"/>
      <c r="K1489" s="222"/>
      <c r="L1489" s="222"/>
      <c r="M1489" s="222"/>
      <c r="N1489" s="221"/>
      <c r="O1489" s="221"/>
      <c r="P1489" s="221"/>
      <c r="Q1489" s="221"/>
      <c r="R1489" s="222"/>
      <c r="S1489" s="222"/>
      <c r="T1489" s="222"/>
      <c r="U1489" s="222"/>
      <c r="V1489" s="222"/>
      <c r="W1489" s="222"/>
      <c r="X1489" s="222"/>
      <c r="Y1489" s="222"/>
      <c r="Z1489" s="212"/>
      <c r="AA1489" s="212"/>
      <c r="AB1489" s="212"/>
      <c r="AC1489" s="212"/>
      <c r="AD1489" s="212"/>
      <c r="AE1489" s="212"/>
      <c r="AF1489" s="212"/>
      <c r="AG1489" s="212" t="s">
        <v>235</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3" x14ac:dyDescent="0.2">
      <c r="A1490" s="219"/>
      <c r="B1490" s="220"/>
      <c r="C1490" s="259" t="s">
        <v>702</v>
      </c>
      <c r="D1490" s="226"/>
      <c r="E1490" s="227">
        <v>57.653399999999998</v>
      </c>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235</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59" t="s">
        <v>703</v>
      </c>
      <c r="D1491" s="226"/>
      <c r="E1491" s="227">
        <v>41.518500000000003</v>
      </c>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235</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59" t="s">
        <v>704</v>
      </c>
      <c r="D1492" s="226"/>
      <c r="E1492" s="227">
        <v>65.572900000000004</v>
      </c>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235</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59" t="s">
        <v>705</v>
      </c>
      <c r="D1493" s="226"/>
      <c r="E1493" s="227">
        <v>25.731000000000002</v>
      </c>
      <c r="F1493" s="222"/>
      <c r="G1493" s="222"/>
      <c r="H1493" s="222"/>
      <c r="I1493" s="222"/>
      <c r="J1493" s="222"/>
      <c r="K1493" s="222"/>
      <c r="L1493" s="222"/>
      <c r="M1493" s="222"/>
      <c r="N1493" s="221"/>
      <c r="O1493" s="221"/>
      <c r="P1493" s="221"/>
      <c r="Q1493" s="221"/>
      <c r="R1493" s="222"/>
      <c r="S1493" s="222"/>
      <c r="T1493" s="222"/>
      <c r="U1493" s="222"/>
      <c r="V1493" s="222"/>
      <c r="W1493" s="222"/>
      <c r="X1493" s="222"/>
      <c r="Y1493" s="222"/>
      <c r="Z1493" s="212"/>
      <c r="AA1493" s="212"/>
      <c r="AB1493" s="212"/>
      <c r="AC1493" s="212"/>
      <c r="AD1493" s="212"/>
      <c r="AE1493" s="212"/>
      <c r="AF1493" s="212"/>
      <c r="AG1493" s="212" t="s">
        <v>235</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59" t="s">
        <v>706</v>
      </c>
      <c r="D1494" s="226"/>
      <c r="E1494" s="227">
        <v>54.268999999999998</v>
      </c>
      <c r="F1494" s="222"/>
      <c r="G1494" s="222"/>
      <c r="H1494" s="222"/>
      <c r="I1494" s="222"/>
      <c r="J1494" s="222"/>
      <c r="K1494" s="222"/>
      <c r="L1494" s="222"/>
      <c r="M1494" s="222"/>
      <c r="N1494" s="221"/>
      <c r="O1494" s="221"/>
      <c r="P1494" s="221"/>
      <c r="Q1494" s="221"/>
      <c r="R1494" s="222"/>
      <c r="S1494" s="222"/>
      <c r="T1494" s="222"/>
      <c r="U1494" s="222"/>
      <c r="V1494" s="222"/>
      <c r="W1494" s="222"/>
      <c r="X1494" s="222"/>
      <c r="Y1494" s="222"/>
      <c r="Z1494" s="212"/>
      <c r="AA1494" s="212"/>
      <c r="AB1494" s="212"/>
      <c r="AC1494" s="212"/>
      <c r="AD1494" s="212"/>
      <c r="AE1494" s="212"/>
      <c r="AF1494" s="212"/>
      <c r="AG1494" s="212" t="s">
        <v>235</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59" t="s">
        <v>707</v>
      </c>
      <c r="D1495" s="226"/>
      <c r="E1495" s="227">
        <v>58.821800000000003</v>
      </c>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235</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59" t="s">
        <v>708</v>
      </c>
      <c r="D1496" s="226"/>
      <c r="E1496" s="227">
        <v>53.614800000000002</v>
      </c>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235</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ht="22.5" outlineLevel="3" x14ac:dyDescent="0.2">
      <c r="A1497" s="219"/>
      <c r="B1497" s="220"/>
      <c r="C1497" s="259" t="s">
        <v>709</v>
      </c>
      <c r="D1497" s="226"/>
      <c r="E1497" s="227">
        <v>70.12</v>
      </c>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235</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59" t="s">
        <v>710</v>
      </c>
      <c r="D1498" s="226"/>
      <c r="E1498" s="227">
        <v>54.854999999999997</v>
      </c>
      <c r="F1498" s="222"/>
      <c r="G1498" s="222"/>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235</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59" t="s">
        <v>711</v>
      </c>
      <c r="D1499" s="226"/>
      <c r="E1499" s="227">
        <v>39.414000000000001</v>
      </c>
      <c r="F1499" s="222"/>
      <c r="G1499" s="222"/>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235</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59" t="s">
        <v>712</v>
      </c>
      <c r="D1500" s="226"/>
      <c r="E1500" s="227">
        <v>10.709</v>
      </c>
      <c r="F1500" s="222"/>
      <c r="G1500" s="222"/>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235</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73" t="s">
        <v>328</v>
      </c>
      <c r="D1501" s="265"/>
      <c r="E1501" s="266">
        <v>592.87040000000002</v>
      </c>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235</v>
      </c>
      <c r="AH1501" s="212">
        <v>1</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1" x14ac:dyDescent="0.2">
      <c r="A1502" s="239">
        <v>142</v>
      </c>
      <c r="B1502" s="240" t="s">
        <v>1381</v>
      </c>
      <c r="C1502" s="257" t="s">
        <v>1382</v>
      </c>
      <c r="D1502" s="241" t="s">
        <v>296</v>
      </c>
      <c r="E1502" s="242">
        <v>54.397599999999997</v>
      </c>
      <c r="F1502" s="243"/>
      <c r="G1502" s="244">
        <f>ROUND(E1502*F1502,2)</f>
        <v>0</v>
      </c>
      <c r="H1502" s="243"/>
      <c r="I1502" s="244">
        <f>ROUND(E1502*H1502,2)</f>
        <v>0</v>
      </c>
      <c r="J1502" s="243"/>
      <c r="K1502" s="244">
        <f>ROUND(E1502*J1502,2)</f>
        <v>0</v>
      </c>
      <c r="L1502" s="244">
        <v>15</v>
      </c>
      <c r="M1502" s="244">
        <f>G1502*(1+L1502/100)</f>
        <v>0</v>
      </c>
      <c r="N1502" s="242">
        <v>0</v>
      </c>
      <c r="O1502" s="242">
        <f>ROUND(E1502*N1502,2)</f>
        <v>0</v>
      </c>
      <c r="P1502" s="242">
        <v>3.4000000000000002E-2</v>
      </c>
      <c r="Q1502" s="242">
        <f>ROUND(E1502*P1502,2)</f>
        <v>1.85</v>
      </c>
      <c r="R1502" s="244" t="s">
        <v>1138</v>
      </c>
      <c r="S1502" s="244" t="s">
        <v>227</v>
      </c>
      <c r="T1502" s="245" t="s">
        <v>227</v>
      </c>
      <c r="U1502" s="222">
        <v>0.17</v>
      </c>
      <c r="V1502" s="222">
        <f>ROUND(E1502*U1502,2)</f>
        <v>9.25</v>
      </c>
      <c r="W1502" s="222"/>
      <c r="X1502" s="222" t="s">
        <v>298</v>
      </c>
      <c r="Y1502" s="222" t="s">
        <v>230</v>
      </c>
      <c r="Z1502" s="212"/>
      <c r="AA1502" s="212"/>
      <c r="AB1502" s="212"/>
      <c r="AC1502" s="212"/>
      <c r="AD1502" s="212"/>
      <c r="AE1502" s="212"/>
      <c r="AF1502" s="212"/>
      <c r="AG1502" s="212" t="s">
        <v>299</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2" x14ac:dyDescent="0.2">
      <c r="A1503" s="219"/>
      <c r="B1503" s="220"/>
      <c r="C1503" s="259" t="s">
        <v>1383</v>
      </c>
      <c r="D1503" s="226"/>
      <c r="E1503" s="227"/>
      <c r="F1503" s="222"/>
      <c r="G1503" s="222"/>
      <c r="H1503" s="222"/>
      <c r="I1503" s="222"/>
      <c r="J1503" s="222"/>
      <c r="K1503" s="222"/>
      <c r="L1503" s="222"/>
      <c r="M1503" s="222"/>
      <c r="N1503" s="221"/>
      <c r="O1503" s="221"/>
      <c r="P1503" s="221"/>
      <c r="Q1503" s="221"/>
      <c r="R1503" s="222"/>
      <c r="S1503" s="222"/>
      <c r="T1503" s="222"/>
      <c r="U1503" s="222"/>
      <c r="V1503" s="222"/>
      <c r="W1503" s="222"/>
      <c r="X1503" s="222"/>
      <c r="Y1503" s="222"/>
      <c r="Z1503" s="212"/>
      <c r="AA1503" s="212"/>
      <c r="AB1503" s="212"/>
      <c r="AC1503" s="212"/>
      <c r="AD1503" s="212"/>
      <c r="AE1503" s="212"/>
      <c r="AF1503" s="212"/>
      <c r="AG1503" s="212" t="s">
        <v>235</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59" t="s">
        <v>1384</v>
      </c>
      <c r="D1504" s="226"/>
      <c r="E1504" s="227">
        <v>69.877600000000001</v>
      </c>
      <c r="F1504" s="222"/>
      <c r="G1504" s="222"/>
      <c r="H1504" s="222"/>
      <c r="I1504" s="222"/>
      <c r="J1504" s="222"/>
      <c r="K1504" s="222"/>
      <c r="L1504" s="222"/>
      <c r="M1504" s="222"/>
      <c r="N1504" s="221"/>
      <c r="O1504" s="221"/>
      <c r="P1504" s="221"/>
      <c r="Q1504" s="221"/>
      <c r="R1504" s="222"/>
      <c r="S1504" s="222"/>
      <c r="T1504" s="222"/>
      <c r="U1504" s="222"/>
      <c r="V1504" s="222"/>
      <c r="W1504" s="222"/>
      <c r="X1504" s="222"/>
      <c r="Y1504" s="222"/>
      <c r="Z1504" s="212"/>
      <c r="AA1504" s="212"/>
      <c r="AB1504" s="212"/>
      <c r="AC1504" s="212"/>
      <c r="AD1504" s="212"/>
      <c r="AE1504" s="212"/>
      <c r="AF1504" s="212"/>
      <c r="AG1504" s="212" t="s">
        <v>235</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59" t="s">
        <v>1385</v>
      </c>
      <c r="D1505" s="226"/>
      <c r="E1505" s="227">
        <v>-15.48</v>
      </c>
      <c r="F1505" s="222"/>
      <c r="G1505" s="222"/>
      <c r="H1505" s="222"/>
      <c r="I1505" s="222"/>
      <c r="J1505" s="222"/>
      <c r="K1505" s="222"/>
      <c r="L1505" s="222"/>
      <c r="M1505" s="222"/>
      <c r="N1505" s="221"/>
      <c r="O1505" s="221"/>
      <c r="P1505" s="221"/>
      <c r="Q1505" s="221"/>
      <c r="R1505" s="222"/>
      <c r="S1505" s="222"/>
      <c r="T1505" s="222"/>
      <c r="U1505" s="222"/>
      <c r="V1505" s="222"/>
      <c r="W1505" s="222"/>
      <c r="X1505" s="222"/>
      <c r="Y1505" s="222"/>
      <c r="Z1505" s="212"/>
      <c r="AA1505" s="212"/>
      <c r="AB1505" s="212"/>
      <c r="AC1505" s="212"/>
      <c r="AD1505" s="212"/>
      <c r="AE1505" s="212"/>
      <c r="AF1505" s="212"/>
      <c r="AG1505" s="212" t="s">
        <v>235</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ht="22.5" outlineLevel="1" x14ac:dyDescent="0.2">
      <c r="A1506" s="239">
        <v>143</v>
      </c>
      <c r="B1506" s="240" t="s">
        <v>1386</v>
      </c>
      <c r="C1506" s="257" t="s">
        <v>1387</v>
      </c>
      <c r="D1506" s="241" t="s">
        <v>296</v>
      </c>
      <c r="E1506" s="242">
        <v>9.08</v>
      </c>
      <c r="F1506" s="243"/>
      <c r="G1506" s="244">
        <f>ROUND(E1506*F1506,2)</f>
        <v>0</v>
      </c>
      <c r="H1506" s="243"/>
      <c r="I1506" s="244">
        <f>ROUND(E1506*H1506,2)</f>
        <v>0</v>
      </c>
      <c r="J1506" s="243"/>
      <c r="K1506" s="244">
        <f>ROUND(E1506*J1506,2)</f>
        <v>0</v>
      </c>
      <c r="L1506" s="244">
        <v>15</v>
      </c>
      <c r="M1506" s="244">
        <f>G1506*(1+L1506/100)</f>
        <v>0</v>
      </c>
      <c r="N1506" s="242">
        <v>0</v>
      </c>
      <c r="O1506" s="242">
        <f>ROUND(E1506*N1506,2)</f>
        <v>0</v>
      </c>
      <c r="P1506" s="242">
        <v>6.8000000000000005E-2</v>
      </c>
      <c r="Q1506" s="242">
        <f>ROUND(E1506*P1506,2)</f>
        <v>0.62</v>
      </c>
      <c r="R1506" s="244" t="s">
        <v>1138</v>
      </c>
      <c r="S1506" s="244" t="s">
        <v>227</v>
      </c>
      <c r="T1506" s="245" t="s">
        <v>227</v>
      </c>
      <c r="U1506" s="222">
        <v>0.3</v>
      </c>
      <c r="V1506" s="222">
        <f>ROUND(E1506*U1506,2)</f>
        <v>2.72</v>
      </c>
      <c r="W1506" s="222"/>
      <c r="X1506" s="222" t="s">
        <v>298</v>
      </c>
      <c r="Y1506" s="222" t="s">
        <v>230</v>
      </c>
      <c r="Z1506" s="212"/>
      <c r="AA1506" s="212"/>
      <c r="AB1506" s="212"/>
      <c r="AC1506" s="212"/>
      <c r="AD1506" s="212"/>
      <c r="AE1506" s="212"/>
      <c r="AF1506" s="212"/>
      <c r="AG1506" s="212" t="s">
        <v>299</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2" x14ac:dyDescent="0.2">
      <c r="A1507" s="219"/>
      <c r="B1507" s="220"/>
      <c r="C1507" s="272" t="s">
        <v>1388</v>
      </c>
      <c r="D1507" s="271"/>
      <c r="E1507" s="271"/>
      <c r="F1507" s="271"/>
      <c r="G1507" s="271"/>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301</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2" x14ac:dyDescent="0.2">
      <c r="A1508" s="219"/>
      <c r="B1508" s="220"/>
      <c r="C1508" s="259" t="s">
        <v>594</v>
      </c>
      <c r="D1508" s="226"/>
      <c r="E1508" s="227"/>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235</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59" t="s">
        <v>1389</v>
      </c>
      <c r="D1509" s="226"/>
      <c r="E1509" s="227">
        <v>3.25</v>
      </c>
      <c r="F1509" s="222"/>
      <c r="G1509" s="222"/>
      <c r="H1509" s="222"/>
      <c r="I1509" s="222"/>
      <c r="J1509" s="222"/>
      <c r="K1509" s="222"/>
      <c r="L1509" s="222"/>
      <c r="M1509" s="222"/>
      <c r="N1509" s="221"/>
      <c r="O1509" s="221"/>
      <c r="P1509" s="221"/>
      <c r="Q1509" s="221"/>
      <c r="R1509" s="222"/>
      <c r="S1509" s="222"/>
      <c r="T1509" s="222"/>
      <c r="U1509" s="222"/>
      <c r="V1509" s="222"/>
      <c r="W1509" s="222"/>
      <c r="X1509" s="222"/>
      <c r="Y1509" s="222"/>
      <c r="Z1509" s="212"/>
      <c r="AA1509" s="212"/>
      <c r="AB1509" s="212"/>
      <c r="AC1509" s="212"/>
      <c r="AD1509" s="212"/>
      <c r="AE1509" s="212"/>
      <c r="AF1509" s="212"/>
      <c r="AG1509" s="212" t="s">
        <v>235</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3" x14ac:dyDescent="0.2">
      <c r="A1510" s="219"/>
      <c r="B1510" s="220"/>
      <c r="C1510" s="259" t="s">
        <v>599</v>
      </c>
      <c r="D1510" s="226"/>
      <c r="E1510" s="227"/>
      <c r="F1510" s="222"/>
      <c r="G1510" s="222"/>
      <c r="H1510" s="222"/>
      <c r="I1510" s="222"/>
      <c r="J1510" s="222"/>
      <c r="K1510" s="222"/>
      <c r="L1510" s="222"/>
      <c r="M1510" s="222"/>
      <c r="N1510" s="221"/>
      <c r="O1510" s="221"/>
      <c r="P1510" s="221"/>
      <c r="Q1510" s="221"/>
      <c r="R1510" s="222"/>
      <c r="S1510" s="222"/>
      <c r="T1510" s="222"/>
      <c r="U1510" s="222"/>
      <c r="V1510" s="222"/>
      <c r="W1510" s="222"/>
      <c r="X1510" s="222"/>
      <c r="Y1510" s="222"/>
      <c r="Z1510" s="212"/>
      <c r="AA1510" s="212"/>
      <c r="AB1510" s="212"/>
      <c r="AC1510" s="212"/>
      <c r="AD1510" s="212"/>
      <c r="AE1510" s="212"/>
      <c r="AF1510" s="212"/>
      <c r="AG1510" s="212" t="s">
        <v>235</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3" x14ac:dyDescent="0.2">
      <c r="A1511" s="219"/>
      <c r="B1511" s="220"/>
      <c r="C1511" s="259" t="s">
        <v>1390</v>
      </c>
      <c r="D1511" s="226"/>
      <c r="E1511" s="227">
        <v>5.83</v>
      </c>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235</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x14ac:dyDescent="0.2">
      <c r="A1512" s="229" t="s">
        <v>222</v>
      </c>
      <c r="B1512" s="230" t="s">
        <v>119</v>
      </c>
      <c r="C1512" s="256" t="s">
        <v>120</v>
      </c>
      <c r="D1512" s="231"/>
      <c r="E1512" s="232"/>
      <c r="F1512" s="233"/>
      <c r="G1512" s="233">
        <f>SUMIF(AG1513:AG1516,"&lt;&gt;NOR",G1513:G1516)</f>
        <v>0</v>
      </c>
      <c r="H1512" s="233"/>
      <c r="I1512" s="233">
        <f>SUM(I1513:I1516)</f>
        <v>0</v>
      </c>
      <c r="J1512" s="233"/>
      <c r="K1512" s="233">
        <f>SUM(K1513:K1516)</f>
        <v>0</v>
      </c>
      <c r="L1512" s="233"/>
      <c r="M1512" s="233">
        <f>SUM(M1513:M1516)</f>
        <v>0</v>
      </c>
      <c r="N1512" s="232"/>
      <c r="O1512" s="232">
        <f>SUM(O1513:O1516)</f>
        <v>6.11</v>
      </c>
      <c r="P1512" s="232"/>
      <c r="Q1512" s="232">
        <f>SUM(Q1513:Q1516)</f>
        <v>0</v>
      </c>
      <c r="R1512" s="233"/>
      <c r="S1512" s="233"/>
      <c r="T1512" s="234"/>
      <c r="U1512" s="228"/>
      <c r="V1512" s="228">
        <f>SUM(V1513:V1516)</f>
        <v>6.86</v>
      </c>
      <c r="W1512" s="228"/>
      <c r="X1512" s="228"/>
      <c r="Y1512" s="228"/>
      <c r="AG1512" t="s">
        <v>223</v>
      </c>
    </row>
    <row r="1513" spans="1:60" ht="22.5" outlineLevel="1" x14ac:dyDescent="0.2">
      <c r="A1513" s="239">
        <v>144</v>
      </c>
      <c r="B1513" s="240" t="s">
        <v>1391</v>
      </c>
      <c r="C1513" s="257" t="s">
        <v>1392</v>
      </c>
      <c r="D1513" s="241" t="s">
        <v>317</v>
      </c>
      <c r="E1513" s="242">
        <v>49</v>
      </c>
      <c r="F1513" s="243"/>
      <c r="G1513" s="244">
        <f>ROUND(E1513*F1513,2)</f>
        <v>0</v>
      </c>
      <c r="H1513" s="243"/>
      <c r="I1513" s="244">
        <f>ROUND(E1513*H1513,2)</f>
        <v>0</v>
      </c>
      <c r="J1513" s="243"/>
      <c r="K1513" s="244">
        <f>ROUND(E1513*J1513,2)</f>
        <v>0</v>
      </c>
      <c r="L1513" s="244">
        <v>15</v>
      </c>
      <c r="M1513" s="244">
        <f>G1513*(1+L1513/100)</f>
        <v>0</v>
      </c>
      <c r="N1513" s="242">
        <v>0.12472</v>
      </c>
      <c r="O1513" s="242">
        <f>ROUND(E1513*N1513,2)</f>
        <v>6.11</v>
      </c>
      <c r="P1513" s="242">
        <v>0</v>
      </c>
      <c r="Q1513" s="242">
        <f>ROUND(E1513*P1513,2)</f>
        <v>0</v>
      </c>
      <c r="R1513" s="244" t="s">
        <v>297</v>
      </c>
      <c r="S1513" s="244" t="s">
        <v>227</v>
      </c>
      <c r="T1513" s="245" t="s">
        <v>227</v>
      </c>
      <c r="U1513" s="222">
        <v>0.14000000000000001</v>
      </c>
      <c r="V1513" s="222">
        <f>ROUND(E1513*U1513,2)</f>
        <v>6.86</v>
      </c>
      <c r="W1513" s="222"/>
      <c r="X1513" s="222" t="s">
        <v>298</v>
      </c>
      <c r="Y1513" s="222" t="s">
        <v>230</v>
      </c>
      <c r="Z1513" s="212"/>
      <c r="AA1513" s="212"/>
      <c r="AB1513" s="212"/>
      <c r="AC1513" s="212"/>
      <c r="AD1513" s="212"/>
      <c r="AE1513" s="212"/>
      <c r="AF1513" s="212"/>
      <c r="AG1513" s="212" t="s">
        <v>299</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2" x14ac:dyDescent="0.2">
      <c r="A1514" s="219"/>
      <c r="B1514" s="220"/>
      <c r="C1514" s="272" t="s">
        <v>1393</v>
      </c>
      <c r="D1514" s="271"/>
      <c r="E1514" s="271"/>
      <c r="F1514" s="271"/>
      <c r="G1514" s="271"/>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301</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2" x14ac:dyDescent="0.2">
      <c r="A1515" s="219"/>
      <c r="B1515" s="220"/>
      <c r="C1515" s="259" t="s">
        <v>1394</v>
      </c>
      <c r="D1515" s="226"/>
      <c r="E1515" s="227">
        <v>40</v>
      </c>
      <c r="F1515" s="222"/>
      <c r="G1515" s="222"/>
      <c r="H1515" s="222"/>
      <c r="I1515" s="222"/>
      <c r="J1515" s="222"/>
      <c r="K1515" s="222"/>
      <c r="L1515" s="222"/>
      <c r="M1515" s="222"/>
      <c r="N1515" s="221"/>
      <c r="O1515" s="221"/>
      <c r="P1515" s="221"/>
      <c r="Q1515" s="221"/>
      <c r="R1515" s="222"/>
      <c r="S1515" s="222"/>
      <c r="T1515" s="222"/>
      <c r="U1515" s="222"/>
      <c r="V1515" s="222"/>
      <c r="W1515" s="222"/>
      <c r="X1515" s="222"/>
      <c r="Y1515" s="222"/>
      <c r="Z1515" s="212"/>
      <c r="AA1515" s="212"/>
      <c r="AB1515" s="212"/>
      <c r="AC1515" s="212"/>
      <c r="AD1515" s="212"/>
      <c r="AE1515" s="212"/>
      <c r="AF1515" s="212"/>
      <c r="AG1515" s="212" t="s">
        <v>235</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59" t="s">
        <v>1395</v>
      </c>
      <c r="D1516" s="226"/>
      <c r="E1516" s="227">
        <v>9</v>
      </c>
      <c r="F1516" s="222"/>
      <c r="G1516" s="222"/>
      <c r="H1516" s="222"/>
      <c r="I1516" s="222"/>
      <c r="J1516" s="222"/>
      <c r="K1516" s="222"/>
      <c r="L1516" s="222"/>
      <c r="M1516" s="222"/>
      <c r="N1516" s="221"/>
      <c r="O1516" s="221"/>
      <c r="P1516" s="221"/>
      <c r="Q1516" s="221"/>
      <c r="R1516" s="222"/>
      <c r="S1516" s="222"/>
      <c r="T1516" s="222"/>
      <c r="U1516" s="222"/>
      <c r="V1516" s="222"/>
      <c r="W1516" s="222"/>
      <c r="X1516" s="222"/>
      <c r="Y1516" s="222"/>
      <c r="Z1516" s="212"/>
      <c r="AA1516" s="212"/>
      <c r="AB1516" s="212"/>
      <c r="AC1516" s="212"/>
      <c r="AD1516" s="212"/>
      <c r="AE1516" s="212"/>
      <c r="AF1516" s="212"/>
      <c r="AG1516" s="212" t="s">
        <v>235</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x14ac:dyDescent="0.2">
      <c r="A1517" s="215" t="s">
        <v>222</v>
      </c>
      <c r="B1517" s="216" t="s">
        <v>127</v>
      </c>
      <c r="C1517" s="263" t="s">
        <v>128</v>
      </c>
      <c r="D1517" s="235"/>
      <c r="E1517" s="236"/>
      <c r="F1517" s="237"/>
      <c r="G1517" s="237">
        <f>SUMIF(AG1518:AG1535,"&lt;&gt;NOR",G1518:G1535)</f>
        <v>0</v>
      </c>
      <c r="H1517" s="237"/>
      <c r="I1517" s="237">
        <f>SUM(I1518:I1535)</f>
        <v>0</v>
      </c>
      <c r="J1517" s="237"/>
      <c r="K1517" s="237">
        <f>SUM(K1518:K1535)</f>
        <v>0</v>
      </c>
      <c r="L1517" s="237"/>
      <c r="M1517" s="237">
        <f>SUM(M1518:M1535)</f>
        <v>0</v>
      </c>
      <c r="N1517" s="236"/>
      <c r="O1517" s="236">
        <f>SUM(O1518:O1535)</f>
        <v>0</v>
      </c>
      <c r="P1517" s="236"/>
      <c r="Q1517" s="236">
        <f>SUM(Q1518:Q1535)</f>
        <v>0</v>
      </c>
      <c r="R1517" s="237"/>
      <c r="S1517" s="237"/>
      <c r="T1517" s="238"/>
      <c r="U1517" s="228"/>
      <c r="V1517" s="228">
        <f>SUM(V1518:V1535)</f>
        <v>0</v>
      </c>
      <c r="W1517" s="228"/>
      <c r="X1517" s="228"/>
      <c r="Y1517" s="228"/>
      <c r="AG1517" t="s">
        <v>223</v>
      </c>
    </row>
    <row r="1518" spans="1:60" outlineLevel="1" x14ac:dyDescent="0.2">
      <c r="A1518" s="219"/>
      <c r="B1518" s="220"/>
      <c r="C1518" s="258" t="s">
        <v>1396</v>
      </c>
      <c r="D1518" s="246"/>
      <c r="E1518" s="246"/>
      <c r="F1518" s="246"/>
      <c r="G1518" s="246"/>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233</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2" x14ac:dyDescent="0.2">
      <c r="A1519" s="219"/>
      <c r="B1519" s="220"/>
      <c r="C1519" s="260" t="s">
        <v>1397</v>
      </c>
      <c r="D1519" s="248"/>
      <c r="E1519" s="248"/>
      <c r="F1519" s="248"/>
      <c r="G1519" s="248"/>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233</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
      <c r="A1520" s="239">
        <v>145</v>
      </c>
      <c r="B1520" s="240" t="s">
        <v>1398</v>
      </c>
      <c r="C1520" s="257" t="s">
        <v>1399</v>
      </c>
      <c r="D1520" s="241" t="s">
        <v>407</v>
      </c>
      <c r="E1520" s="242">
        <v>39.299999999999997</v>
      </c>
      <c r="F1520" s="243"/>
      <c r="G1520" s="244">
        <f>ROUND(E1520*F1520,2)</f>
        <v>0</v>
      </c>
      <c r="H1520" s="243"/>
      <c r="I1520" s="244">
        <f>ROUND(E1520*H1520,2)</f>
        <v>0</v>
      </c>
      <c r="J1520" s="243"/>
      <c r="K1520" s="244">
        <f>ROUND(E1520*J1520,2)</f>
        <v>0</v>
      </c>
      <c r="L1520" s="244">
        <v>15</v>
      </c>
      <c r="M1520" s="244">
        <f>G1520*(1+L1520/100)</f>
        <v>0</v>
      </c>
      <c r="N1520" s="242">
        <v>0</v>
      </c>
      <c r="O1520" s="242">
        <f>ROUND(E1520*N1520,2)</f>
        <v>0</v>
      </c>
      <c r="P1520" s="242">
        <v>0</v>
      </c>
      <c r="Q1520" s="242">
        <f>ROUND(E1520*P1520,2)</f>
        <v>0</v>
      </c>
      <c r="R1520" s="244"/>
      <c r="S1520" s="244" t="s">
        <v>250</v>
      </c>
      <c r="T1520" s="245" t="s">
        <v>228</v>
      </c>
      <c r="U1520" s="222">
        <v>0</v>
      </c>
      <c r="V1520" s="222">
        <f>ROUND(E1520*U1520,2)</f>
        <v>0</v>
      </c>
      <c r="W1520" s="222"/>
      <c r="X1520" s="222" t="s">
        <v>298</v>
      </c>
      <c r="Y1520" s="222" t="s">
        <v>230</v>
      </c>
      <c r="Z1520" s="212"/>
      <c r="AA1520" s="212"/>
      <c r="AB1520" s="212"/>
      <c r="AC1520" s="212"/>
      <c r="AD1520" s="212"/>
      <c r="AE1520" s="212"/>
      <c r="AF1520" s="212"/>
      <c r="AG1520" s="212" t="s">
        <v>299</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2" x14ac:dyDescent="0.2">
      <c r="A1521" s="219"/>
      <c r="B1521" s="220"/>
      <c r="C1521" s="258" t="s">
        <v>1400</v>
      </c>
      <c r="D1521" s="246"/>
      <c r="E1521" s="246"/>
      <c r="F1521" s="246"/>
      <c r="G1521" s="246"/>
      <c r="H1521" s="222"/>
      <c r="I1521" s="222"/>
      <c r="J1521" s="222"/>
      <c r="K1521" s="222"/>
      <c r="L1521" s="222"/>
      <c r="M1521" s="222"/>
      <c r="N1521" s="221"/>
      <c r="O1521" s="221"/>
      <c r="P1521" s="221"/>
      <c r="Q1521" s="221"/>
      <c r="R1521" s="222"/>
      <c r="S1521" s="222"/>
      <c r="T1521" s="222"/>
      <c r="U1521" s="222"/>
      <c r="V1521" s="222"/>
      <c r="W1521" s="222"/>
      <c r="X1521" s="222"/>
      <c r="Y1521" s="222"/>
      <c r="Z1521" s="212"/>
      <c r="AA1521" s="212"/>
      <c r="AB1521" s="212"/>
      <c r="AC1521" s="212"/>
      <c r="AD1521" s="212"/>
      <c r="AE1521" s="212"/>
      <c r="AF1521" s="212"/>
      <c r="AG1521" s="212" t="s">
        <v>233</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60" t="s">
        <v>1401</v>
      </c>
      <c r="D1522" s="248"/>
      <c r="E1522" s="248"/>
      <c r="F1522" s="248"/>
      <c r="G1522" s="248"/>
      <c r="H1522" s="222"/>
      <c r="I1522" s="222"/>
      <c r="J1522" s="222"/>
      <c r="K1522" s="222"/>
      <c r="L1522" s="222"/>
      <c r="M1522" s="222"/>
      <c r="N1522" s="221"/>
      <c r="O1522" s="221"/>
      <c r="P1522" s="221"/>
      <c r="Q1522" s="221"/>
      <c r="R1522" s="222"/>
      <c r="S1522" s="222"/>
      <c r="T1522" s="222"/>
      <c r="U1522" s="222"/>
      <c r="V1522" s="222"/>
      <c r="W1522" s="222"/>
      <c r="X1522" s="222"/>
      <c r="Y1522" s="222"/>
      <c r="Z1522" s="212"/>
      <c r="AA1522" s="212"/>
      <c r="AB1522" s="212"/>
      <c r="AC1522" s="212"/>
      <c r="AD1522" s="212"/>
      <c r="AE1522" s="212"/>
      <c r="AF1522" s="212"/>
      <c r="AG1522" s="212" t="s">
        <v>233</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59" t="s">
        <v>1402</v>
      </c>
      <c r="D1523" s="226"/>
      <c r="E1523" s="227">
        <v>39.299999999999997</v>
      </c>
      <c r="F1523" s="222"/>
      <c r="G1523" s="222"/>
      <c r="H1523" s="222"/>
      <c r="I1523" s="222"/>
      <c r="J1523" s="222"/>
      <c r="K1523" s="222"/>
      <c r="L1523" s="222"/>
      <c r="M1523" s="222"/>
      <c r="N1523" s="221"/>
      <c r="O1523" s="221"/>
      <c r="P1523" s="221"/>
      <c r="Q1523" s="221"/>
      <c r="R1523" s="222"/>
      <c r="S1523" s="222"/>
      <c r="T1523" s="222"/>
      <c r="U1523" s="222"/>
      <c r="V1523" s="222"/>
      <c r="W1523" s="222"/>
      <c r="X1523" s="222"/>
      <c r="Y1523" s="222"/>
      <c r="Z1523" s="212"/>
      <c r="AA1523" s="212"/>
      <c r="AB1523" s="212"/>
      <c r="AC1523" s="212"/>
      <c r="AD1523" s="212"/>
      <c r="AE1523" s="212"/>
      <c r="AF1523" s="212"/>
      <c r="AG1523" s="212" t="s">
        <v>235</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
      <c r="A1524" s="239">
        <v>146</v>
      </c>
      <c r="B1524" s="240" t="s">
        <v>1403</v>
      </c>
      <c r="C1524" s="257" t="s">
        <v>1404</v>
      </c>
      <c r="D1524" s="241" t="s">
        <v>249</v>
      </c>
      <c r="E1524" s="242">
        <v>2</v>
      </c>
      <c r="F1524" s="243"/>
      <c r="G1524" s="244">
        <f>ROUND(E1524*F1524,2)</f>
        <v>0</v>
      </c>
      <c r="H1524" s="243"/>
      <c r="I1524" s="244">
        <f>ROUND(E1524*H1524,2)</f>
        <v>0</v>
      </c>
      <c r="J1524" s="243"/>
      <c r="K1524" s="244">
        <f>ROUND(E1524*J1524,2)</f>
        <v>0</v>
      </c>
      <c r="L1524" s="244">
        <v>15</v>
      </c>
      <c r="M1524" s="244">
        <f>G1524*(1+L1524/100)</f>
        <v>0</v>
      </c>
      <c r="N1524" s="242">
        <v>0</v>
      </c>
      <c r="O1524" s="242">
        <f>ROUND(E1524*N1524,2)</f>
        <v>0</v>
      </c>
      <c r="P1524" s="242">
        <v>0</v>
      </c>
      <c r="Q1524" s="242">
        <f>ROUND(E1524*P1524,2)</f>
        <v>0</v>
      </c>
      <c r="R1524" s="244"/>
      <c r="S1524" s="244" t="s">
        <v>250</v>
      </c>
      <c r="T1524" s="245" t="s">
        <v>228</v>
      </c>
      <c r="U1524" s="222">
        <v>0</v>
      </c>
      <c r="V1524" s="222">
        <f>ROUND(E1524*U1524,2)</f>
        <v>0</v>
      </c>
      <c r="W1524" s="222"/>
      <c r="X1524" s="222" t="s">
        <v>298</v>
      </c>
      <c r="Y1524" s="222" t="s">
        <v>230</v>
      </c>
      <c r="Z1524" s="212"/>
      <c r="AA1524" s="212"/>
      <c r="AB1524" s="212"/>
      <c r="AC1524" s="212"/>
      <c r="AD1524" s="212"/>
      <c r="AE1524" s="212"/>
      <c r="AF1524" s="212"/>
      <c r="AG1524" s="212" t="s">
        <v>299</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2" x14ac:dyDescent="0.2">
      <c r="A1525" s="219"/>
      <c r="B1525" s="220"/>
      <c r="C1525" s="259" t="s">
        <v>1405</v>
      </c>
      <c r="D1525" s="226"/>
      <c r="E1525" s="227">
        <v>2</v>
      </c>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235</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1" x14ac:dyDescent="0.2">
      <c r="A1526" s="239">
        <v>147</v>
      </c>
      <c r="B1526" s="240" t="s">
        <v>1406</v>
      </c>
      <c r="C1526" s="257" t="s">
        <v>1407</v>
      </c>
      <c r="D1526" s="241" t="s">
        <v>249</v>
      </c>
      <c r="E1526" s="242">
        <v>2</v>
      </c>
      <c r="F1526" s="243"/>
      <c r="G1526" s="244">
        <f>ROUND(E1526*F1526,2)</f>
        <v>0</v>
      </c>
      <c r="H1526" s="243"/>
      <c r="I1526" s="244">
        <f>ROUND(E1526*H1526,2)</f>
        <v>0</v>
      </c>
      <c r="J1526" s="243"/>
      <c r="K1526" s="244">
        <f>ROUND(E1526*J1526,2)</f>
        <v>0</v>
      </c>
      <c r="L1526" s="244">
        <v>15</v>
      </c>
      <c r="M1526" s="244">
        <f>G1526*(1+L1526/100)</f>
        <v>0</v>
      </c>
      <c r="N1526" s="242">
        <v>0</v>
      </c>
      <c r="O1526" s="242">
        <f>ROUND(E1526*N1526,2)</f>
        <v>0</v>
      </c>
      <c r="P1526" s="242">
        <v>0</v>
      </c>
      <c r="Q1526" s="242">
        <f>ROUND(E1526*P1526,2)</f>
        <v>0</v>
      </c>
      <c r="R1526" s="244"/>
      <c r="S1526" s="244" t="s">
        <v>250</v>
      </c>
      <c r="T1526" s="245" t="s">
        <v>228</v>
      </c>
      <c r="U1526" s="222">
        <v>0</v>
      </c>
      <c r="V1526" s="222">
        <f>ROUND(E1526*U1526,2)</f>
        <v>0</v>
      </c>
      <c r="W1526" s="222"/>
      <c r="X1526" s="222" t="s">
        <v>298</v>
      </c>
      <c r="Y1526" s="222" t="s">
        <v>230</v>
      </c>
      <c r="Z1526" s="212"/>
      <c r="AA1526" s="212"/>
      <c r="AB1526" s="212"/>
      <c r="AC1526" s="212"/>
      <c r="AD1526" s="212"/>
      <c r="AE1526" s="212"/>
      <c r="AF1526" s="212"/>
      <c r="AG1526" s="212" t="s">
        <v>299</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2" x14ac:dyDescent="0.2">
      <c r="A1527" s="219"/>
      <c r="B1527" s="220"/>
      <c r="C1527" s="259" t="s">
        <v>1405</v>
      </c>
      <c r="D1527" s="226"/>
      <c r="E1527" s="227">
        <v>2</v>
      </c>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235</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
      <c r="A1528" s="239">
        <v>148</v>
      </c>
      <c r="B1528" s="240" t="s">
        <v>1408</v>
      </c>
      <c r="C1528" s="257" t="s">
        <v>1409</v>
      </c>
      <c r="D1528" s="241" t="s">
        <v>249</v>
      </c>
      <c r="E1528" s="242">
        <v>2</v>
      </c>
      <c r="F1528" s="243"/>
      <c r="G1528" s="244">
        <f>ROUND(E1528*F1528,2)</f>
        <v>0</v>
      </c>
      <c r="H1528" s="243"/>
      <c r="I1528" s="244">
        <f>ROUND(E1528*H1528,2)</f>
        <v>0</v>
      </c>
      <c r="J1528" s="243"/>
      <c r="K1528" s="244">
        <f>ROUND(E1528*J1528,2)</f>
        <v>0</v>
      </c>
      <c r="L1528" s="244">
        <v>15</v>
      </c>
      <c r="M1528" s="244">
        <f>G1528*(1+L1528/100)</f>
        <v>0</v>
      </c>
      <c r="N1528" s="242">
        <v>0</v>
      </c>
      <c r="O1528" s="242">
        <f>ROUND(E1528*N1528,2)</f>
        <v>0</v>
      </c>
      <c r="P1528" s="242">
        <v>0</v>
      </c>
      <c r="Q1528" s="242">
        <f>ROUND(E1528*P1528,2)</f>
        <v>0</v>
      </c>
      <c r="R1528" s="244"/>
      <c r="S1528" s="244" t="s">
        <v>250</v>
      </c>
      <c r="T1528" s="245" t="s">
        <v>228</v>
      </c>
      <c r="U1528" s="222">
        <v>0</v>
      </c>
      <c r="V1528" s="222">
        <f>ROUND(E1528*U1528,2)</f>
        <v>0</v>
      </c>
      <c r="W1528" s="222"/>
      <c r="X1528" s="222" t="s">
        <v>298</v>
      </c>
      <c r="Y1528" s="222" t="s">
        <v>230</v>
      </c>
      <c r="Z1528" s="212"/>
      <c r="AA1528" s="212"/>
      <c r="AB1528" s="212"/>
      <c r="AC1528" s="212"/>
      <c r="AD1528" s="212"/>
      <c r="AE1528" s="212"/>
      <c r="AF1528" s="212"/>
      <c r="AG1528" s="212" t="s">
        <v>299</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2" x14ac:dyDescent="0.2">
      <c r="A1529" s="219"/>
      <c r="B1529" s="220"/>
      <c r="C1529" s="259" t="s">
        <v>1410</v>
      </c>
      <c r="D1529" s="226"/>
      <c r="E1529" s="227"/>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235</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59" t="s">
        <v>1411</v>
      </c>
      <c r="D1530" s="226"/>
      <c r="E1530" s="227">
        <v>1</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235</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19"/>
      <c r="B1531" s="220"/>
      <c r="C1531" s="259" t="s">
        <v>1412</v>
      </c>
      <c r="D1531" s="226"/>
      <c r="E1531" s="227">
        <v>1</v>
      </c>
      <c r="F1531" s="222"/>
      <c r="G1531" s="222"/>
      <c r="H1531" s="222"/>
      <c r="I1531" s="222"/>
      <c r="J1531" s="222"/>
      <c r="K1531" s="222"/>
      <c r="L1531" s="222"/>
      <c r="M1531" s="222"/>
      <c r="N1531" s="221"/>
      <c r="O1531" s="221"/>
      <c r="P1531" s="221"/>
      <c r="Q1531" s="221"/>
      <c r="R1531" s="222"/>
      <c r="S1531" s="222"/>
      <c r="T1531" s="222"/>
      <c r="U1531" s="222"/>
      <c r="V1531" s="222"/>
      <c r="W1531" s="222"/>
      <c r="X1531" s="222"/>
      <c r="Y1531" s="222"/>
      <c r="Z1531" s="212"/>
      <c r="AA1531" s="212"/>
      <c r="AB1531" s="212"/>
      <c r="AC1531" s="212"/>
      <c r="AD1531" s="212"/>
      <c r="AE1531" s="212"/>
      <c r="AF1531" s="212"/>
      <c r="AG1531" s="212" t="s">
        <v>235</v>
      </c>
      <c r="AH1531" s="212">
        <v>0</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ht="22.5" outlineLevel="1" x14ac:dyDescent="0.2">
      <c r="A1532" s="239">
        <v>149</v>
      </c>
      <c r="B1532" s="240" t="s">
        <v>1413</v>
      </c>
      <c r="C1532" s="257" t="s">
        <v>1414</v>
      </c>
      <c r="D1532" s="241" t="s">
        <v>407</v>
      </c>
      <c r="E1532" s="242">
        <v>14</v>
      </c>
      <c r="F1532" s="243"/>
      <c r="G1532" s="244">
        <f>ROUND(E1532*F1532,2)</f>
        <v>0</v>
      </c>
      <c r="H1532" s="243"/>
      <c r="I1532" s="244">
        <f>ROUND(E1532*H1532,2)</f>
        <v>0</v>
      </c>
      <c r="J1532" s="243"/>
      <c r="K1532" s="244">
        <f>ROUND(E1532*J1532,2)</f>
        <v>0</v>
      </c>
      <c r="L1532" s="244">
        <v>15</v>
      </c>
      <c r="M1532" s="244">
        <f>G1532*(1+L1532/100)</f>
        <v>0</v>
      </c>
      <c r="N1532" s="242">
        <v>0</v>
      </c>
      <c r="O1532" s="242">
        <f>ROUND(E1532*N1532,2)</f>
        <v>0</v>
      </c>
      <c r="P1532" s="242">
        <v>0</v>
      </c>
      <c r="Q1532" s="242">
        <f>ROUND(E1532*P1532,2)</f>
        <v>0</v>
      </c>
      <c r="R1532" s="244"/>
      <c r="S1532" s="244" t="s">
        <v>250</v>
      </c>
      <c r="T1532" s="245" t="s">
        <v>228</v>
      </c>
      <c r="U1532" s="222">
        <v>0</v>
      </c>
      <c r="V1532" s="222">
        <f>ROUND(E1532*U1532,2)</f>
        <v>0</v>
      </c>
      <c r="W1532" s="222"/>
      <c r="X1532" s="222" t="s">
        <v>298</v>
      </c>
      <c r="Y1532" s="222" t="s">
        <v>230</v>
      </c>
      <c r="Z1532" s="212"/>
      <c r="AA1532" s="212"/>
      <c r="AB1532" s="212"/>
      <c r="AC1532" s="212"/>
      <c r="AD1532" s="212"/>
      <c r="AE1532" s="212"/>
      <c r="AF1532" s="212"/>
      <c r="AG1532" s="212" t="s">
        <v>299</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
      <c r="A1533" s="219"/>
      <c r="B1533" s="220"/>
      <c r="C1533" s="259" t="s">
        <v>583</v>
      </c>
      <c r="D1533" s="226"/>
      <c r="E1533" s="227">
        <v>14</v>
      </c>
      <c r="F1533" s="222"/>
      <c r="G1533" s="222"/>
      <c r="H1533" s="222"/>
      <c r="I1533" s="222"/>
      <c r="J1533" s="222"/>
      <c r="K1533" s="222"/>
      <c r="L1533" s="222"/>
      <c r="M1533" s="222"/>
      <c r="N1533" s="221"/>
      <c r="O1533" s="221"/>
      <c r="P1533" s="221"/>
      <c r="Q1533" s="221"/>
      <c r="R1533" s="222"/>
      <c r="S1533" s="222"/>
      <c r="T1533" s="222"/>
      <c r="U1533" s="222"/>
      <c r="V1533" s="222"/>
      <c r="W1533" s="222"/>
      <c r="X1533" s="222"/>
      <c r="Y1533" s="222"/>
      <c r="Z1533" s="212"/>
      <c r="AA1533" s="212"/>
      <c r="AB1533" s="212"/>
      <c r="AC1533" s="212"/>
      <c r="AD1533" s="212"/>
      <c r="AE1533" s="212"/>
      <c r="AF1533" s="212"/>
      <c r="AG1533" s="212" t="s">
        <v>235</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1" x14ac:dyDescent="0.2">
      <c r="A1534" s="239">
        <v>150</v>
      </c>
      <c r="B1534" s="240" t="s">
        <v>1415</v>
      </c>
      <c r="C1534" s="257" t="s">
        <v>1416</v>
      </c>
      <c r="D1534" s="241" t="s">
        <v>249</v>
      </c>
      <c r="E1534" s="242">
        <v>1</v>
      </c>
      <c r="F1534" s="243"/>
      <c r="G1534" s="244">
        <f>ROUND(E1534*F1534,2)</f>
        <v>0</v>
      </c>
      <c r="H1534" s="243"/>
      <c r="I1534" s="244">
        <f>ROUND(E1534*H1534,2)</f>
        <v>0</v>
      </c>
      <c r="J1534" s="243"/>
      <c r="K1534" s="244">
        <f>ROUND(E1534*J1534,2)</f>
        <v>0</v>
      </c>
      <c r="L1534" s="244">
        <v>15</v>
      </c>
      <c r="M1534" s="244">
        <f>G1534*(1+L1534/100)</f>
        <v>0</v>
      </c>
      <c r="N1534" s="242">
        <v>0</v>
      </c>
      <c r="O1534" s="242">
        <f>ROUND(E1534*N1534,2)</f>
        <v>0</v>
      </c>
      <c r="P1534" s="242">
        <v>0</v>
      </c>
      <c r="Q1534" s="242">
        <f>ROUND(E1534*P1534,2)</f>
        <v>0</v>
      </c>
      <c r="R1534" s="244"/>
      <c r="S1534" s="244" t="s">
        <v>250</v>
      </c>
      <c r="T1534" s="245" t="s">
        <v>228</v>
      </c>
      <c r="U1534" s="222">
        <v>0</v>
      </c>
      <c r="V1534" s="222">
        <f>ROUND(E1534*U1534,2)</f>
        <v>0</v>
      </c>
      <c r="W1534" s="222"/>
      <c r="X1534" s="222" t="s">
        <v>298</v>
      </c>
      <c r="Y1534" s="222" t="s">
        <v>230</v>
      </c>
      <c r="Z1534" s="212"/>
      <c r="AA1534" s="212"/>
      <c r="AB1534" s="212"/>
      <c r="AC1534" s="212"/>
      <c r="AD1534" s="212"/>
      <c r="AE1534" s="212"/>
      <c r="AF1534" s="212"/>
      <c r="AG1534" s="212" t="s">
        <v>299</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59" t="s">
        <v>1417</v>
      </c>
      <c r="D1535" s="226"/>
      <c r="E1535" s="227">
        <v>1</v>
      </c>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235</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x14ac:dyDescent="0.2">
      <c r="A1536" s="229" t="s">
        <v>222</v>
      </c>
      <c r="B1536" s="230" t="s">
        <v>129</v>
      </c>
      <c r="C1536" s="256" t="s">
        <v>130</v>
      </c>
      <c r="D1536" s="231"/>
      <c r="E1536" s="232"/>
      <c r="F1536" s="233"/>
      <c r="G1536" s="233">
        <f>SUMIF(AG1537:AG1538,"&lt;&gt;NOR",G1537:G1538)</f>
        <v>0</v>
      </c>
      <c r="H1536" s="233"/>
      <c r="I1536" s="233">
        <f>SUM(I1537:I1538)</f>
        <v>0</v>
      </c>
      <c r="J1536" s="233"/>
      <c r="K1536" s="233">
        <f>SUM(K1537:K1538)</f>
        <v>0</v>
      </c>
      <c r="L1536" s="233"/>
      <c r="M1536" s="233">
        <f>SUM(M1537:M1538)</f>
        <v>0</v>
      </c>
      <c r="N1536" s="232"/>
      <c r="O1536" s="232">
        <f>SUM(O1537:O1538)</f>
        <v>0</v>
      </c>
      <c r="P1536" s="232"/>
      <c r="Q1536" s="232">
        <f>SUM(Q1537:Q1538)</f>
        <v>0</v>
      </c>
      <c r="R1536" s="233"/>
      <c r="S1536" s="233"/>
      <c r="T1536" s="234"/>
      <c r="U1536" s="228"/>
      <c r="V1536" s="228">
        <f>SUM(V1537:V1538)</f>
        <v>2422.25</v>
      </c>
      <c r="W1536" s="228"/>
      <c r="X1536" s="228"/>
      <c r="Y1536" s="228"/>
      <c r="AG1536" t="s">
        <v>223</v>
      </c>
    </row>
    <row r="1537" spans="1:60" ht="22.5" outlineLevel="1" x14ac:dyDescent="0.2">
      <c r="A1537" s="239">
        <v>151</v>
      </c>
      <c r="B1537" s="240" t="s">
        <v>1418</v>
      </c>
      <c r="C1537" s="257" t="s">
        <v>1419</v>
      </c>
      <c r="D1537" s="241" t="s">
        <v>384</v>
      </c>
      <c r="E1537" s="242">
        <v>806.07448999999997</v>
      </c>
      <c r="F1537" s="243"/>
      <c r="G1537" s="244">
        <f>ROUND(E1537*F1537,2)</f>
        <v>0</v>
      </c>
      <c r="H1537" s="243"/>
      <c r="I1537" s="244">
        <f>ROUND(E1537*H1537,2)</f>
        <v>0</v>
      </c>
      <c r="J1537" s="243"/>
      <c r="K1537" s="244">
        <f>ROUND(E1537*J1537,2)</f>
        <v>0</v>
      </c>
      <c r="L1537" s="244">
        <v>15</v>
      </c>
      <c r="M1537" s="244">
        <f>G1537*(1+L1537/100)</f>
        <v>0</v>
      </c>
      <c r="N1537" s="242">
        <v>0</v>
      </c>
      <c r="O1537" s="242">
        <f>ROUND(E1537*N1537,2)</f>
        <v>0</v>
      </c>
      <c r="P1537" s="242">
        <v>0</v>
      </c>
      <c r="Q1537" s="242">
        <f>ROUND(E1537*P1537,2)</f>
        <v>0</v>
      </c>
      <c r="R1537" s="244" t="s">
        <v>426</v>
      </c>
      <c r="S1537" s="244" t="s">
        <v>227</v>
      </c>
      <c r="T1537" s="245" t="s">
        <v>227</v>
      </c>
      <c r="U1537" s="222">
        <v>3.0049999999999999</v>
      </c>
      <c r="V1537" s="222">
        <f>ROUND(E1537*U1537,2)</f>
        <v>2422.25</v>
      </c>
      <c r="W1537" s="222"/>
      <c r="X1537" s="222" t="s">
        <v>1420</v>
      </c>
      <c r="Y1537" s="222" t="s">
        <v>230</v>
      </c>
      <c r="Z1537" s="212"/>
      <c r="AA1537" s="212"/>
      <c r="AB1537" s="212"/>
      <c r="AC1537" s="212"/>
      <c r="AD1537" s="212"/>
      <c r="AE1537" s="212"/>
      <c r="AF1537" s="212"/>
      <c r="AG1537" s="212" t="s">
        <v>1421</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2" x14ac:dyDescent="0.2">
      <c r="A1538" s="219"/>
      <c r="B1538" s="220"/>
      <c r="C1538" s="272" t="s">
        <v>1422</v>
      </c>
      <c r="D1538" s="271"/>
      <c r="E1538" s="271"/>
      <c r="F1538" s="271"/>
      <c r="G1538" s="271"/>
      <c r="H1538" s="222"/>
      <c r="I1538" s="222"/>
      <c r="J1538" s="222"/>
      <c r="K1538" s="222"/>
      <c r="L1538" s="222"/>
      <c r="M1538" s="222"/>
      <c r="N1538" s="221"/>
      <c r="O1538" s="221"/>
      <c r="P1538" s="221"/>
      <c r="Q1538" s="221"/>
      <c r="R1538" s="222"/>
      <c r="S1538" s="222"/>
      <c r="T1538" s="222"/>
      <c r="U1538" s="222"/>
      <c r="V1538" s="222"/>
      <c r="W1538" s="222"/>
      <c r="X1538" s="222"/>
      <c r="Y1538" s="222"/>
      <c r="Z1538" s="212"/>
      <c r="AA1538" s="212"/>
      <c r="AB1538" s="212"/>
      <c r="AC1538" s="212"/>
      <c r="AD1538" s="212"/>
      <c r="AE1538" s="212"/>
      <c r="AF1538" s="212"/>
      <c r="AG1538" s="212" t="s">
        <v>301</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x14ac:dyDescent="0.2">
      <c r="A1539" s="229" t="s">
        <v>222</v>
      </c>
      <c r="B1539" s="230" t="s">
        <v>131</v>
      </c>
      <c r="C1539" s="256" t="s">
        <v>132</v>
      </c>
      <c r="D1539" s="231"/>
      <c r="E1539" s="232"/>
      <c r="F1539" s="233"/>
      <c r="G1539" s="233">
        <f>SUMIF(AG1540:AG1577,"&lt;&gt;NOR",G1540:G1577)</f>
        <v>0</v>
      </c>
      <c r="H1539" s="233"/>
      <c r="I1539" s="233">
        <f>SUM(I1540:I1577)</f>
        <v>0</v>
      </c>
      <c r="J1539" s="233"/>
      <c r="K1539" s="233">
        <f>SUM(K1540:K1577)</f>
        <v>0</v>
      </c>
      <c r="L1539" s="233"/>
      <c r="M1539" s="233">
        <f>SUM(M1540:M1577)</f>
        <v>0</v>
      </c>
      <c r="N1539" s="232"/>
      <c r="O1539" s="232">
        <f>SUM(O1540:O1577)</f>
        <v>0.02</v>
      </c>
      <c r="P1539" s="232"/>
      <c r="Q1539" s="232">
        <f>SUM(Q1540:Q1577)</f>
        <v>0</v>
      </c>
      <c r="R1539" s="233"/>
      <c r="S1539" s="233"/>
      <c r="T1539" s="234"/>
      <c r="U1539" s="228"/>
      <c r="V1539" s="228">
        <f>SUM(V1540:V1577)</f>
        <v>1.33</v>
      </c>
      <c r="W1539" s="228"/>
      <c r="X1539" s="228"/>
      <c r="Y1539" s="228"/>
      <c r="AG1539" t="s">
        <v>223</v>
      </c>
    </row>
    <row r="1540" spans="1:60" outlineLevel="1" x14ac:dyDescent="0.2">
      <c r="A1540" s="239">
        <v>152</v>
      </c>
      <c r="B1540" s="240" t="s">
        <v>1423</v>
      </c>
      <c r="C1540" s="257" t="s">
        <v>1424</v>
      </c>
      <c r="D1540" s="241" t="s">
        <v>407</v>
      </c>
      <c r="E1540" s="242">
        <v>49.77</v>
      </c>
      <c r="F1540" s="243"/>
      <c r="G1540" s="244">
        <f>ROUND(E1540*F1540,2)</f>
        <v>0</v>
      </c>
      <c r="H1540" s="243"/>
      <c r="I1540" s="244">
        <f>ROUND(E1540*H1540,2)</f>
        <v>0</v>
      </c>
      <c r="J1540" s="243"/>
      <c r="K1540" s="244">
        <f>ROUND(E1540*J1540,2)</f>
        <v>0</v>
      </c>
      <c r="L1540" s="244">
        <v>15</v>
      </c>
      <c r="M1540" s="244">
        <f>G1540*(1+L1540/100)</f>
        <v>0</v>
      </c>
      <c r="N1540" s="242">
        <v>0</v>
      </c>
      <c r="O1540" s="242">
        <f>ROUND(E1540*N1540,2)</f>
        <v>0</v>
      </c>
      <c r="P1540" s="242">
        <v>0</v>
      </c>
      <c r="Q1540" s="242">
        <f>ROUND(E1540*P1540,2)</f>
        <v>0</v>
      </c>
      <c r="R1540" s="244"/>
      <c r="S1540" s="244" t="s">
        <v>250</v>
      </c>
      <c r="T1540" s="245" t="s">
        <v>228</v>
      </c>
      <c r="U1540" s="222">
        <v>0</v>
      </c>
      <c r="V1540" s="222">
        <f>ROUND(E1540*U1540,2)</f>
        <v>0</v>
      </c>
      <c r="W1540" s="222"/>
      <c r="X1540" s="222" t="s">
        <v>298</v>
      </c>
      <c r="Y1540" s="222" t="s">
        <v>230</v>
      </c>
      <c r="Z1540" s="212"/>
      <c r="AA1540" s="212"/>
      <c r="AB1540" s="212"/>
      <c r="AC1540" s="212"/>
      <c r="AD1540" s="212"/>
      <c r="AE1540" s="212"/>
      <c r="AF1540" s="212"/>
      <c r="AG1540" s="212" t="s">
        <v>299</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2" x14ac:dyDescent="0.2">
      <c r="A1541" s="219"/>
      <c r="B1541" s="220"/>
      <c r="C1541" s="258" t="s">
        <v>1425</v>
      </c>
      <c r="D1541" s="246"/>
      <c r="E1541" s="246"/>
      <c r="F1541" s="246"/>
      <c r="G1541" s="246"/>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233</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74" t="s">
        <v>409</v>
      </c>
      <c r="D1542" s="223"/>
      <c r="E1542" s="224"/>
      <c r="F1542" s="225"/>
      <c r="G1542" s="225"/>
      <c r="H1542" s="222"/>
      <c r="I1542" s="222"/>
      <c r="J1542" s="222"/>
      <c r="K1542" s="222"/>
      <c r="L1542" s="222"/>
      <c r="M1542" s="222"/>
      <c r="N1542" s="221"/>
      <c r="O1542" s="221"/>
      <c r="P1542" s="221"/>
      <c r="Q1542" s="221"/>
      <c r="R1542" s="222"/>
      <c r="S1542" s="222"/>
      <c r="T1542" s="222"/>
      <c r="U1542" s="222"/>
      <c r="V1542" s="222"/>
      <c r="W1542" s="222"/>
      <c r="X1542" s="222"/>
      <c r="Y1542" s="222"/>
      <c r="Z1542" s="212"/>
      <c r="AA1542" s="212"/>
      <c r="AB1542" s="212"/>
      <c r="AC1542" s="212"/>
      <c r="AD1542" s="212"/>
      <c r="AE1542" s="212"/>
      <c r="AF1542" s="212"/>
      <c r="AG1542" s="212" t="s">
        <v>233</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ht="33.75" outlineLevel="3" x14ac:dyDescent="0.2">
      <c r="A1543" s="219"/>
      <c r="B1543" s="220"/>
      <c r="C1543" s="260" t="s">
        <v>1426</v>
      </c>
      <c r="D1543" s="248"/>
      <c r="E1543" s="248"/>
      <c r="F1543" s="248"/>
      <c r="G1543" s="248"/>
      <c r="H1543" s="222"/>
      <c r="I1543" s="222"/>
      <c r="J1543" s="222"/>
      <c r="K1543" s="222"/>
      <c r="L1543" s="222"/>
      <c r="M1543" s="222"/>
      <c r="N1543" s="221"/>
      <c r="O1543" s="221"/>
      <c r="P1543" s="221"/>
      <c r="Q1543" s="221"/>
      <c r="R1543" s="222"/>
      <c r="S1543" s="222"/>
      <c r="T1543" s="222"/>
      <c r="U1543" s="222"/>
      <c r="V1543" s="222"/>
      <c r="W1543" s="222"/>
      <c r="X1543" s="222"/>
      <c r="Y1543" s="222"/>
      <c r="Z1543" s="212"/>
      <c r="AA1543" s="212"/>
      <c r="AB1543" s="212"/>
      <c r="AC1543" s="212"/>
      <c r="AD1543" s="212"/>
      <c r="AE1543" s="212"/>
      <c r="AF1543" s="212"/>
      <c r="AG1543" s="212" t="s">
        <v>233</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47" t="str">
        <f>C1543</f>
        <v>V oblasti provedené injektáže ošetříme vnitřní líc zdiva od podlahy až O, lm nad úroveň injektáže svislým paroprodyšným hydroizolačním systémem s vysokou odolností vůči síranům. Tento systém ochrání nové omítky před účinky vlhkosti a solí v ploše zdiva pod úrovní terénu (pod úrovní injektáže)</v>
      </c>
      <c r="BB1543" s="212"/>
      <c r="BC1543" s="212"/>
      <c r="BD1543" s="212"/>
      <c r="BE1543" s="212"/>
      <c r="BF1543" s="212"/>
      <c r="BG1543" s="212"/>
      <c r="BH1543" s="212"/>
    </row>
    <row r="1544" spans="1:60" outlineLevel="3" x14ac:dyDescent="0.2">
      <c r="A1544" s="219"/>
      <c r="B1544" s="220"/>
      <c r="C1544" s="274" t="s">
        <v>409</v>
      </c>
      <c r="D1544" s="223"/>
      <c r="E1544" s="224"/>
      <c r="F1544" s="225"/>
      <c r="G1544" s="225"/>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233</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60" t="s">
        <v>510</v>
      </c>
      <c r="D1545" s="248"/>
      <c r="E1545" s="248"/>
      <c r="F1545" s="248"/>
      <c r="G1545" s="248"/>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233</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60" t="s">
        <v>1427</v>
      </c>
      <c r="D1546" s="248"/>
      <c r="E1546" s="248"/>
      <c r="F1546" s="248"/>
      <c r="G1546" s="248"/>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233</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60" t="s">
        <v>1428</v>
      </c>
      <c r="D1547" s="248"/>
      <c r="E1547" s="248"/>
      <c r="F1547" s="248"/>
      <c r="G1547" s="248"/>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233</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74" t="s">
        <v>409</v>
      </c>
      <c r="D1548" s="223"/>
      <c r="E1548" s="224"/>
      <c r="F1548" s="225"/>
      <c r="G1548" s="225"/>
      <c r="H1548" s="222"/>
      <c r="I1548" s="222"/>
      <c r="J1548" s="222"/>
      <c r="K1548" s="222"/>
      <c r="L1548" s="222"/>
      <c r="M1548" s="222"/>
      <c r="N1548" s="221"/>
      <c r="O1548" s="221"/>
      <c r="P1548" s="221"/>
      <c r="Q1548" s="221"/>
      <c r="R1548" s="222"/>
      <c r="S1548" s="222"/>
      <c r="T1548" s="222"/>
      <c r="U1548" s="222"/>
      <c r="V1548" s="222"/>
      <c r="W1548" s="222"/>
      <c r="X1548" s="222"/>
      <c r="Y1548" s="222"/>
      <c r="Z1548" s="212"/>
      <c r="AA1548" s="212"/>
      <c r="AB1548" s="212"/>
      <c r="AC1548" s="212"/>
      <c r="AD1548" s="212"/>
      <c r="AE1548" s="212"/>
      <c r="AF1548" s="212"/>
      <c r="AG1548" s="212" t="s">
        <v>233</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60" t="s">
        <v>1429</v>
      </c>
      <c r="D1549" s="248"/>
      <c r="E1549" s="248"/>
      <c r="F1549" s="248"/>
      <c r="G1549" s="248"/>
      <c r="H1549" s="222"/>
      <c r="I1549" s="222"/>
      <c r="J1549" s="222"/>
      <c r="K1549" s="222"/>
      <c r="L1549" s="222"/>
      <c r="M1549" s="222"/>
      <c r="N1549" s="221"/>
      <c r="O1549" s="221"/>
      <c r="P1549" s="221"/>
      <c r="Q1549" s="221"/>
      <c r="R1549" s="222"/>
      <c r="S1549" s="222"/>
      <c r="T1549" s="222"/>
      <c r="U1549" s="222"/>
      <c r="V1549" s="222"/>
      <c r="W1549" s="222"/>
      <c r="X1549" s="222"/>
      <c r="Y1549" s="222"/>
      <c r="Z1549" s="212"/>
      <c r="AA1549" s="212"/>
      <c r="AB1549" s="212"/>
      <c r="AC1549" s="212"/>
      <c r="AD1549" s="212"/>
      <c r="AE1549" s="212"/>
      <c r="AF1549" s="212"/>
      <c r="AG1549" s="212" t="s">
        <v>233</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60" t="s">
        <v>1430</v>
      </c>
      <c r="D1550" s="248"/>
      <c r="E1550" s="248"/>
      <c r="F1550" s="248"/>
      <c r="G1550" s="248"/>
      <c r="H1550" s="222"/>
      <c r="I1550" s="222"/>
      <c r="J1550" s="222"/>
      <c r="K1550" s="222"/>
      <c r="L1550" s="222"/>
      <c r="M1550" s="222"/>
      <c r="N1550" s="221"/>
      <c r="O1550" s="221"/>
      <c r="P1550" s="221"/>
      <c r="Q1550" s="221"/>
      <c r="R1550" s="222"/>
      <c r="S1550" s="222"/>
      <c r="T1550" s="222"/>
      <c r="U1550" s="222"/>
      <c r="V1550" s="222"/>
      <c r="W1550" s="222"/>
      <c r="X1550" s="222"/>
      <c r="Y1550" s="222"/>
      <c r="Z1550" s="212"/>
      <c r="AA1550" s="212"/>
      <c r="AB1550" s="212"/>
      <c r="AC1550" s="212"/>
      <c r="AD1550" s="212"/>
      <c r="AE1550" s="212"/>
      <c r="AF1550" s="212"/>
      <c r="AG1550" s="212" t="s">
        <v>233</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60" t="s">
        <v>1431</v>
      </c>
      <c r="D1551" s="248"/>
      <c r="E1551" s="248"/>
      <c r="F1551" s="248"/>
      <c r="G1551" s="248"/>
      <c r="H1551" s="222"/>
      <c r="I1551" s="222"/>
      <c r="J1551" s="222"/>
      <c r="K1551" s="222"/>
      <c r="L1551" s="222"/>
      <c r="M1551" s="222"/>
      <c r="N1551" s="221"/>
      <c r="O1551" s="221"/>
      <c r="P1551" s="221"/>
      <c r="Q1551" s="221"/>
      <c r="R1551" s="222"/>
      <c r="S1551" s="222"/>
      <c r="T1551" s="222"/>
      <c r="U1551" s="222"/>
      <c r="V1551" s="222"/>
      <c r="W1551" s="222"/>
      <c r="X1551" s="222"/>
      <c r="Y1551" s="222"/>
      <c r="Z1551" s="212"/>
      <c r="AA1551" s="212"/>
      <c r="AB1551" s="212"/>
      <c r="AC1551" s="212"/>
      <c r="AD1551" s="212"/>
      <c r="AE1551" s="212"/>
      <c r="AF1551" s="212"/>
      <c r="AG1551" s="212" t="s">
        <v>233</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47" t="str">
        <f>C1551</f>
        <v>-	µ: &lt; 200, chemická odolnost (DIN 4030-1 ): XA2, kapilární absorpce vody w 24 : &lt; O, 1 kg/m2 * h o,5</v>
      </c>
      <c r="BB1551" s="212"/>
      <c r="BC1551" s="212"/>
      <c r="BD1551" s="212"/>
      <c r="BE1551" s="212"/>
      <c r="BF1551" s="212"/>
      <c r="BG1551" s="212"/>
      <c r="BH1551" s="212"/>
    </row>
    <row r="1552" spans="1:60" outlineLevel="3" x14ac:dyDescent="0.2">
      <c r="A1552" s="219"/>
      <c r="B1552" s="220"/>
      <c r="C1552" s="274" t="s">
        <v>409</v>
      </c>
      <c r="D1552" s="223"/>
      <c r="E1552" s="224"/>
      <c r="F1552" s="225"/>
      <c r="G1552" s="225"/>
      <c r="H1552" s="222"/>
      <c r="I1552" s="222"/>
      <c r="J1552" s="222"/>
      <c r="K1552" s="222"/>
      <c r="L1552" s="222"/>
      <c r="M1552" s="222"/>
      <c r="N1552" s="221"/>
      <c r="O1552" s="221"/>
      <c r="P1552" s="221"/>
      <c r="Q1552" s="221"/>
      <c r="R1552" s="222"/>
      <c r="S1552" s="222"/>
      <c r="T1552" s="222"/>
      <c r="U1552" s="222"/>
      <c r="V1552" s="222"/>
      <c r="W1552" s="222"/>
      <c r="X1552" s="222"/>
      <c r="Y1552" s="222"/>
      <c r="Z1552" s="212"/>
      <c r="AA1552" s="212"/>
      <c r="AB1552" s="212"/>
      <c r="AC1552" s="212"/>
      <c r="AD1552" s="212"/>
      <c r="AE1552" s="212"/>
      <c r="AF1552" s="212"/>
      <c r="AG1552" s="212" t="s">
        <v>233</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ht="22.5" outlineLevel="3" x14ac:dyDescent="0.2">
      <c r="A1553" s="219"/>
      <c r="B1553" s="220"/>
      <c r="C1553" s="260" t="s">
        <v>1432</v>
      </c>
      <c r="D1553" s="248"/>
      <c r="E1553" s="248"/>
      <c r="F1553" s="248"/>
      <c r="G1553" s="248"/>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233</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47" t="str">
        <f>C1553</f>
        <v>vyspravení podkladu maltou s vysokou odolností vůči síranům 4kg/m2 nebo vytvoření izolačního fabionu 2kg/mb, vytvoření napojení na původní asfaltovou izolaci</v>
      </c>
      <c r="BB1553" s="212"/>
      <c r="BC1553" s="212"/>
      <c r="BD1553" s="212"/>
      <c r="BE1553" s="212"/>
      <c r="BF1553" s="212"/>
      <c r="BG1553" s="212"/>
      <c r="BH1553" s="212"/>
    </row>
    <row r="1554" spans="1:60" outlineLevel="3" x14ac:dyDescent="0.2">
      <c r="A1554" s="219"/>
      <c r="B1554" s="220"/>
      <c r="C1554" s="260" t="s">
        <v>1433</v>
      </c>
      <c r="D1554" s="248"/>
      <c r="E1554" s="248"/>
      <c r="F1554" s="248"/>
      <c r="G1554" s="248"/>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233</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47" t="str">
        <f>C1554</f>
        <v>- 	µ :S200, chemická odolnost dle XA2, pevnost v tlaku 20 N/mm2, kapilární absorpce vody w-24: &lt; O, 1 kg/m2 * h0•5</v>
      </c>
      <c r="BB1554" s="212"/>
      <c r="BC1554" s="212"/>
      <c r="BD1554" s="212"/>
      <c r="BE1554" s="212"/>
      <c r="BF1554" s="212"/>
      <c r="BG1554" s="212"/>
      <c r="BH1554" s="212"/>
    </row>
    <row r="1555" spans="1:60" outlineLevel="3" x14ac:dyDescent="0.2">
      <c r="A1555" s="219"/>
      <c r="B1555" s="220"/>
      <c r="C1555" s="274" t="s">
        <v>409</v>
      </c>
      <c r="D1555" s="223"/>
      <c r="E1555" s="224"/>
      <c r="F1555" s="225"/>
      <c r="G1555" s="225"/>
      <c r="H1555" s="222"/>
      <c r="I1555" s="222"/>
      <c r="J1555" s="222"/>
      <c r="K1555" s="222"/>
      <c r="L1555" s="222"/>
      <c r="M1555" s="222"/>
      <c r="N1555" s="221"/>
      <c r="O1555" s="221"/>
      <c r="P1555" s="221"/>
      <c r="Q1555" s="221"/>
      <c r="R1555" s="222"/>
      <c r="S1555" s="222"/>
      <c r="T1555" s="222"/>
      <c r="U1555" s="222"/>
      <c r="V1555" s="222"/>
      <c r="W1555" s="222"/>
      <c r="X1555" s="222"/>
      <c r="Y1555" s="222"/>
      <c r="Z1555" s="212"/>
      <c r="AA1555" s="212"/>
      <c r="AB1555" s="212"/>
      <c r="AC1555" s="212"/>
      <c r="AD1555" s="212"/>
      <c r="AE1555" s="212"/>
      <c r="AF1555" s="212"/>
      <c r="AG1555" s="212" t="s">
        <v>233</v>
      </c>
      <c r="AH1555" s="212"/>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60" t="s">
        <v>1434</v>
      </c>
      <c r="D1556" s="248"/>
      <c r="E1556" s="248"/>
      <c r="F1556" s="248"/>
      <c r="G1556" s="248"/>
      <c r="H1556" s="222"/>
      <c r="I1556" s="222"/>
      <c r="J1556" s="222"/>
      <c r="K1556" s="222"/>
      <c r="L1556" s="222"/>
      <c r="M1556" s="222"/>
      <c r="N1556" s="221"/>
      <c r="O1556" s="221"/>
      <c r="P1556" s="221"/>
      <c r="Q1556" s="221"/>
      <c r="R1556" s="222"/>
      <c r="S1556" s="222"/>
      <c r="T1556" s="222"/>
      <c r="U1556" s="222"/>
      <c r="V1556" s="222"/>
      <c r="W1556" s="222"/>
      <c r="X1556" s="222"/>
      <c r="Y1556" s="222"/>
      <c r="Z1556" s="212"/>
      <c r="AA1556" s="212"/>
      <c r="AB1556" s="212"/>
      <c r="AC1556" s="212"/>
      <c r="AD1556" s="212"/>
      <c r="AE1556" s="212"/>
      <c r="AF1556" s="212"/>
      <c r="AG1556" s="212" t="s">
        <v>233</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3" x14ac:dyDescent="0.2">
      <c r="A1557" s="219"/>
      <c r="B1557" s="220"/>
      <c r="C1557" s="260" t="s">
        <v>1431</v>
      </c>
      <c r="D1557" s="248"/>
      <c r="E1557" s="248"/>
      <c r="F1557" s="248"/>
      <c r="G1557" s="248"/>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233</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47" t="str">
        <f>C1557</f>
        <v>-	µ: &lt; 200, chemická odolnost (DIN 4030-1 ): XA2, kapilární absorpce vody w 24 : &lt; O, 1 kg/m2 * h o,5</v>
      </c>
      <c r="BB1557" s="212"/>
      <c r="BC1557" s="212"/>
      <c r="BD1557" s="212"/>
      <c r="BE1557" s="212"/>
      <c r="BF1557" s="212"/>
      <c r="BG1557" s="212"/>
      <c r="BH1557" s="212"/>
    </row>
    <row r="1558" spans="1:60" outlineLevel="3" x14ac:dyDescent="0.2">
      <c r="A1558" s="219"/>
      <c r="B1558" s="220"/>
      <c r="C1558" s="274" t="s">
        <v>409</v>
      </c>
      <c r="D1558" s="223"/>
      <c r="E1558" s="224"/>
      <c r="F1558" s="225"/>
      <c r="G1558" s="225"/>
      <c r="H1558" s="222"/>
      <c r="I1558" s="222"/>
      <c r="J1558" s="222"/>
      <c r="K1558" s="222"/>
      <c r="L1558" s="222"/>
      <c r="M1558" s="222"/>
      <c r="N1558" s="221"/>
      <c r="O1558" s="221"/>
      <c r="P1558" s="221"/>
      <c r="Q1558" s="221"/>
      <c r="R1558" s="222"/>
      <c r="S1558" s="222"/>
      <c r="T1558" s="222"/>
      <c r="U1558" s="222"/>
      <c r="V1558" s="222"/>
      <c r="W1558" s="222"/>
      <c r="X1558" s="222"/>
      <c r="Y1558" s="222"/>
      <c r="Z1558" s="212"/>
      <c r="AA1558" s="212"/>
      <c r="AB1558" s="212"/>
      <c r="AC1558" s="212"/>
      <c r="AD1558" s="212"/>
      <c r="AE1558" s="212"/>
      <c r="AF1558" s="212"/>
      <c r="AG1558" s="212" t="s">
        <v>233</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3" x14ac:dyDescent="0.2">
      <c r="A1559" s="219"/>
      <c r="B1559" s="220"/>
      <c r="C1559" s="260" t="s">
        <v>1435</v>
      </c>
      <c r="D1559" s="248"/>
      <c r="E1559" s="248"/>
      <c r="F1559" s="248"/>
      <c r="G1559" s="248"/>
      <c r="H1559" s="222"/>
      <c r="I1559" s="222"/>
      <c r="J1559" s="222"/>
      <c r="K1559" s="222"/>
      <c r="L1559" s="222"/>
      <c r="M1559" s="222"/>
      <c r="N1559" s="221"/>
      <c r="O1559" s="221"/>
      <c r="P1559" s="221"/>
      <c r="Q1559" s="221"/>
      <c r="R1559" s="222"/>
      <c r="S1559" s="222"/>
      <c r="T1559" s="222"/>
      <c r="U1559" s="222"/>
      <c r="V1559" s="222"/>
      <c r="W1559" s="222"/>
      <c r="X1559" s="222"/>
      <c r="Y1559" s="222"/>
      <c r="Z1559" s="212"/>
      <c r="AA1559" s="212"/>
      <c r="AB1559" s="212"/>
      <c r="AC1559" s="212"/>
      <c r="AD1559" s="212"/>
      <c r="AE1559" s="212"/>
      <c r="AF1559" s="212"/>
      <c r="AG1559" s="212" t="s">
        <v>233</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3" x14ac:dyDescent="0.2">
      <c r="A1560" s="219"/>
      <c r="B1560" s="220"/>
      <c r="C1560" s="274" t="s">
        <v>409</v>
      </c>
      <c r="D1560" s="223"/>
      <c r="E1560" s="224"/>
      <c r="F1560" s="225"/>
      <c r="G1560" s="225"/>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233</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74" t="s">
        <v>409</v>
      </c>
      <c r="D1561" s="223"/>
      <c r="E1561" s="224"/>
      <c r="F1561" s="225"/>
      <c r="G1561" s="225"/>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233</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60" t="s">
        <v>1436</v>
      </c>
      <c r="D1562" s="248"/>
      <c r="E1562" s="248"/>
      <c r="F1562" s="248"/>
      <c r="G1562" s="248"/>
      <c r="H1562" s="222"/>
      <c r="I1562" s="222"/>
      <c r="J1562" s="222"/>
      <c r="K1562" s="222"/>
      <c r="L1562" s="222"/>
      <c r="M1562" s="222"/>
      <c r="N1562" s="221"/>
      <c r="O1562" s="221"/>
      <c r="P1562" s="221"/>
      <c r="Q1562" s="221"/>
      <c r="R1562" s="222"/>
      <c r="S1562" s="222"/>
      <c r="T1562" s="222"/>
      <c r="U1562" s="222"/>
      <c r="V1562" s="222"/>
      <c r="W1562" s="222"/>
      <c r="X1562" s="222"/>
      <c r="Y1562" s="222"/>
      <c r="Z1562" s="212"/>
      <c r="AA1562" s="212"/>
      <c r="AB1562" s="212"/>
      <c r="AC1562" s="212"/>
      <c r="AD1562" s="212"/>
      <c r="AE1562" s="212"/>
      <c r="AF1562" s="212"/>
      <c r="AG1562" s="212" t="s">
        <v>233</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3" x14ac:dyDescent="0.2">
      <c r="A1563" s="219"/>
      <c r="B1563" s="220"/>
      <c r="C1563" s="260" t="s">
        <v>1437</v>
      </c>
      <c r="D1563" s="248"/>
      <c r="E1563" s="248"/>
      <c r="F1563" s="248"/>
      <c r="G1563" s="248"/>
      <c r="H1563" s="222"/>
      <c r="I1563" s="222"/>
      <c r="J1563" s="222"/>
      <c r="K1563" s="222"/>
      <c r="L1563" s="222"/>
      <c r="M1563" s="222"/>
      <c r="N1563" s="221"/>
      <c r="O1563" s="221"/>
      <c r="P1563" s="221"/>
      <c r="Q1563" s="221"/>
      <c r="R1563" s="222"/>
      <c r="S1563" s="222"/>
      <c r="T1563" s="222"/>
      <c r="U1563" s="222"/>
      <c r="V1563" s="222"/>
      <c r="W1563" s="222"/>
      <c r="X1563" s="222"/>
      <c r="Y1563" s="222"/>
      <c r="Z1563" s="212"/>
      <c r="AA1563" s="212"/>
      <c r="AB1563" s="212"/>
      <c r="AC1563" s="212"/>
      <c r="AD1563" s="212"/>
      <c r="AE1563" s="212"/>
      <c r="AF1563" s="212"/>
      <c r="AG1563" s="212" t="s">
        <v>233</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ht="22.5" outlineLevel="3" x14ac:dyDescent="0.2">
      <c r="A1564" s="219"/>
      <c r="B1564" s="220"/>
      <c r="C1564" s="260" t="s">
        <v>1438</v>
      </c>
      <c r="D1564" s="248"/>
      <c r="E1564" s="248"/>
      <c r="F1564" s="248"/>
      <c r="G1564" s="248"/>
      <c r="H1564" s="222"/>
      <c r="I1564" s="222"/>
      <c r="J1564" s="222"/>
      <c r="K1564" s="222"/>
      <c r="L1564" s="222"/>
      <c r="M1564" s="222"/>
      <c r="N1564" s="221"/>
      <c r="O1564" s="221"/>
      <c r="P1564" s="221"/>
      <c r="Q1564" s="221"/>
      <c r="R1564" s="222"/>
      <c r="S1564" s="222"/>
      <c r="T1564" s="222"/>
      <c r="U1564" s="222"/>
      <c r="V1564" s="222"/>
      <c r="W1564" s="222"/>
      <c r="X1564" s="222"/>
      <c r="Y1564" s="222"/>
      <c r="Z1564" s="212"/>
      <c r="AA1564" s="212"/>
      <c r="AB1564" s="212"/>
      <c r="AC1564" s="212"/>
      <c r="AD1564" s="212"/>
      <c r="AE1564" s="212"/>
      <c r="AF1564" s="212"/>
      <c r="AG1564" s="212" t="s">
        <v>233</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47" t="str">
        <f>C1564</f>
        <v>-	střední zdivo bytu -v úrovni injektáže pruh cca 0,3m (0,2m svisle a O,lm vodorovně - vytvoříme v patě izolační fabion pro napojení vodorovné izolace na injektáž)</v>
      </c>
      <c r="BB1564" s="212"/>
      <c r="BC1564" s="212"/>
      <c r="BD1564" s="212"/>
      <c r="BE1564" s="212"/>
      <c r="BF1564" s="212"/>
      <c r="BG1564" s="212"/>
      <c r="BH1564" s="212"/>
    </row>
    <row r="1565" spans="1:60" outlineLevel="3" x14ac:dyDescent="0.2">
      <c r="A1565" s="219"/>
      <c r="B1565" s="220"/>
      <c r="C1565" s="260" t="s">
        <v>1439</v>
      </c>
      <c r="D1565" s="248"/>
      <c r="E1565" s="248"/>
      <c r="F1565" s="248"/>
      <c r="G1565" s="248"/>
      <c r="H1565" s="222"/>
      <c r="I1565" s="222"/>
      <c r="J1565" s="222"/>
      <c r="K1565" s="222"/>
      <c r="L1565" s="222"/>
      <c r="M1565" s="222"/>
      <c r="N1565" s="221"/>
      <c r="O1565" s="221"/>
      <c r="P1565" s="221"/>
      <c r="Q1565" s="221"/>
      <c r="R1565" s="222"/>
      <c r="S1565" s="222"/>
      <c r="T1565" s="222"/>
      <c r="U1565" s="222"/>
      <c r="V1565" s="222"/>
      <c r="W1565" s="222"/>
      <c r="X1565" s="222"/>
      <c r="Y1565" s="222"/>
      <c r="Z1565" s="212"/>
      <c r="AA1565" s="212"/>
      <c r="AB1565" s="212"/>
      <c r="AC1565" s="212"/>
      <c r="AD1565" s="212"/>
      <c r="AE1565" s="212"/>
      <c r="AF1565" s="212"/>
      <c r="AG1565" s="212" t="s">
        <v>233</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3" x14ac:dyDescent="0.2">
      <c r="A1566" s="219"/>
      <c r="B1566" s="220"/>
      <c r="C1566" s="260" t="s">
        <v>1440</v>
      </c>
      <c r="D1566" s="248"/>
      <c r="E1566" s="248"/>
      <c r="F1566" s="248"/>
      <c r="G1566" s="248"/>
      <c r="H1566" s="222"/>
      <c r="I1566" s="222"/>
      <c r="J1566" s="222"/>
      <c r="K1566" s="222"/>
      <c r="L1566" s="222"/>
      <c r="M1566" s="222"/>
      <c r="N1566" s="221"/>
      <c r="O1566" s="221"/>
      <c r="P1566" s="221"/>
      <c r="Q1566" s="221"/>
      <c r="R1566" s="222"/>
      <c r="S1566" s="222"/>
      <c r="T1566" s="222"/>
      <c r="U1566" s="222"/>
      <c r="V1566" s="222"/>
      <c r="W1566" s="222"/>
      <c r="X1566" s="222"/>
      <c r="Y1566" s="222"/>
      <c r="Z1566" s="212"/>
      <c r="AA1566" s="212"/>
      <c r="AB1566" s="212"/>
      <c r="AC1566" s="212"/>
      <c r="AD1566" s="212"/>
      <c r="AE1566" s="212"/>
      <c r="AF1566" s="212"/>
      <c r="AG1566" s="212" t="s">
        <v>233</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2" x14ac:dyDescent="0.2">
      <c r="A1567" s="219"/>
      <c r="B1567" s="220"/>
      <c r="C1567" s="259" t="s">
        <v>1441</v>
      </c>
      <c r="D1567" s="226"/>
      <c r="E1567" s="227"/>
      <c r="F1567" s="222"/>
      <c r="G1567" s="222"/>
      <c r="H1567" s="222"/>
      <c r="I1567" s="222"/>
      <c r="J1567" s="222"/>
      <c r="K1567" s="222"/>
      <c r="L1567" s="222"/>
      <c r="M1567" s="222"/>
      <c r="N1567" s="221"/>
      <c r="O1567" s="221"/>
      <c r="P1567" s="221"/>
      <c r="Q1567" s="221"/>
      <c r="R1567" s="222"/>
      <c r="S1567" s="222"/>
      <c r="T1567" s="222"/>
      <c r="U1567" s="222"/>
      <c r="V1567" s="222"/>
      <c r="W1567" s="222"/>
      <c r="X1567" s="222"/>
      <c r="Y1567" s="222"/>
      <c r="Z1567" s="212"/>
      <c r="AA1567" s="212"/>
      <c r="AB1567" s="212"/>
      <c r="AC1567" s="212"/>
      <c r="AD1567" s="212"/>
      <c r="AE1567" s="212"/>
      <c r="AF1567" s="212"/>
      <c r="AG1567" s="212" t="s">
        <v>235</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59" t="s">
        <v>519</v>
      </c>
      <c r="D1568" s="226"/>
      <c r="E1568" s="227"/>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235</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59" t="s">
        <v>1442</v>
      </c>
      <c r="D1569" s="226"/>
      <c r="E1569" s="227"/>
      <c r="F1569" s="222"/>
      <c r="G1569" s="222"/>
      <c r="H1569" s="222"/>
      <c r="I1569" s="222"/>
      <c r="J1569" s="222"/>
      <c r="K1569" s="222"/>
      <c r="L1569" s="222"/>
      <c r="M1569" s="222"/>
      <c r="N1569" s="221"/>
      <c r="O1569" s="221"/>
      <c r="P1569" s="221"/>
      <c r="Q1569" s="221"/>
      <c r="R1569" s="222"/>
      <c r="S1569" s="222"/>
      <c r="T1569" s="222"/>
      <c r="U1569" s="222"/>
      <c r="V1569" s="222"/>
      <c r="W1569" s="222"/>
      <c r="X1569" s="222"/>
      <c r="Y1569" s="222"/>
      <c r="Z1569" s="212"/>
      <c r="AA1569" s="212"/>
      <c r="AB1569" s="212"/>
      <c r="AC1569" s="212"/>
      <c r="AD1569" s="212"/>
      <c r="AE1569" s="212"/>
      <c r="AF1569" s="212"/>
      <c r="AG1569" s="212" t="s">
        <v>235</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59" t="s">
        <v>1443</v>
      </c>
      <c r="D1570" s="226"/>
      <c r="E1570" s="227"/>
      <c r="F1570" s="222"/>
      <c r="G1570" s="222"/>
      <c r="H1570" s="222"/>
      <c r="I1570" s="222"/>
      <c r="J1570" s="222"/>
      <c r="K1570" s="222"/>
      <c r="L1570" s="222"/>
      <c r="M1570" s="222"/>
      <c r="N1570" s="221"/>
      <c r="O1570" s="221"/>
      <c r="P1570" s="221"/>
      <c r="Q1570" s="221"/>
      <c r="R1570" s="222"/>
      <c r="S1570" s="222"/>
      <c r="T1570" s="222"/>
      <c r="U1570" s="222"/>
      <c r="V1570" s="222"/>
      <c r="W1570" s="222"/>
      <c r="X1570" s="222"/>
      <c r="Y1570" s="222"/>
      <c r="Z1570" s="212"/>
      <c r="AA1570" s="212"/>
      <c r="AB1570" s="212"/>
      <c r="AC1570" s="212"/>
      <c r="AD1570" s="212"/>
      <c r="AE1570" s="212"/>
      <c r="AF1570" s="212"/>
      <c r="AG1570" s="212" t="s">
        <v>235</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59" t="s">
        <v>1444</v>
      </c>
      <c r="D1571" s="226"/>
      <c r="E1571" s="227">
        <v>22.77</v>
      </c>
      <c r="F1571" s="222"/>
      <c r="G1571" s="222"/>
      <c r="H1571" s="222"/>
      <c r="I1571" s="222"/>
      <c r="J1571" s="222"/>
      <c r="K1571" s="222"/>
      <c r="L1571" s="222"/>
      <c r="M1571" s="222"/>
      <c r="N1571" s="221"/>
      <c r="O1571" s="221"/>
      <c r="P1571" s="221"/>
      <c r="Q1571" s="221"/>
      <c r="R1571" s="222"/>
      <c r="S1571" s="222"/>
      <c r="T1571" s="222"/>
      <c r="U1571" s="222"/>
      <c r="V1571" s="222"/>
      <c r="W1571" s="222"/>
      <c r="X1571" s="222"/>
      <c r="Y1571" s="222"/>
      <c r="Z1571" s="212"/>
      <c r="AA1571" s="212"/>
      <c r="AB1571" s="212"/>
      <c r="AC1571" s="212"/>
      <c r="AD1571" s="212"/>
      <c r="AE1571" s="212"/>
      <c r="AF1571" s="212"/>
      <c r="AG1571" s="212" t="s">
        <v>235</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59" t="s">
        <v>522</v>
      </c>
      <c r="D1572" s="226"/>
      <c r="E1572" s="227"/>
      <c r="F1572" s="222"/>
      <c r="G1572" s="222"/>
      <c r="H1572" s="222"/>
      <c r="I1572" s="222"/>
      <c r="J1572" s="222"/>
      <c r="K1572" s="222"/>
      <c r="L1572" s="222"/>
      <c r="M1572" s="222"/>
      <c r="N1572" s="221"/>
      <c r="O1572" s="221"/>
      <c r="P1572" s="221"/>
      <c r="Q1572" s="221"/>
      <c r="R1572" s="222"/>
      <c r="S1572" s="222"/>
      <c r="T1572" s="222"/>
      <c r="U1572" s="222"/>
      <c r="V1572" s="222"/>
      <c r="W1572" s="222"/>
      <c r="X1572" s="222"/>
      <c r="Y1572" s="222"/>
      <c r="Z1572" s="212"/>
      <c r="AA1572" s="212"/>
      <c r="AB1572" s="212"/>
      <c r="AC1572" s="212"/>
      <c r="AD1572" s="212"/>
      <c r="AE1572" s="212"/>
      <c r="AF1572" s="212"/>
      <c r="AG1572" s="212" t="s">
        <v>235</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3" x14ac:dyDescent="0.2">
      <c r="A1573" s="219"/>
      <c r="B1573" s="220"/>
      <c r="C1573" s="259" t="s">
        <v>1445</v>
      </c>
      <c r="D1573" s="226"/>
      <c r="E1573" s="227"/>
      <c r="F1573" s="222"/>
      <c r="G1573" s="222"/>
      <c r="H1573" s="222"/>
      <c r="I1573" s="222"/>
      <c r="J1573" s="222"/>
      <c r="K1573" s="222"/>
      <c r="L1573" s="222"/>
      <c r="M1573" s="222"/>
      <c r="N1573" s="221"/>
      <c r="O1573" s="221"/>
      <c r="P1573" s="221"/>
      <c r="Q1573" s="221"/>
      <c r="R1573" s="222"/>
      <c r="S1573" s="222"/>
      <c r="T1573" s="222"/>
      <c r="U1573" s="222"/>
      <c r="V1573" s="222"/>
      <c r="W1573" s="222"/>
      <c r="X1573" s="222"/>
      <c r="Y1573" s="222"/>
      <c r="Z1573" s="212"/>
      <c r="AA1573" s="212"/>
      <c r="AB1573" s="212"/>
      <c r="AC1573" s="212"/>
      <c r="AD1573" s="212"/>
      <c r="AE1573" s="212"/>
      <c r="AF1573" s="212"/>
      <c r="AG1573" s="212" t="s">
        <v>235</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59" t="s">
        <v>524</v>
      </c>
      <c r="D1574" s="226"/>
      <c r="E1574" s="227">
        <v>27</v>
      </c>
      <c r="F1574" s="222"/>
      <c r="G1574" s="222"/>
      <c r="H1574" s="222"/>
      <c r="I1574" s="222"/>
      <c r="J1574" s="222"/>
      <c r="K1574" s="222"/>
      <c r="L1574" s="222"/>
      <c r="M1574" s="222"/>
      <c r="N1574" s="221"/>
      <c r="O1574" s="221"/>
      <c r="P1574" s="221"/>
      <c r="Q1574" s="221"/>
      <c r="R1574" s="222"/>
      <c r="S1574" s="222"/>
      <c r="T1574" s="222"/>
      <c r="U1574" s="222"/>
      <c r="V1574" s="222"/>
      <c r="W1574" s="222"/>
      <c r="X1574" s="222"/>
      <c r="Y1574" s="222"/>
      <c r="Z1574" s="212"/>
      <c r="AA1574" s="212"/>
      <c r="AB1574" s="212"/>
      <c r="AC1574" s="212"/>
      <c r="AD1574" s="212"/>
      <c r="AE1574" s="212"/>
      <c r="AF1574" s="212"/>
      <c r="AG1574" s="212" t="s">
        <v>235</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ht="22.5" outlineLevel="1" x14ac:dyDescent="0.2">
      <c r="A1575" s="239">
        <v>153</v>
      </c>
      <c r="B1575" s="240" t="s">
        <v>1446</v>
      </c>
      <c r="C1575" s="257" t="s">
        <v>1447</v>
      </c>
      <c r="D1575" s="241" t="s">
        <v>296</v>
      </c>
      <c r="E1575" s="242">
        <v>6.25</v>
      </c>
      <c r="F1575" s="243"/>
      <c r="G1575" s="244">
        <f>ROUND(E1575*F1575,2)</f>
        <v>0</v>
      </c>
      <c r="H1575" s="243"/>
      <c r="I1575" s="244">
        <f>ROUND(E1575*H1575,2)</f>
        <v>0</v>
      </c>
      <c r="J1575" s="243"/>
      <c r="K1575" s="244">
        <f>ROUND(E1575*J1575,2)</f>
        <v>0</v>
      </c>
      <c r="L1575" s="244">
        <v>15</v>
      </c>
      <c r="M1575" s="244">
        <f>G1575*(1+L1575/100)</f>
        <v>0</v>
      </c>
      <c r="N1575" s="242">
        <v>2.48E-3</v>
      </c>
      <c r="O1575" s="242">
        <f>ROUND(E1575*N1575,2)</f>
        <v>0.02</v>
      </c>
      <c r="P1575" s="242">
        <v>0</v>
      </c>
      <c r="Q1575" s="242">
        <f>ROUND(E1575*P1575,2)</f>
        <v>0</v>
      </c>
      <c r="R1575" s="244" t="s">
        <v>1448</v>
      </c>
      <c r="S1575" s="244" t="s">
        <v>227</v>
      </c>
      <c r="T1575" s="245" t="s">
        <v>227</v>
      </c>
      <c r="U1575" s="222">
        <v>0.21289</v>
      </c>
      <c r="V1575" s="222">
        <f>ROUND(E1575*U1575,2)</f>
        <v>1.33</v>
      </c>
      <c r="W1575" s="222"/>
      <c r="X1575" s="222" t="s">
        <v>347</v>
      </c>
      <c r="Y1575" s="222" t="s">
        <v>230</v>
      </c>
      <c r="Z1575" s="212"/>
      <c r="AA1575" s="212"/>
      <c r="AB1575" s="212"/>
      <c r="AC1575" s="212"/>
      <c r="AD1575" s="212"/>
      <c r="AE1575" s="212"/>
      <c r="AF1575" s="212"/>
      <c r="AG1575" s="212" t="s">
        <v>348</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59" t="s">
        <v>1449</v>
      </c>
      <c r="D1576" s="226"/>
      <c r="E1576" s="227"/>
      <c r="F1576" s="222"/>
      <c r="G1576" s="222"/>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235</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59" t="s">
        <v>1450</v>
      </c>
      <c r="D1577" s="226"/>
      <c r="E1577" s="227">
        <v>6.25</v>
      </c>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235</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x14ac:dyDescent="0.2">
      <c r="A1578" s="229" t="s">
        <v>222</v>
      </c>
      <c r="B1578" s="230" t="s">
        <v>133</v>
      </c>
      <c r="C1578" s="256" t="s">
        <v>134</v>
      </c>
      <c r="D1578" s="231"/>
      <c r="E1578" s="232"/>
      <c r="F1578" s="233"/>
      <c r="G1578" s="233">
        <f>SUMIF(AG1579:AG1611,"&lt;&gt;NOR",G1579:G1611)</f>
        <v>0</v>
      </c>
      <c r="H1578" s="233"/>
      <c r="I1578" s="233">
        <f>SUM(I1579:I1611)</f>
        <v>0</v>
      </c>
      <c r="J1578" s="233"/>
      <c r="K1578" s="233">
        <f>SUM(K1579:K1611)</f>
        <v>0</v>
      </c>
      <c r="L1578" s="233"/>
      <c r="M1578" s="233">
        <f>SUM(M1579:M1611)</f>
        <v>0</v>
      </c>
      <c r="N1578" s="232"/>
      <c r="O1578" s="232">
        <f>SUM(O1579:O1611)</f>
        <v>0.49000000000000005</v>
      </c>
      <c r="P1578" s="232"/>
      <c r="Q1578" s="232">
        <f>SUM(Q1579:Q1611)</f>
        <v>1.1200000000000001</v>
      </c>
      <c r="R1578" s="233"/>
      <c r="S1578" s="233"/>
      <c r="T1578" s="234"/>
      <c r="U1578" s="228"/>
      <c r="V1578" s="228">
        <f>SUM(V1579:V1611)</f>
        <v>149.13000000000002</v>
      </c>
      <c r="W1578" s="228"/>
      <c r="X1578" s="228"/>
      <c r="Y1578" s="228"/>
      <c r="AG1578" t="s">
        <v>223</v>
      </c>
    </row>
    <row r="1579" spans="1:60" ht="22.5" outlineLevel="1" x14ac:dyDescent="0.2">
      <c r="A1579" s="239">
        <v>154</v>
      </c>
      <c r="B1579" s="240" t="s">
        <v>1451</v>
      </c>
      <c r="C1579" s="257" t="s">
        <v>1452</v>
      </c>
      <c r="D1579" s="241" t="s">
        <v>296</v>
      </c>
      <c r="E1579" s="242">
        <v>93.82</v>
      </c>
      <c r="F1579" s="243"/>
      <c r="G1579" s="244">
        <f>ROUND(E1579*F1579,2)</f>
        <v>0</v>
      </c>
      <c r="H1579" s="243"/>
      <c r="I1579" s="244">
        <f>ROUND(E1579*H1579,2)</f>
        <v>0</v>
      </c>
      <c r="J1579" s="243"/>
      <c r="K1579" s="244">
        <f>ROUND(E1579*J1579,2)</f>
        <v>0</v>
      </c>
      <c r="L1579" s="244">
        <v>15</v>
      </c>
      <c r="M1579" s="244">
        <f>G1579*(1+L1579/100)</f>
        <v>0</v>
      </c>
      <c r="N1579" s="242">
        <v>0</v>
      </c>
      <c r="O1579" s="242">
        <f>ROUND(E1579*N1579,2)</f>
        <v>0</v>
      </c>
      <c r="P1579" s="242">
        <v>6.0000000000000001E-3</v>
      </c>
      <c r="Q1579" s="242">
        <f>ROUND(E1579*P1579,2)</f>
        <v>0.56000000000000005</v>
      </c>
      <c r="R1579" s="244" t="s">
        <v>1453</v>
      </c>
      <c r="S1579" s="244" t="s">
        <v>227</v>
      </c>
      <c r="T1579" s="245" t="s">
        <v>227</v>
      </c>
      <c r="U1579" s="222">
        <v>6.2E-2</v>
      </c>
      <c r="V1579" s="222">
        <f>ROUND(E1579*U1579,2)</f>
        <v>5.82</v>
      </c>
      <c r="W1579" s="222"/>
      <c r="X1579" s="222" t="s">
        <v>298</v>
      </c>
      <c r="Y1579" s="222" t="s">
        <v>230</v>
      </c>
      <c r="Z1579" s="212"/>
      <c r="AA1579" s="212"/>
      <c r="AB1579" s="212"/>
      <c r="AC1579" s="212"/>
      <c r="AD1579" s="212"/>
      <c r="AE1579" s="212"/>
      <c r="AF1579" s="212"/>
      <c r="AG1579" s="212" t="s">
        <v>299</v>
      </c>
      <c r="AH1579" s="212"/>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2" x14ac:dyDescent="0.2">
      <c r="A1580" s="219"/>
      <c r="B1580" s="220"/>
      <c r="C1580" s="259" t="s">
        <v>1454</v>
      </c>
      <c r="D1580" s="226"/>
      <c r="E1580" s="227">
        <v>19.420000000000002</v>
      </c>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235</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59" t="s">
        <v>1455</v>
      </c>
      <c r="D1581" s="226"/>
      <c r="E1581" s="227">
        <v>74.400000000000006</v>
      </c>
      <c r="F1581" s="222"/>
      <c r="G1581" s="222"/>
      <c r="H1581" s="222"/>
      <c r="I1581" s="222"/>
      <c r="J1581" s="222"/>
      <c r="K1581" s="222"/>
      <c r="L1581" s="222"/>
      <c r="M1581" s="222"/>
      <c r="N1581" s="221"/>
      <c r="O1581" s="221"/>
      <c r="P1581" s="221"/>
      <c r="Q1581" s="221"/>
      <c r="R1581" s="222"/>
      <c r="S1581" s="222"/>
      <c r="T1581" s="222"/>
      <c r="U1581" s="222"/>
      <c r="V1581" s="222"/>
      <c r="W1581" s="222"/>
      <c r="X1581" s="222"/>
      <c r="Y1581" s="222"/>
      <c r="Z1581" s="212"/>
      <c r="AA1581" s="212"/>
      <c r="AB1581" s="212"/>
      <c r="AC1581" s="212"/>
      <c r="AD1581" s="212"/>
      <c r="AE1581" s="212"/>
      <c r="AF1581" s="212"/>
      <c r="AG1581" s="212" t="s">
        <v>235</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ht="22.5" outlineLevel="1" x14ac:dyDescent="0.2">
      <c r="A1582" s="239">
        <v>155</v>
      </c>
      <c r="B1582" s="240" t="s">
        <v>1456</v>
      </c>
      <c r="C1582" s="257" t="s">
        <v>1457</v>
      </c>
      <c r="D1582" s="241" t="s">
        <v>296</v>
      </c>
      <c r="E1582" s="242">
        <v>93.82</v>
      </c>
      <c r="F1582" s="243"/>
      <c r="G1582" s="244">
        <f>ROUND(E1582*F1582,2)</f>
        <v>0</v>
      </c>
      <c r="H1582" s="243"/>
      <c r="I1582" s="244">
        <f>ROUND(E1582*H1582,2)</f>
        <v>0</v>
      </c>
      <c r="J1582" s="243"/>
      <c r="K1582" s="244">
        <f>ROUND(E1582*J1582,2)</f>
        <v>0</v>
      </c>
      <c r="L1582" s="244">
        <v>15</v>
      </c>
      <c r="M1582" s="244">
        <f>G1582*(1+L1582/100)</f>
        <v>0</v>
      </c>
      <c r="N1582" s="242">
        <v>0</v>
      </c>
      <c r="O1582" s="242">
        <f>ROUND(E1582*N1582,2)</f>
        <v>0</v>
      </c>
      <c r="P1582" s="242">
        <v>6.0000000000000001E-3</v>
      </c>
      <c r="Q1582" s="242">
        <f>ROUND(E1582*P1582,2)</f>
        <v>0.56000000000000005</v>
      </c>
      <c r="R1582" s="244" t="s">
        <v>1453</v>
      </c>
      <c r="S1582" s="244" t="s">
        <v>227</v>
      </c>
      <c r="T1582" s="245" t="s">
        <v>227</v>
      </c>
      <c r="U1582" s="222">
        <v>7.0000000000000001E-3</v>
      </c>
      <c r="V1582" s="222">
        <f>ROUND(E1582*U1582,2)</f>
        <v>0.66</v>
      </c>
      <c r="W1582" s="222"/>
      <c r="X1582" s="222" t="s">
        <v>298</v>
      </c>
      <c r="Y1582" s="222" t="s">
        <v>230</v>
      </c>
      <c r="Z1582" s="212"/>
      <c r="AA1582" s="212"/>
      <c r="AB1582" s="212"/>
      <c r="AC1582" s="212"/>
      <c r="AD1582" s="212"/>
      <c r="AE1582" s="212"/>
      <c r="AF1582" s="212"/>
      <c r="AG1582" s="212" t="s">
        <v>299</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2" x14ac:dyDescent="0.2">
      <c r="A1583" s="219"/>
      <c r="B1583" s="220"/>
      <c r="C1583" s="259" t="s">
        <v>1458</v>
      </c>
      <c r="D1583" s="226"/>
      <c r="E1583" s="227">
        <v>93.82</v>
      </c>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235</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ht="22.5" outlineLevel="1" x14ac:dyDescent="0.2">
      <c r="A1584" s="239">
        <v>156</v>
      </c>
      <c r="B1584" s="240" t="s">
        <v>1459</v>
      </c>
      <c r="C1584" s="257" t="s">
        <v>1460</v>
      </c>
      <c r="D1584" s="241" t="s">
        <v>296</v>
      </c>
      <c r="E1584" s="242">
        <v>93.82</v>
      </c>
      <c r="F1584" s="243"/>
      <c r="G1584" s="244">
        <f>ROUND(E1584*F1584,2)</f>
        <v>0</v>
      </c>
      <c r="H1584" s="243"/>
      <c r="I1584" s="244">
        <f>ROUND(E1584*H1584,2)</f>
        <v>0</v>
      </c>
      <c r="J1584" s="243"/>
      <c r="K1584" s="244">
        <f>ROUND(E1584*J1584,2)</f>
        <v>0</v>
      </c>
      <c r="L1584" s="244">
        <v>15</v>
      </c>
      <c r="M1584" s="244">
        <f>G1584*(1+L1584/100)</f>
        <v>0</v>
      </c>
      <c r="N1584" s="242">
        <v>0</v>
      </c>
      <c r="O1584" s="242">
        <f>ROUND(E1584*N1584,2)</f>
        <v>0</v>
      </c>
      <c r="P1584" s="242">
        <v>0</v>
      </c>
      <c r="Q1584" s="242">
        <f>ROUND(E1584*P1584,2)</f>
        <v>0</v>
      </c>
      <c r="R1584" s="244" t="s">
        <v>1453</v>
      </c>
      <c r="S1584" s="244" t="s">
        <v>227</v>
      </c>
      <c r="T1584" s="245" t="s">
        <v>227</v>
      </c>
      <c r="U1584" s="222">
        <v>0.91459999999999997</v>
      </c>
      <c r="V1584" s="222">
        <f>ROUND(E1584*U1584,2)</f>
        <v>85.81</v>
      </c>
      <c r="W1584" s="222"/>
      <c r="X1584" s="222" t="s">
        <v>298</v>
      </c>
      <c r="Y1584" s="222" t="s">
        <v>230</v>
      </c>
      <c r="Z1584" s="212"/>
      <c r="AA1584" s="212"/>
      <c r="AB1584" s="212"/>
      <c r="AC1584" s="212"/>
      <c r="AD1584" s="212"/>
      <c r="AE1584" s="212"/>
      <c r="AF1584" s="212"/>
      <c r="AG1584" s="212" t="s">
        <v>299</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2" x14ac:dyDescent="0.2">
      <c r="A1585" s="219"/>
      <c r="B1585" s="220"/>
      <c r="C1585" s="258" t="s">
        <v>1461</v>
      </c>
      <c r="D1585" s="246"/>
      <c r="E1585" s="246"/>
      <c r="F1585" s="246"/>
      <c r="G1585" s="246"/>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233</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2" x14ac:dyDescent="0.2">
      <c r="A1586" s="219"/>
      <c r="B1586" s="220"/>
      <c r="C1586" s="259" t="s">
        <v>1454</v>
      </c>
      <c r="D1586" s="226"/>
      <c r="E1586" s="227">
        <v>19.420000000000002</v>
      </c>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235</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59" t="s">
        <v>1455</v>
      </c>
      <c r="D1587" s="226"/>
      <c r="E1587" s="227">
        <v>74.400000000000006</v>
      </c>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235</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ht="33.75" outlineLevel="1" x14ac:dyDescent="0.2">
      <c r="A1588" s="239">
        <v>157</v>
      </c>
      <c r="B1588" s="240" t="s">
        <v>1462</v>
      </c>
      <c r="C1588" s="257" t="s">
        <v>1463</v>
      </c>
      <c r="D1588" s="241" t="s">
        <v>317</v>
      </c>
      <c r="E1588" s="242">
        <v>70.224999999999994</v>
      </c>
      <c r="F1588" s="243"/>
      <c r="G1588" s="244">
        <f>ROUND(E1588*F1588,2)</f>
        <v>0</v>
      </c>
      <c r="H1588" s="243"/>
      <c r="I1588" s="244">
        <f>ROUND(E1588*H1588,2)</f>
        <v>0</v>
      </c>
      <c r="J1588" s="243"/>
      <c r="K1588" s="244">
        <f>ROUND(E1588*J1588,2)</f>
        <v>0</v>
      </c>
      <c r="L1588" s="244">
        <v>15</v>
      </c>
      <c r="M1588" s="244">
        <f>G1588*(1+L1588/100)</f>
        <v>0</v>
      </c>
      <c r="N1588" s="242">
        <v>1.8400000000000001E-3</v>
      </c>
      <c r="O1588" s="242">
        <f>ROUND(E1588*N1588,2)</f>
        <v>0.13</v>
      </c>
      <c r="P1588" s="242">
        <v>0</v>
      </c>
      <c r="Q1588" s="242">
        <f>ROUND(E1588*P1588,2)</f>
        <v>0</v>
      </c>
      <c r="R1588" s="244" t="s">
        <v>1453</v>
      </c>
      <c r="S1588" s="244" t="s">
        <v>227</v>
      </c>
      <c r="T1588" s="245" t="s">
        <v>227</v>
      </c>
      <c r="U1588" s="222">
        <v>0.252</v>
      </c>
      <c r="V1588" s="222">
        <f>ROUND(E1588*U1588,2)</f>
        <v>17.7</v>
      </c>
      <c r="W1588" s="222"/>
      <c r="X1588" s="222" t="s">
        <v>298</v>
      </c>
      <c r="Y1588" s="222" t="s">
        <v>230</v>
      </c>
      <c r="Z1588" s="212"/>
      <c r="AA1588" s="212"/>
      <c r="AB1588" s="212"/>
      <c r="AC1588" s="212"/>
      <c r="AD1588" s="212"/>
      <c r="AE1588" s="212"/>
      <c r="AF1588" s="212"/>
      <c r="AG1588" s="212" t="s">
        <v>299</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2" x14ac:dyDescent="0.2">
      <c r="A1589" s="219"/>
      <c r="B1589" s="220"/>
      <c r="C1589" s="272" t="s">
        <v>1464</v>
      </c>
      <c r="D1589" s="271"/>
      <c r="E1589" s="271"/>
      <c r="F1589" s="271"/>
      <c r="G1589" s="271"/>
      <c r="H1589" s="222"/>
      <c r="I1589" s="222"/>
      <c r="J1589" s="222"/>
      <c r="K1589" s="222"/>
      <c r="L1589" s="222"/>
      <c r="M1589" s="222"/>
      <c r="N1589" s="221"/>
      <c r="O1589" s="221"/>
      <c r="P1589" s="221"/>
      <c r="Q1589" s="221"/>
      <c r="R1589" s="222"/>
      <c r="S1589" s="222"/>
      <c r="T1589" s="222"/>
      <c r="U1589" s="222"/>
      <c r="V1589" s="222"/>
      <c r="W1589" s="222"/>
      <c r="X1589" s="222"/>
      <c r="Y1589" s="222"/>
      <c r="Z1589" s="212"/>
      <c r="AA1589" s="212"/>
      <c r="AB1589" s="212"/>
      <c r="AC1589" s="212"/>
      <c r="AD1589" s="212"/>
      <c r="AE1589" s="212"/>
      <c r="AF1589" s="212"/>
      <c r="AG1589" s="212" t="s">
        <v>301</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2" x14ac:dyDescent="0.2">
      <c r="A1590" s="219"/>
      <c r="B1590" s="220"/>
      <c r="C1590" s="259" t="s">
        <v>1465</v>
      </c>
      <c r="D1590" s="226"/>
      <c r="E1590" s="227">
        <v>5.2249999999999996</v>
      </c>
      <c r="F1590" s="222"/>
      <c r="G1590" s="222"/>
      <c r="H1590" s="222"/>
      <c r="I1590" s="222"/>
      <c r="J1590" s="222"/>
      <c r="K1590" s="222"/>
      <c r="L1590" s="222"/>
      <c r="M1590" s="222"/>
      <c r="N1590" s="221"/>
      <c r="O1590" s="221"/>
      <c r="P1590" s="221"/>
      <c r="Q1590" s="221"/>
      <c r="R1590" s="222"/>
      <c r="S1590" s="222"/>
      <c r="T1590" s="222"/>
      <c r="U1590" s="222"/>
      <c r="V1590" s="222"/>
      <c r="W1590" s="222"/>
      <c r="X1590" s="222"/>
      <c r="Y1590" s="222"/>
      <c r="Z1590" s="212"/>
      <c r="AA1590" s="212"/>
      <c r="AB1590" s="212"/>
      <c r="AC1590" s="212"/>
      <c r="AD1590" s="212"/>
      <c r="AE1590" s="212"/>
      <c r="AF1590" s="212"/>
      <c r="AG1590" s="212" t="s">
        <v>235</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59" t="s">
        <v>1466</v>
      </c>
      <c r="D1591" s="226"/>
      <c r="E1591" s="227">
        <v>65</v>
      </c>
      <c r="F1591" s="222"/>
      <c r="G1591" s="222"/>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235</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ht="33.75" outlineLevel="1" x14ac:dyDescent="0.2">
      <c r="A1592" s="239">
        <v>158</v>
      </c>
      <c r="B1592" s="240" t="s">
        <v>1467</v>
      </c>
      <c r="C1592" s="257" t="s">
        <v>1468</v>
      </c>
      <c r="D1592" s="241" t="s">
        <v>317</v>
      </c>
      <c r="E1592" s="242">
        <v>63.375</v>
      </c>
      <c r="F1592" s="243"/>
      <c r="G1592" s="244">
        <f>ROUND(E1592*F1592,2)</f>
        <v>0</v>
      </c>
      <c r="H1592" s="243"/>
      <c r="I1592" s="244">
        <f>ROUND(E1592*H1592,2)</f>
        <v>0</v>
      </c>
      <c r="J1592" s="243"/>
      <c r="K1592" s="244">
        <f>ROUND(E1592*J1592,2)</f>
        <v>0</v>
      </c>
      <c r="L1592" s="244">
        <v>15</v>
      </c>
      <c r="M1592" s="244">
        <f>G1592*(1+L1592/100)</f>
        <v>0</v>
      </c>
      <c r="N1592" s="242">
        <v>5.8E-4</v>
      </c>
      <c r="O1592" s="242">
        <f>ROUND(E1592*N1592,2)</f>
        <v>0.04</v>
      </c>
      <c r="P1592" s="242">
        <v>0</v>
      </c>
      <c r="Q1592" s="242">
        <f>ROUND(E1592*P1592,2)</f>
        <v>0</v>
      </c>
      <c r="R1592" s="244" t="s">
        <v>1453</v>
      </c>
      <c r="S1592" s="244" t="s">
        <v>227</v>
      </c>
      <c r="T1592" s="245" t="s">
        <v>227</v>
      </c>
      <c r="U1592" s="222">
        <v>0.189</v>
      </c>
      <c r="V1592" s="222">
        <f>ROUND(E1592*U1592,2)</f>
        <v>11.98</v>
      </c>
      <c r="W1592" s="222"/>
      <c r="X1592" s="222" t="s">
        <v>298</v>
      </c>
      <c r="Y1592" s="222" t="s">
        <v>230</v>
      </c>
      <c r="Z1592" s="212"/>
      <c r="AA1592" s="212"/>
      <c r="AB1592" s="212"/>
      <c r="AC1592" s="212"/>
      <c r="AD1592" s="212"/>
      <c r="AE1592" s="212"/>
      <c r="AF1592" s="212"/>
      <c r="AG1592" s="212" t="s">
        <v>299</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2" x14ac:dyDescent="0.2">
      <c r="A1593" s="219"/>
      <c r="B1593" s="220"/>
      <c r="C1593" s="272" t="s">
        <v>1464</v>
      </c>
      <c r="D1593" s="271"/>
      <c r="E1593" s="271"/>
      <c r="F1593" s="271"/>
      <c r="G1593" s="271"/>
      <c r="H1593" s="222"/>
      <c r="I1593" s="222"/>
      <c r="J1593" s="222"/>
      <c r="K1593" s="222"/>
      <c r="L1593" s="222"/>
      <c r="M1593" s="222"/>
      <c r="N1593" s="221"/>
      <c r="O1593" s="221"/>
      <c r="P1593" s="221"/>
      <c r="Q1593" s="221"/>
      <c r="R1593" s="222"/>
      <c r="S1593" s="222"/>
      <c r="T1593" s="222"/>
      <c r="U1593" s="222"/>
      <c r="V1593" s="222"/>
      <c r="W1593" s="222"/>
      <c r="X1593" s="222"/>
      <c r="Y1593" s="222"/>
      <c r="Z1593" s="212"/>
      <c r="AA1593" s="212"/>
      <c r="AB1593" s="212"/>
      <c r="AC1593" s="212"/>
      <c r="AD1593" s="212"/>
      <c r="AE1593" s="212"/>
      <c r="AF1593" s="212"/>
      <c r="AG1593" s="212" t="s">
        <v>301</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2" x14ac:dyDescent="0.2">
      <c r="A1594" s="219"/>
      <c r="B1594" s="220"/>
      <c r="C1594" s="259" t="s">
        <v>1469</v>
      </c>
      <c r="D1594" s="226"/>
      <c r="E1594" s="227">
        <v>13.824999999999999</v>
      </c>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235</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59" t="s">
        <v>1470</v>
      </c>
      <c r="D1595" s="226"/>
      <c r="E1595" s="227">
        <v>49.55</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235</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33.75" outlineLevel="1" x14ac:dyDescent="0.2">
      <c r="A1596" s="239">
        <v>159</v>
      </c>
      <c r="B1596" s="240" t="s">
        <v>1471</v>
      </c>
      <c r="C1596" s="257" t="s">
        <v>1472</v>
      </c>
      <c r="D1596" s="241" t="s">
        <v>317</v>
      </c>
      <c r="E1596" s="242">
        <v>63.375</v>
      </c>
      <c r="F1596" s="243"/>
      <c r="G1596" s="244">
        <f>ROUND(E1596*F1596,2)</f>
        <v>0</v>
      </c>
      <c r="H1596" s="243"/>
      <c r="I1596" s="244">
        <f>ROUND(E1596*H1596,2)</f>
        <v>0</v>
      </c>
      <c r="J1596" s="243"/>
      <c r="K1596" s="244">
        <f>ROUND(E1596*J1596,2)</f>
        <v>0</v>
      </c>
      <c r="L1596" s="244">
        <v>15</v>
      </c>
      <c r="M1596" s="244">
        <f>G1596*(1+L1596/100)</f>
        <v>0</v>
      </c>
      <c r="N1596" s="242">
        <v>7.6000000000000004E-4</v>
      </c>
      <c r="O1596" s="242">
        <f>ROUND(E1596*N1596,2)</f>
        <v>0.05</v>
      </c>
      <c r="P1596" s="242">
        <v>0</v>
      </c>
      <c r="Q1596" s="242">
        <f>ROUND(E1596*P1596,2)</f>
        <v>0</v>
      </c>
      <c r="R1596" s="244" t="s">
        <v>1453</v>
      </c>
      <c r="S1596" s="244" t="s">
        <v>227</v>
      </c>
      <c r="T1596" s="245" t="s">
        <v>227</v>
      </c>
      <c r="U1596" s="222">
        <v>0.189</v>
      </c>
      <c r="V1596" s="222">
        <f>ROUND(E1596*U1596,2)</f>
        <v>11.98</v>
      </c>
      <c r="W1596" s="222"/>
      <c r="X1596" s="222" t="s">
        <v>298</v>
      </c>
      <c r="Y1596" s="222" t="s">
        <v>230</v>
      </c>
      <c r="Z1596" s="212"/>
      <c r="AA1596" s="212"/>
      <c r="AB1596" s="212"/>
      <c r="AC1596" s="212"/>
      <c r="AD1596" s="212"/>
      <c r="AE1596" s="212"/>
      <c r="AF1596" s="212"/>
      <c r="AG1596" s="212" t="s">
        <v>299</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72" t="s">
        <v>1464</v>
      </c>
      <c r="D1597" s="271"/>
      <c r="E1597" s="271"/>
      <c r="F1597" s="271"/>
      <c r="G1597" s="271"/>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301</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2" x14ac:dyDescent="0.2">
      <c r="A1598" s="219"/>
      <c r="B1598" s="220"/>
      <c r="C1598" s="259" t="s">
        <v>1473</v>
      </c>
      <c r="D1598" s="226"/>
      <c r="E1598" s="227">
        <v>63.375</v>
      </c>
      <c r="F1598" s="222"/>
      <c r="G1598" s="222"/>
      <c r="H1598" s="222"/>
      <c r="I1598" s="222"/>
      <c r="J1598" s="222"/>
      <c r="K1598" s="222"/>
      <c r="L1598" s="222"/>
      <c r="M1598" s="222"/>
      <c r="N1598" s="221"/>
      <c r="O1598" s="221"/>
      <c r="P1598" s="221"/>
      <c r="Q1598" s="221"/>
      <c r="R1598" s="222"/>
      <c r="S1598" s="222"/>
      <c r="T1598" s="222"/>
      <c r="U1598" s="222"/>
      <c r="V1598" s="222"/>
      <c r="W1598" s="222"/>
      <c r="X1598" s="222"/>
      <c r="Y1598" s="222"/>
      <c r="Z1598" s="212"/>
      <c r="AA1598" s="212"/>
      <c r="AB1598" s="212"/>
      <c r="AC1598" s="212"/>
      <c r="AD1598" s="212"/>
      <c r="AE1598" s="212"/>
      <c r="AF1598" s="212"/>
      <c r="AG1598" s="212" t="s">
        <v>235</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ht="22.5" outlineLevel="1" x14ac:dyDescent="0.2">
      <c r="A1599" s="239">
        <v>160</v>
      </c>
      <c r="B1599" s="240" t="s">
        <v>1474</v>
      </c>
      <c r="C1599" s="257" t="s">
        <v>1475</v>
      </c>
      <c r="D1599" s="241" t="s">
        <v>296</v>
      </c>
      <c r="E1599" s="242">
        <v>93.82</v>
      </c>
      <c r="F1599" s="243"/>
      <c r="G1599" s="244">
        <f>ROUND(E1599*F1599,2)</f>
        <v>0</v>
      </c>
      <c r="H1599" s="243"/>
      <c r="I1599" s="244">
        <f>ROUND(E1599*H1599,2)</f>
        <v>0</v>
      </c>
      <c r="J1599" s="243"/>
      <c r="K1599" s="244">
        <f>ROUND(E1599*J1599,2)</f>
        <v>0</v>
      </c>
      <c r="L1599" s="244">
        <v>15</v>
      </c>
      <c r="M1599" s="244">
        <f>G1599*(1+L1599/100)</f>
        <v>0</v>
      </c>
      <c r="N1599" s="242">
        <v>1.4999999999999999E-4</v>
      </c>
      <c r="O1599" s="242">
        <f>ROUND(E1599*N1599,2)</f>
        <v>0.01</v>
      </c>
      <c r="P1599" s="242">
        <v>0</v>
      </c>
      <c r="Q1599" s="242">
        <f>ROUND(E1599*P1599,2)</f>
        <v>0</v>
      </c>
      <c r="R1599" s="244" t="s">
        <v>1453</v>
      </c>
      <c r="S1599" s="244" t="s">
        <v>227</v>
      </c>
      <c r="T1599" s="245" t="s">
        <v>227</v>
      </c>
      <c r="U1599" s="222">
        <v>0.11765</v>
      </c>
      <c r="V1599" s="222">
        <f>ROUND(E1599*U1599,2)</f>
        <v>11.04</v>
      </c>
      <c r="W1599" s="222"/>
      <c r="X1599" s="222" t="s">
        <v>298</v>
      </c>
      <c r="Y1599" s="222" t="s">
        <v>230</v>
      </c>
      <c r="Z1599" s="212"/>
      <c r="AA1599" s="212"/>
      <c r="AB1599" s="212"/>
      <c r="AC1599" s="212"/>
      <c r="AD1599" s="212"/>
      <c r="AE1599" s="212"/>
      <c r="AF1599" s="212"/>
      <c r="AG1599" s="212" t="s">
        <v>299</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2" x14ac:dyDescent="0.2">
      <c r="A1600" s="219"/>
      <c r="B1600" s="220"/>
      <c r="C1600" s="259" t="s">
        <v>1476</v>
      </c>
      <c r="D1600" s="226"/>
      <c r="E1600" s="227">
        <v>93.82</v>
      </c>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235</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1" x14ac:dyDescent="0.2">
      <c r="A1601" s="239">
        <v>161</v>
      </c>
      <c r="B1601" s="240" t="s">
        <v>1477</v>
      </c>
      <c r="C1601" s="257" t="s">
        <v>1478</v>
      </c>
      <c r="D1601" s="241" t="s">
        <v>407</v>
      </c>
      <c r="E1601" s="242">
        <v>9.3819999999999997</v>
      </c>
      <c r="F1601" s="243"/>
      <c r="G1601" s="244">
        <f>ROUND(E1601*F1601,2)</f>
        <v>0</v>
      </c>
      <c r="H1601" s="243"/>
      <c r="I1601" s="244">
        <f>ROUND(E1601*H1601,2)</f>
        <v>0</v>
      </c>
      <c r="J1601" s="243"/>
      <c r="K1601" s="244">
        <f>ROUND(E1601*J1601,2)</f>
        <v>0</v>
      </c>
      <c r="L1601" s="244">
        <v>15</v>
      </c>
      <c r="M1601" s="244">
        <f>G1601*(1+L1601/100)</f>
        <v>0</v>
      </c>
      <c r="N1601" s="242">
        <v>1E-3</v>
      </c>
      <c r="O1601" s="242">
        <f>ROUND(E1601*N1601,2)</f>
        <v>0.01</v>
      </c>
      <c r="P1601" s="242">
        <v>0</v>
      </c>
      <c r="Q1601" s="242">
        <f>ROUND(E1601*P1601,2)</f>
        <v>0</v>
      </c>
      <c r="R1601" s="244"/>
      <c r="S1601" s="244" t="s">
        <v>250</v>
      </c>
      <c r="T1601" s="245" t="s">
        <v>228</v>
      </c>
      <c r="U1601" s="222">
        <v>0.35</v>
      </c>
      <c r="V1601" s="222">
        <f>ROUND(E1601*U1601,2)</f>
        <v>3.28</v>
      </c>
      <c r="W1601" s="222"/>
      <c r="X1601" s="222" t="s">
        <v>298</v>
      </c>
      <c r="Y1601" s="222" t="s">
        <v>230</v>
      </c>
      <c r="Z1601" s="212"/>
      <c r="AA1601" s="212"/>
      <c r="AB1601" s="212"/>
      <c r="AC1601" s="212"/>
      <c r="AD1601" s="212"/>
      <c r="AE1601" s="212"/>
      <c r="AF1601" s="212"/>
      <c r="AG1601" s="212" t="s">
        <v>299</v>
      </c>
      <c r="AH1601" s="212"/>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2" x14ac:dyDescent="0.2">
      <c r="A1602" s="219"/>
      <c r="B1602" s="220"/>
      <c r="C1602" s="258" t="s">
        <v>1479</v>
      </c>
      <c r="D1602" s="246"/>
      <c r="E1602" s="246"/>
      <c r="F1602" s="246"/>
      <c r="G1602" s="246"/>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233</v>
      </c>
      <c r="AH1602" s="212"/>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2" x14ac:dyDescent="0.2">
      <c r="A1603" s="219"/>
      <c r="B1603" s="220"/>
      <c r="C1603" s="259" t="s">
        <v>1480</v>
      </c>
      <c r="D1603" s="226"/>
      <c r="E1603" s="227"/>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235</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59" t="s">
        <v>1481</v>
      </c>
      <c r="D1604" s="226"/>
      <c r="E1604" s="227"/>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235</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59" t="s">
        <v>1482</v>
      </c>
      <c r="D1605" s="226"/>
      <c r="E1605" s="227">
        <v>1.9419999999999999</v>
      </c>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235</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59" t="s">
        <v>1483</v>
      </c>
      <c r="D1606" s="226"/>
      <c r="E1606" s="227">
        <v>7.44</v>
      </c>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235</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ht="22.5" outlineLevel="1" x14ac:dyDescent="0.2">
      <c r="A1607" s="239">
        <v>162</v>
      </c>
      <c r="B1607" s="240" t="s">
        <v>1484</v>
      </c>
      <c r="C1607" s="257" t="s">
        <v>1485</v>
      </c>
      <c r="D1607" s="241" t="s">
        <v>296</v>
      </c>
      <c r="E1607" s="242">
        <v>107.893</v>
      </c>
      <c r="F1607" s="243"/>
      <c r="G1607" s="244">
        <f>ROUND(E1607*F1607,2)</f>
        <v>0</v>
      </c>
      <c r="H1607" s="243"/>
      <c r="I1607" s="244">
        <f>ROUND(E1607*H1607,2)</f>
        <v>0</v>
      </c>
      <c r="J1607" s="243"/>
      <c r="K1607" s="244">
        <f>ROUND(E1607*J1607,2)</f>
        <v>0</v>
      </c>
      <c r="L1607" s="244">
        <v>15</v>
      </c>
      <c r="M1607" s="244">
        <f>G1607*(1+L1607/100)</f>
        <v>0</v>
      </c>
      <c r="N1607" s="242">
        <v>2.3E-3</v>
      </c>
      <c r="O1607" s="242">
        <f>ROUND(E1607*N1607,2)</f>
        <v>0.25</v>
      </c>
      <c r="P1607" s="242">
        <v>0</v>
      </c>
      <c r="Q1607" s="242">
        <f>ROUND(E1607*P1607,2)</f>
        <v>0</v>
      </c>
      <c r="R1607" s="244" t="s">
        <v>368</v>
      </c>
      <c r="S1607" s="244" t="s">
        <v>227</v>
      </c>
      <c r="T1607" s="245" t="s">
        <v>227</v>
      </c>
      <c r="U1607" s="222">
        <v>0</v>
      </c>
      <c r="V1607" s="222">
        <f>ROUND(E1607*U1607,2)</f>
        <v>0</v>
      </c>
      <c r="W1607" s="222"/>
      <c r="X1607" s="222" t="s">
        <v>369</v>
      </c>
      <c r="Y1607" s="222" t="s">
        <v>230</v>
      </c>
      <c r="Z1607" s="212"/>
      <c r="AA1607" s="212"/>
      <c r="AB1607" s="212"/>
      <c r="AC1607" s="212"/>
      <c r="AD1607" s="212"/>
      <c r="AE1607" s="212"/>
      <c r="AF1607" s="212"/>
      <c r="AG1607" s="212" t="s">
        <v>370</v>
      </c>
      <c r="AH1607" s="212"/>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2" x14ac:dyDescent="0.2">
      <c r="A1608" s="219"/>
      <c r="B1608" s="220"/>
      <c r="C1608" s="259" t="s">
        <v>1486</v>
      </c>
      <c r="D1608" s="226"/>
      <c r="E1608" s="227"/>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235</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59" t="s">
        <v>1487</v>
      </c>
      <c r="D1609" s="226"/>
      <c r="E1609" s="227">
        <v>107.893</v>
      </c>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235</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1" x14ac:dyDescent="0.2">
      <c r="A1610" s="239">
        <v>163</v>
      </c>
      <c r="B1610" s="240" t="s">
        <v>1488</v>
      </c>
      <c r="C1610" s="257" t="s">
        <v>1489</v>
      </c>
      <c r="D1610" s="241" t="s">
        <v>384</v>
      </c>
      <c r="E1610" s="242">
        <v>0.48575000000000002</v>
      </c>
      <c r="F1610" s="243"/>
      <c r="G1610" s="244">
        <f>ROUND(E1610*F1610,2)</f>
        <v>0</v>
      </c>
      <c r="H1610" s="243"/>
      <c r="I1610" s="244">
        <f>ROUND(E1610*H1610,2)</f>
        <v>0</v>
      </c>
      <c r="J1610" s="243"/>
      <c r="K1610" s="244">
        <f>ROUND(E1610*J1610,2)</f>
        <v>0</v>
      </c>
      <c r="L1610" s="244">
        <v>15</v>
      </c>
      <c r="M1610" s="244">
        <f>G1610*(1+L1610/100)</f>
        <v>0</v>
      </c>
      <c r="N1610" s="242">
        <v>0</v>
      </c>
      <c r="O1610" s="242">
        <f>ROUND(E1610*N1610,2)</f>
        <v>0</v>
      </c>
      <c r="P1610" s="242">
        <v>0</v>
      </c>
      <c r="Q1610" s="242">
        <f>ROUND(E1610*P1610,2)</f>
        <v>0</v>
      </c>
      <c r="R1610" s="244" t="s">
        <v>1453</v>
      </c>
      <c r="S1610" s="244" t="s">
        <v>227</v>
      </c>
      <c r="T1610" s="245" t="s">
        <v>227</v>
      </c>
      <c r="U1610" s="222">
        <v>1.764</v>
      </c>
      <c r="V1610" s="222">
        <f>ROUND(E1610*U1610,2)</f>
        <v>0.86</v>
      </c>
      <c r="W1610" s="222"/>
      <c r="X1610" s="222" t="s">
        <v>1420</v>
      </c>
      <c r="Y1610" s="222" t="s">
        <v>230</v>
      </c>
      <c r="Z1610" s="212"/>
      <c r="AA1610" s="212"/>
      <c r="AB1610" s="212"/>
      <c r="AC1610" s="212"/>
      <c r="AD1610" s="212"/>
      <c r="AE1610" s="212"/>
      <c r="AF1610" s="212"/>
      <c r="AG1610" s="212" t="s">
        <v>1421</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2" x14ac:dyDescent="0.2">
      <c r="A1611" s="219"/>
      <c r="B1611" s="220"/>
      <c r="C1611" s="272" t="s">
        <v>1490</v>
      </c>
      <c r="D1611" s="271"/>
      <c r="E1611" s="271"/>
      <c r="F1611" s="271"/>
      <c r="G1611" s="271"/>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301</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x14ac:dyDescent="0.2">
      <c r="A1612" s="229" t="s">
        <v>222</v>
      </c>
      <c r="B1612" s="230" t="s">
        <v>155</v>
      </c>
      <c r="C1612" s="256" t="s">
        <v>156</v>
      </c>
      <c r="D1612" s="231"/>
      <c r="E1612" s="232"/>
      <c r="F1612" s="233"/>
      <c r="G1612" s="233">
        <f>SUMIF(AG1613:AG1633,"&lt;&gt;NOR",G1613:G1633)</f>
        <v>0</v>
      </c>
      <c r="H1612" s="233"/>
      <c r="I1612" s="233">
        <f>SUM(I1613:I1633)</f>
        <v>0</v>
      </c>
      <c r="J1612" s="233"/>
      <c r="K1612" s="233">
        <f>SUM(K1613:K1633)</f>
        <v>0</v>
      </c>
      <c r="L1612" s="233"/>
      <c r="M1612" s="233">
        <f>SUM(M1613:M1633)</f>
        <v>0</v>
      </c>
      <c r="N1612" s="232"/>
      <c r="O1612" s="232">
        <f>SUM(O1613:O1633)</f>
        <v>1.93</v>
      </c>
      <c r="P1612" s="232"/>
      <c r="Q1612" s="232">
        <f>SUM(Q1613:Q1633)</f>
        <v>6.7700000000000005</v>
      </c>
      <c r="R1612" s="233"/>
      <c r="S1612" s="233"/>
      <c r="T1612" s="234"/>
      <c r="U1612" s="228"/>
      <c r="V1612" s="228">
        <f>SUM(V1613:V1633)</f>
        <v>70.97</v>
      </c>
      <c r="W1612" s="228"/>
      <c r="X1612" s="228"/>
      <c r="Y1612" s="228"/>
      <c r="AG1612" t="s">
        <v>223</v>
      </c>
    </row>
    <row r="1613" spans="1:60" outlineLevel="1" x14ac:dyDescent="0.2">
      <c r="A1613" s="239">
        <v>164</v>
      </c>
      <c r="B1613" s="240" t="s">
        <v>1491</v>
      </c>
      <c r="C1613" s="257" t="s">
        <v>1492</v>
      </c>
      <c r="D1613" s="241" t="s">
        <v>296</v>
      </c>
      <c r="E1613" s="242">
        <v>208.40299999999999</v>
      </c>
      <c r="F1613" s="243"/>
      <c r="G1613" s="244">
        <f>ROUND(E1613*F1613,2)</f>
        <v>0</v>
      </c>
      <c r="H1613" s="243"/>
      <c r="I1613" s="244">
        <f>ROUND(E1613*H1613,2)</f>
        <v>0</v>
      </c>
      <c r="J1613" s="243"/>
      <c r="K1613" s="244">
        <f>ROUND(E1613*J1613,2)</f>
        <v>0</v>
      </c>
      <c r="L1613" s="244">
        <v>15</v>
      </c>
      <c r="M1613" s="244">
        <f>G1613*(1+L1613/100)</f>
        <v>0</v>
      </c>
      <c r="N1613" s="242">
        <v>1.6000000000000001E-4</v>
      </c>
      <c r="O1613" s="242">
        <f>ROUND(E1613*N1613,2)</f>
        <v>0.03</v>
      </c>
      <c r="P1613" s="242">
        <v>2.1999999999999999E-2</v>
      </c>
      <c r="Q1613" s="242">
        <f>ROUND(E1613*P1613,2)</f>
        <v>4.58</v>
      </c>
      <c r="R1613" s="244" t="s">
        <v>1493</v>
      </c>
      <c r="S1613" s="244" t="s">
        <v>227</v>
      </c>
      <c r="T1613" s="245" t="s">
        <v>227</v>
      </c>
      <c r="U1613" s="222">
        <v>0.11</v>
      </c>
      <c r="V1613" s="222">
        <f>ROUND(E1613*U1613,2)</f>
        <v>22.92</v>
      </c>
      <c r="W1613" s="222"/>
      <c r="X1613" s="222" t="s">
        <v>298</v>
      </c>
      <c r="Y1613" s="222" t="s">
        <v>230</v>
      </c>
      <c r="Z1613" s="212"/>
      <c r="AA1613" s="212"/>
      <c r="AB1613" s="212"/>
      <c r="AC1613" s="212"/>
      <c r="AD1613" s="212"/>
      <c r="AE1613" s="212"/>
      <c r="AF1613" s="212"/>
      <c r="AG1613" s="212" t="s">
        <v>299</v>
      </c>
      <c r="AH1613" s="212"/>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2" x14ac:dyDescent="0.2">
      <c r="A1614" s="219"/>
      <c r="B1614" s="220"/>
      <c r="C1614" s="258" t="s">
        <v>1494</v>
      </c>
      <c r="D1614" s="246"/>
      <c r="E1614" s="246"/>
      <c r="F1614" s="246"/>
      <c r="G1614" s="246"/>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233</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2" x14ac:dyDescent="0.2">
      <c r="A1615" s="219"/>
      <c r="B1615" s="220"/>
      <c r="C1615" s="259" t="s">
        <v>1495</v>
      </c>
      <c r="D1615" s="226"/>
      <c r="E1615" s="227"/>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235</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59" t="s">
        <v>1496</v>
      </c>
      <c r="D1616" s="226"/>
      <c r="E1616" s="227">
        <v>47.033999999999999</v>
      </c>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235</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59" t="s">
        <v>1497</v>
      </c>
      <c r="D1617" s="226"/>
      <c r="E1617" s="227">
        <v>13.311999999999999</v>
      </c>
      <c r="F1617" s="222"/>
      <c r="G1617" s="222"/>
      <c r="H1617" s="222"/>
      <c r="I1617" s="222"/>
      <c r="J1617" s="222"/>
      <c r="K1617" s="222"/>
      <c r="L1617" s="222"/>
      <c r="M1617" s="222"/>
      <c r="N1617" s="221"/>
      <c r="O1617" s="221"/>
      <c r="P1617" s="221"/>
      <c r="Q1617" s="221"/>
      <c r="R1617" s="222"/>
      <c r="S1617" s="222"/>
      <c r="T1617" s="222"/>
      <c r="U1617" s="222"/>
      <c r="V1617" s="222"/>
      <c r="W1617" s="222"/>
      <c r="X1617" s="222"/>
      <c r="Y1617" s="222"/>
      <c r="Z1617" s="212"/>
      <c r="AA1617" s="212"/>
      <c r="AB1617" s="212"/>
      <c r="AC1617" s="212"/>
      <c r="AD1617" s="212"/>
      <c r="AE1617" s="212"/>
      <c r="AF1617" s="212"/>
      <c r="AG1617" s="212" t="s">
        <v>235</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59" t="s">
        <v>1498</v>
      </c>
      <c r="D1618" s="226"/>
      <c r="E1618" s="227">
        <v>60.631999999999998</v>
      </c>
      <c r="F1618" s="222"/>
      <c r="G1618" s="222"/>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235</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59" t="s">
        <v>1499</v>
      </c>
      <c r="D1619" s="226"/>
      <c r="E1619" s="227">
        <v>20.033000000000001</v>
      </c>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235</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59" t="s">
        <v>1500</v>
      </c>
      <c r="D1620" s="226"/>
      <c r="E1620" s="227">
        <v>34.008000000000003</v>
      </c>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235</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59" t="s">
        <v>1501</v>
      </c>
      <c r="D1621" s="226"/>
      <c r="E1621" s="227">
        <v>33.384</v>
      </c>
      <c r="F1621" s="222"/>
      <c r="G1621" s="222"/>
      <c r="H1621" s="222"/>
      <c r="I1621" s="222"/>
      <c r="J1621" s="222"/>
      <c r="K1621" s="222"/>
      <c r="L1621" s="222"/>
      <c r="M1621" s="222"/>
      <c r="N1621" s="221"/>
      <c r="O1621" s="221"/>
      <c r="P1621" s="221"/>
      <c r="Q1621" s="221"/>
      <c r="R1621" s="222"/>
      <c r="S1621" s="222"/>
      <c r="T1621" s="222"/>
      <c r="U1621" s="222"/>
      <c r="V1621" s="222"/>
      <c r="W1621" s="222"/>
      <c r="X1621" s="222"/>
      <c r="Y1621" s="222"/>
      <c r="Z1621" s="212"/>
      <c r="AA1621" s="212"/>
      <c r="AB1621" s="212"/>
      <c r="AC1621" s="212"/>
      <c r="AD1621" s="212"/>
      <c r="AE1621" s="212"/>
      <c r="AF1621" s="212"/>
      <c r="AG1621" s="212" t="s">
        <v>235</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73" t="s">
        <v>328</v>
      </c>
      <c r="D1622" s="265"/>
      <c r="E1622" s="266">
        <v>208.40299999999999</v>
      </c>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235</v>
      </c>
      <c r="AH1622" s="212">
        <v>1</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39">
        <v>165</v>
      </c>
      <c r="B1623" s="240" t="s">
        <v>1502</v>
      </c>
      <c r="C1623" s="257" t="s">
        <v>1503</v>
      </c>
      <c r="D1623" s="241" t="s">
        <v>317</v>
      </c>
      <c r="E1623" s="242">
        <v>1.6</v>
      </c>
      <c r="F1623" s="243"/>
      <c r="G1623" s="244">
        <f>ROUND(E1623*F1623,2)</f>
        <v>0</v>
      </c>
      <c r="H1623" s="243"/>
      <c r="I1623" s="244">
        <f>ROUND(E1623*H1623,2)</f>
        <v>0</v>
      </c>
      <c r="J1623" s="243"/>
      <c r="K1623" s="244">
        <f>ROUND(E1623*J1623,2)</f>
        <v>0</v>
      </c>
      <c r="L1623" s="244">
        <v>15</v>
      </c>
      <c r="M1623" s="244">
        <f>G1623*(1+L1623/100)</f>
        <v>0</v>
      </c>
      <c r="N1623" s="242">
        <v>0</v>
      </c>
      <c r="O1623" s="242">
        <f>ROUND(E1623*N1623,2)</f>
        <v>0</v>
      </c>
      <c r="P1623" s="242">
        <v>0.2</v>
      </c>
      <c r="Q1623" s="242">
        <f>ROUND(E1623*P1623,2)</f>
        <v>0.32</v>
      </c>
      <c r="R1623" s="244" t="s">
        <v>1493</v>
      </c>
      <c r="S1623" s="244" t="s">
        <v>227</v>
      </c>
      <c r="T1623" s="245" t="s">
        <v>227</v>
      </c>
      <c r="U1623" s="222">
        <v>0.66</v>
      </c>
      <c r="V1623" s="222">
        <f>ROUND(E1623*U1623,2)</f>
        <v>1.06</v>
      </c>
      <c r="W1623" s="222"/>
      <c r="X1623" s="222" t="s">
        <v>298</v>
      </c>
      <c r="Y1623" s="222" t="s">
        <v>230</v>
      </c>
      <c r="Z1623" s="212"/>
      <c r="AA1623" s="212"/>
      <c r="AB1623" s="212"/>
      <c r="AC1623" s="212"/>
      <c r="AD1623" s="212"/>
      <c r="AE1623" s="212"/>
      <c r="AF1623" s="212"/>
      <c r="AG1623" s="212" t="s">
        <v>299</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2" x14ac:dyDescent="0.2">
      <c r="A1624" s="219"/>
      <c r="B1624" s="220"/>
      <c r="C1624" s="259" t="s">
        <v>325</v>
      </c>
      <c r="D1624" s="226"/>
      <c r="E1624" s="227"/>
      <c r="F1624" s="222"/>
      <c r="G1624" s="222"/>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235</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59" t="s">
        <v>1504</v>
      </c>
      <c r="D1625" s="226"/>
      <c r="E1625" s="227">
        <v>1.6</v>
      </c>
      <c r="F1625" s="222"/>
      <c r="G1625" s="222"/>
      <c r="H1625" s="222"/>
      <c r="I1625" s="222"/>
      <c r="J1625" s="222"/>
      <c r="K1625" s="222"/>
      <c r="L1625" s="222"/>
      <c r="M1625" s="222"/>
      <c r="N1625" s="221"/>
      <c r="O1625" s="221"/>
      <c r="P1625" s="221"/>
      <c r="Q1625" s="221"/>
      <c r="R1625" s="222"/>
      <c r="S1625" s="222"/>
      <c r="T1625" s="222"/>
      <c r="U1625" s="222"/>
      <c r="V1625" s="222"/>
      <c r="W1625" s="222"/>
      <c r="X1625" s="222"/>
      <c r="Y1625" s="222"/>
      <c r="Z1625" s="212"/>
      <c r="AA1625" s="212"/>
      <c r="AB1625" s="212"/>
      <c r="AC1625" s="212"/>
      <c r="AD1625" s="212"/>
      <c r="AE1625" s="212"/>
      <c r="AF1625" s="212"/>
      <c r="AG1625" s="212" t="s">
        <v>235</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
      <c r="A1626" s="239">
        <v>166</v>
      </c>
      <c r="B1626" s="240" t="s">
        <v>1505</v>
      </c>
      <c r="C1626" s="257" t="s">
        <v>1506</v>
      </c>
      <c r="D1626" s="241" t="s">
        <v>317</v>
      </c>
      <c r="E1626" s="242">
        <v>4.0999999999999996</v>
      </c>
      <c r="F1626" s="243"/>
      <c r="G1626" s="244">
        <f>ROUND(E1626*F1626,2)</f>
        <v>0</v>
      </c>
      <c r="H1626" s="243"/>
      <c r="I1626" s="244">
        <f>ROUND(E1626*H1626,2)</f>
        <v>0</v>
      </c>
      <c r="J1626" s="243"/>
      <c r="K1626" s="244">
        <f>ROUND(E1626*J1626,2)</f>
        <v>0</v>
      </c>
      <c r="L1626" s="244">
        <v>15</v>
      </c>
      <c r="M1626" s="244">
        <f>G1626*(1+L1626/100)</f>
        <v>0</v>
      </c>
      <c r="N1626" s="242">
        <v>0</v>
      </c>
      <c r="O1626" s="242">
        <f>ROUND(E1626*N1626,2)</f>
        <v>0</v>
      </c>
      <c r="P1626" s="242">
        <v>0.02</v>
      </c>
      <c r="Q1626" s="242">
        <f>ROUND(E1626*P1626,2)</f>
        <v>0.08</v>
      </c>
      <c r="R1626" s="244" t="s">
        <v>1493</v>
      </c>
      <c r="S1626" s="244" t="s">
        <v>227</v>
      </c>
      <c r="T1626" s="245" t="s">
        <v>227</v>
      </c>
      <c r="U1626" s="222">
        <v>0.35</v>
      </c>
      <c r="V1626" s="222">
        <f>ROUND(E1626*U1626,2)</f>
        <v>1.44</v>
      </c>
      <c r="W1626" s="222"/>
      <c r="X1626" s="222" t="s">
        <v>298</v>
      </c>
      <c r="Y1626" s="222" t="s">
        <v>230</v>
      </c>
      <c r="Z1626" s="212"/>
      <c r="AA1626" s="212"/>
      <c r="AB1626" s="212"/>
      <c r="AC1626" s="212"/>
      <c r="AD1626" s="212"/>
      <c r="AE1626" s="212"/>
      <c r="AF1626" s="212"/>
      <c r="AG1626" s="212" t="s">
        <v>299</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59" t="s">
        <v>1507</v>
      </c>
      <c r="D1627" s="226"/>
      <c r="E1627" s="227">
        <v>4.0999999999999996</v>
      </c>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235</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39">
        <v>167</v>
      </c>
      <c r="B1628" s="240" t="s">
        <v>1508</v>
      </c>
      <c r="C1628" s="257" t="s">
        <v>1509</v>
      </c>
      <c r="D1628" s="241" t="s">
        <v>296</v>
      </c>
      <c r="E1628" s="242">
        <v>128</v>
      </c>
      <c r="F1628" s="243"/>
      <c r="G1628" s="244">
        <f>ROUND(E1628*F1628,2)</f>
        <v>0</v>
      </c>
      <c r="H1628" s="243"/>
      <c r="I1628" s="244">
        <f>ROUND(E1628*H1628,2)</f>
        <v>0</v>
      </c>
      <c r="J1628" s="243"/>
      <c r="K1628" s="244">
        <f>ROUND(E1628*J1628,2)</f>
        <v>0</v>
      </c>
      <c r="L1628" s="244">
        <v>15</v>
      </c>
      <c r="M1628" s="244">
        <f>G1628*(1+L1628/100)</f>
        <v>0</v>
      </c>
      <c r="N1628" s="242">
        <v>1.468E-2</v>
      </c>
      <c r="O1628" s="242">
        <f>ROUND(E1628*N1628,2)</f>
        <v>1.88</v>
      </c>
      <c r="P1628" s="242">
        <v>0</v>
      </c>
      <c r="Q1628" s="242">
        <f>ROUND(E1628*P1628,2)</f>
        <v>0</v>
      </c>
      <c r="R1628" s="244" t="s">
        <v>1493</v>
      </c>
      <c r="S1628" s="244" t="s">
        <v>227</v>
      </c>
      <c r="T1628" s="245" t="s">
        <v>227</v>
      </c>
      <c r="U1628" s="222">
        <v>0.17599999999999999</v>
      </c>
      <c r="V1628" s="222">
        <f>ROUND(E1628*U1628,2)</f>
        <v>22.53</v>
      </c>
      <c r="W1628" s="222"/>
      <c r="X1628" s="222" t="s">
        <v>298</v>
      </c>
      <c r="Y1628" s="222" t="s">
        <v>230</v>
      </c>
      <c r="Z1628" s="212"/>
      <c r="AA1628" s="212"/>
      <c r="AB1628" s="212"/>
      <c r="AC1628" s="212"/>
      <c r="AD1628" s="212"/>
      <c r="AE1628" s="212"/>
      <c r="AF1628" s="212"/>
      <c r="AG1628" s="212" t="s">
        <v>299</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2" x14ac:dyDescent="0.2">
      <c r="A1629" s="219"/>
      <c r="B1629" s="220"/>
      <c r="C1629" s="259" t="s">
        <v>1510</v>
      </c>
      <c r="D1629" s="226"/>
      <c r="E1629" s="227">
        <v>128</v>
      </c>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235</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39">
        <v>168</v>
      </c>
      <c r="B1630" s="240" t="s">
        <v>1511</v>
      </c>
      <c r="C1630" s="257" t="s">
        <v>1512</v>
      </c>
      <c r="D1630" s="241" t="s">
        <v>296</v>
      </c>
      <c r="E1630" s="242">
        <v>128</v>
      </c>
      <c r="F1630" s="243"/>
      <c r="G1630" s="244">
        <f>ROUND(E1630*F1630,2)</f>
        <v>0</v>
      </c>
      <c r="H1630" s="243"/>
      <c r="I1630" s="244">
        <f>ROUND(E1630*H1630,2)</f>
        <v>0</v>
      </c>
      <c r="J1630" s="243"/>
      <c r="K1630" s="244">
        <f>ROUND(E1630*J1630,2)</f>
        <v>0</v>
      </c>
      <c r="L1630" s="244">
        <v>15</v>
      </c>
      <c r="M1630" s="244">
        <f>G1630*(1+L1630/100)</f>
        <v>0</v>
      </c>
      <c r="N1630" s="242">
        <v>1.6000000000000001E-4</v>
      </c>
      <c r="O1630" s="242">
        <f>ROUND(E1630*N1630,2)</f>
        <v>0.02</v>
      </c>
      <c r="P1630" s="242">
        <v>1.4E-2</v>
      </c>
      <c r="Q1630" s="242">
        <f>ROUND(E1630*P1630,2)</f>
        <v>1.79</v>
      </c>
      <c r="R1630" s="244" t="s">
        <v>1493</v>
      </c>
      <c r="S1630" s="244" t="s">
        <v>227</v>
      </c>
      <c r="T1630" s="245" t="s">
        <v>227</v>
      </c>
      <c r="U1630" s="222">
        <v>0.15</v>
      </c>
      <c r="V1630" s="222">
        <f>ROUND(E1630*U1630,2)</f>
        <v>19.2</v>
      </c>
      <c r="W1630" s="222"/>
      <c r="X1630" s="222" t="s">
        <v>298</v>
      </c>
      <c r="Y1630" s="222" t="s">
        <v>230</v>
      </c>
      <c r="Z1630" s="212"/>
      <c r="AA1630" s="212"/>
      <c r="AB1630" s="212"/>
      <c r="AC1630" s="212"/>
      <c r="AD1630" s="212"/>
      <c r="AE1630" s="212"/>
      <c r="AF1630" s="212"/>
      <c r="AG1630" s="212" t="s">
        <v>299</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2" x14ac:dyDescent="0.2">
      <c r="A1631" s="219"/>
      <c r="B1631" s="220"/>
      <c r="C1631" s="259" t="s">
        <v>1513</v>
      </c>
      <c r="D1631" s="226"/>
      <c r="E1631" s="227">
        <v>128</v>
      </c>
      <c r="F1631" s="222"/>
      <c r="G1631" s="222"/>
      <c r="H1631" s="222"/>
      <c r="I1631" s="222"/>
      <c r="J1631" s="222"/>
      <c r="K1631" s="222"/>
      <c r="L1631" s="222"/>
      <c r="M1631" s="222"/>
      <c r="N1631" s="221"/>
      <c r="O1631" s="221"/>
      <c r="P1631" s="221"/>
      <c r="Q1631" s="221"/>
      <c r="R1631" s="222"/>
      <c r="S1631" s="222"/>
      <c r="T1631" s="222"/>
      <c r="U1631" s="222"/>
      <c r="V1631" s="222"/>
      <c r="W1631" s="222"/>
      <c r="X1631" s="222"/>
      <c r="Y1631" s="222"/>
      <c r="Z1631" s="212"/>
      <c r="AA1631" s="212"/>
      <c r="AB1631" s="212"/>
      <c r="AC1631" s="212"/>
      <c r="AD1631" s="212"/>
      <c r="AE1631" s="212"/>
      <c r="AF1631" s="212"/>
      <c r="AG1631" s="212" t="s">
        <v>235</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
      <c r="A1632" s="239">
        <v>169</v>
      </c>
      <c r="B1632" s="240" t="s">
        <v>1514</v>
      </c>
      <c r="C1632" s="257" t="s">
        <v>1515</v>
      </c>
      <c r="D1632" s="241" t="s">
        <v>384</v>
      </c>
      <c r="E1632" s="242">
        <v>1.93286</v>
      </c>
      <c r="F1632" s="243"/>
      <c r="G1632" s="244">
        <f>ROUND(E1632*F1632,2)</f>
        <v>0</v>
      </c>
      <c r="H1632" s="243"/>
      <c r="I1632" s="244">
        <f>ROUND(E1632*H1632,2)</f>
        <v>0</v>
      </c>
      <c r="J1632" s="243"/>
      <c r="K1632" s="244">
        <f>ROUND(E1632*J1632,2)</f>
        <v>0</v>
      </c>
      <c r="L1632" s="244">
        <v>15</v>
      </c>
      <c r="M1632" s="244">
        <f>G1632*(1+L1632/100)</f>
        <v>0</v>
      </c>
      <c r="N1632" s="242">
        <v>0</v>
      </c>
      <c r="O1632" s="242">
        <f>ROUND(E1632*N1632,2)</f>
        <v>0</v>
      </c>
      <c r="P1632" s="242">
        <v>0</v>
      </c>
      <c r="Q1632" s="242">
        <f>ROUND(E1632*P1632,2)</f>
        <v>0</v>
      </c>
      <c r="R1632" s="244" t="s">
        <v>1493</v>
      </c>
      <c r="S1632" s="244" t="s">
        <v>227</v>
      </c>
      <c r="T1632" s="245" t="s">
        <v>227</v>
      </c>
      <c r="U1632" s="222">
        <v>1.978</v>
      </c>
      <c r="V1632" s="222">
        <f>ROUND(E1632*U1632,2)</f>
        <v>3.82</v>
      </c>
      <c r="W1632" s="222"/>
      <c r="X1632" s="222" t="s">
        <v>1420</v>
      </c>
      <c r="Y1632" s="222" t="s">
        <v>230</v>
      </c>
      <c r="Z1632" s="212"/>
      <c r="AA1632" s="212"/>
      <c r="AB1632" s="212"/>
      <c r="AC1632" s="212"/>
      <c r="AD1632" s="212"/>
      <c r="AE1632" s="212"/>
      <c r="AF1632" s="212"/>
      <c r="AG1632" s="212" t="s">
        <v>1421</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2" x14ac:dyDescent="0.2">
      <c r="A1633" s="219"/>
      <c r="B1633" s="220"/>
      <c r="C1633" s="272" t="s">
        <v>1490</v>
      </c>
      <c r="D1633" s="271"/>
      <c r="E1633" s="271"/>
      <c r="F1633" s="271"/>
      <c r="G1633" s="271"/>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301</v>
      </c>
      <c r="AH1633" s="212"/>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x14ac:dyDescent="0.2">
      <c r="A1634" s="215" t="s">
        <v>222</v>
      </c>
      <c r="B1634" s="216" t="s">
        <v>157</v>
      </c>
      <c r="C1634" s="263" t="s">
        <v>158</v>
      </c>
      <c r="D1634" s="235"/>
      <c r="E1634" s="236"/>
      <c r="F1634" s="237"/>
      <c r="G1634" s="237">
        <f>SUMIF(AG1635:AG1720,"&lt;&gt;NOR",G1635:G1720)</f>
        <v>0</v>
      </c>
      <c r="H1634" s="237"/>
      <c r="I1634" s="237">
        <f>SUM(I1635:I1720)</f>
        <v>0</v>
      </c>
      <c r="J1634" s="237"/>
      <c r="K1634" s="237">
        <f>SUM(K1635:K1720)</f>
        <v>0</v>
      </c>
      <c r="L1634" s="237"/>
      <c r="M1634" s="237">
        <f>SUM(M1635:M1720)</f>
        <v>0</v>
      </c>
      <c r="N1634" s="236"/>
      <c r="O1634" s="236">
        <f>SUM(O1635:O1720)</f>
        <v>4.4799999999999995</v>
      </c>
      <c r="P1634" s="236"/>
      <c r="Q1634" s="236">
        <f>SUM(Q1635:Q1720)</f>
        <v>4.41</v>
      </c>
      <c r="R1634" s="237"/>
      <c r="S1634" s="237"/>
      <c r="T1634" s="238"/>
      <c r="U1634" s="228"/>
      <c r="V1634" s="228">
        <f>SUM(V1635:V1720)</f>
        <v>851.12000000000012</v>
      </c>
      <c r="W1634" s="228"/>
      <c r="X1634" s="228"/>
      <c r="Y1634" s="228"/>
      <c r="AG1634" t="s">
        <v>223</v>
      </c>
    </row>
    <row r="1635" spans="1:60" outlineLevel="1" x14ac:dyDescent="0.2">
      <c r="A1635" s="219"/>
      <c r="B1635" s="220"/>
      <c r="C1635" s="258" t="s">
        <v>1516</v>
      </c>
      <c r="D1635" s="246"/>
      <c r="E1635" s="246"/>
      <c r="F1635" s="246"/>
      <c r="G1635" s="246"/>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233</v>
      </c>
      <c r="AH1635" s="212"/>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ht="22.5" outlineLevel="1" x14ac:dyDescent="0.2">
      <c r="A1636" s="239">
        <v>170</v>
      </c>
      <c r="B1636" s="240" t="s">
        <v>1517</v>
      </c>
      <c r="C1636" s="257" t="s">
        <v>1518</v>
      </c>
      <c r="D1636" s="241" t="s">
        <v>296</v>
      </c>
      <c r="E1636" s="242">
        <v>139.16499999999999</v>
      </c>
      <c r="F1636" s="243"/>
      <c r="G1636" s="244">
        <f>ROUND(E1636*F1636,2)</f>
        <v>0</v>
      </c>
      <c r="H1636" s="243"/>
      <c r="I1636" s="244">
        <f>ROUND(E1636*H1636,2)</f>
        <v>0</v>
      </c>
      <c r="J1636" s="243"/>
      <c r="K1636" s="244">
        <f>ROUND(E1636*J1636,2)</f>
        <v>0</v>
      </c>
      <c r="L1636" s="244">
        <v>15</v>
      </c>
      <c r="M1636" s="244">
        <f>G1636*(1+L1636/100)</f>
        <v>0</v>
      </c>
      <c r="N1636" s="242">
        <v>5.2199999999999998E-3</v>
      </c>
      <c r="O1636" s="242">
        <f>ROUND(E1636*N1636,2)</f>
        <v>0.73</v>
      </c>
      <c r="P1636" s="242">
        <v>0</v>
      </c>
      <c r="Q1636" s="242">
        <f>ROUND(E1636*P1636,2)</f>
        <v>0</v>
      </c>
      <c r="R1636" s="244" t="s">
        <v>1519</v>
      </c>
      <c r="S1636" s="244" t="s">
        <v>227</v>
      </c>
      <c r="T1636" s="245" t="s">
        <v>227</v>
      </c>
      <c r="U1636" s="222">
        <v>1.2524999999999999</v>
      </c>
      <c r="V1636" s="222">
        <f>ROUND(E1636*U1636,2)</f>
        <v>174.3</v>
      </c>
      <c r="W1636" s="222"/>
      <c r="X1636" s="222" t="s">
        <v>298</v>
      </c>
      <c r="Y1636" s="222" t="s">
        <v>230</v>
      </c>
      <c r="Z1636" s="212"/>
      <c r="AA1636" s="212"/>
      <c r="AB1636" s="212"/>
      <c r="AC1636" s="212"/>
      <c r="AD1636" s="212"/>
      <c r="AE1636" s="212"/>
      <c r="AF1636" s="212"/>
      <c r="AG1636" s="212" t="s">
        <v>299</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72" t="s">
        <v>1520</v>
      </c>
      <c r="D1637" s="271"/>
      <c r="E1637" s="271"/>
      <c r="F1637" s="271"/>
      <c r="G1637" s="271"/>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301</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
      <c r="A1638" s="219"/>
      <c r="B1638" s="220"/>
      <c r="C1638" s="260" t="s">
        <v>1521</v>
      </c>
      <c r="D1638" s="248"/>
      <c r="E1638" s="248"/>
      <c r="F1638" s="248"/>
      <c r="G1638" s="248"/>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233</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2" x14ac:dyDescent="0.2">
      <c r="A1639" s="219"/>
      <c r="B1639" s="220"/>
      <c r="C1639" s="259" t="s">
        <v>1522</v>
      </c>
      <c r="D1639" s="226"/>
      <c r="E1639" s="227">
        <v>9.1649999999999991</v>
      </c>
      <c r="F1639" s="222"/>
      <c r="G1639" s="222"/>
      <c r="H1639" s="222"/>
      <c r="I1639" s="222"/>
      <c r="J1639" s="222"/>
      <c r="K1639" s="222"/>
      <c r="L1639" s="222"/>
      <c r="M1639" s="222"/>
      <c r="N1639" s="221"/>
      <c r="O1639" s="221"/>
      <c r="P1639" s="221"/>
      <c r="Q1639" s="221"/>
      <c r="R1639" s="222"/>
      <c r="S1639" s="222"/>
      <c r="T1639" s="222"/>
      <c r="U1639" s="222"/>
      <c r="V1639" s="222"/>
      <c r="W1639" s="222"/>
      <c r="X1639" s="222"/>
      <c r="Y1639" s="222"/>
      <c r="Z1639" s="212"/>
      <c r="AA1639" s="212"/>
      <c r="AB1639" s="212"/>
      <c r="AC1639" s="212"/>
      <c r="AD1639" s="212"/>
      <c r="AE1639" s="212"/>
      <c r="AF1639" s="212"/>
      <c r="AG1639" s="212" t="s">
        <v>235</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59" t="s">
        <v>1523</v>
      </c>
      <c r="D1640" s="226"/>
      <c r="E1640" s="227">
        <v>130</v>
      </c>
      <c r="F1640" s="222"/>
      <c r="G1640" s="222"/>
      <c r="H1640" s="222"/>
      <c r="I1640" s="222"/>
      <c r="J1640" s="222"/>
      <c r="K1640" s="222"/>
      <c r="L1640" s="222"/>
      <c r="M1640" s="222"/>
      <c r="N1640" s="221"/>
      <c r="O1640" s="221"/>
      <c r="P1640" s="221"/>
      <c r="Q1640" s="221"/>
      <c r="R1640" s="222"/>
      <c r="S1640" s="222"/>
      <c r="T1640" s="222"/>
      <c r="U1640" s="222"/>
      <c r="V1640" s="222"/>
      <c r="W1640" s="222"/>
      <c r="X1640" s="222"/>
      <c r="Y1640" s="222"/>
      <c r="Z1640" s="212"/>
      <c r="AA1640" s="212"/>
      <c r="AB1640" s="212"/>
      <c r="AC1640" s="212"/>
      <c r="AD1640" s="212"/>
      <c r="AE1640" s="212"/>
      <c r="AF1640" s="212"/>
      <c r="AG1640" s="212" t="s">
        <v>235</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ht="22.5" outlineLevel="1" x14ac:dyDescent="0.2">
      <c r="A1641" s="239">
        <v>171</v>
      </c>
      <c r="B1641" s="240" t="s">
        <v>1524</v>
      </c>
      <c r="C1641" s="257" t="s">
        <v>1525</v>
      </c>
      <c r="D1641" s="241" t="s">
        <v>317</v>
      </c>
      <c r="E1641" s="242">
        <v>70</v>
      </c>
      <c r="F1641" s="243"/>
      <c r="G1641" s="244">
        <f>ROUND(E1641*F1641,2)</f>
        <v>0</v>
      </c>
      <c r="H1641" s="243"/>
      <c r="I1641" s="244">
        <f>ROUND(E1641*H1641,2)</f>
        <v>0</v>
      </c>
      <c r="J1641" s="243"/>
      <c r="K1641" s="244">
        <f>ROUND(E1641*J1641,2)</f>
        <v>0</v>
      </c>
      <c r="L1641" s="244">
        <v>15</v>
      </c>
      <c r="M1641" s="244">
        <f>G1641*(1+L1641/100)</f>
        <v>0</v>
      </c>
      <c r="N1641" s="242">
        <v>7.6000000000000004E-4</v>
      </c>
      <c r="O1641" s="242">
        <f>ROUND(E1641*N1641,2)</f>
        <v>0.05</v>
      </c>
      <c r="P1641" s="242">
        <v>0</v>
      </c>
      <c r="Q1641" s="242">
        <f>ROUND(E1641*P1641,2)</f>
        <v>0</v>
      </c>
      <c r="R1641" s="244" t="s">
        <v>1519</v>
      </c>
      <c r="S1641" s="244" t="s">
        <v>227</v>
      </c>
      <c r="T1641" s="245" t="s">
        <v>227</v>
      </c>
      <c r="U1641" s="222">
        <v>0.28000000000000003</v>
      </c>
      <c r="V1641" s="222">
        <f>ROUND(E1641*U1641,2)</f>
        <v>19.600000000000001</v>
      </c>
      <c r="W1641" s="222"/>
      <c r="X1641" s="222" t="s">
        <v>298</v>
      </c>
      <c r="Y1641" s="222" t="s">
        <v>230</v>
      </c>
      <c r="Z1641" s="212"/>
      <c r="AA1641" s="212"/>
      <c r="AB1641" s="212"/>
      <c r="AC1641" s="212"/>
      <c r="AD1641" s="212"/>
      <c r="AE1641" s="212"/>
      <c r="AF1641" s="212"/>
      <c r="AG1641" s="212" t="s">
        <v>299</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
      <c r="A1642" s="219"/>
      <c r="B1642" s="220"/>
      <c r="C1642" s="272" t="s">
        <v>1526</v>
      </c>
      <c r="D1642" s="271"/>
      <c r="E1642" s="271"/>
      <c r="F1642" s="271"/>
      <c r="G1642" s="271"/>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301</v>
      </c>
      <c r="AH1642" s="212"/>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2" x14ac:dyDescent="0.2">
      <c r="A1643" s="219"/>
      <c r="B1643" s="220"/>
      <c r="C1643" s="259" t="s">
        <v>1527</v>
      </c>
      <c r="D1643" s="226"/>
      <c r="E1643" s="227">
        <v>70</v>
      </c>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235</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ht="22.5" outlineLevel="1" x14ac:dyDescent="0.2">
      <c r="A1644" s="239">
        <v>172</v>
      </c>
      <c r="B1644" s="240" t="s">
        <v>1528</v>
      </c>
      <c r="C1644" s="257" t="s">
        <v>1529</v>
      </c>
      <c r="D1644" s="241" t="s">
        <v>317</v>
      </c>
      <c r="E1644" s="242">
        <v>70</v>
      </c>
      <c r="F1644" s="243"/>
      <c r="G1644" s="244">
        <f>ROUND(E1644*F1644,2)</f>
        <v>0</v>
      </c>
      <c r="H1644" s="243"/>
      <c r="I1644" s="244">
        <f>ROUND(E1644*H1644,2)</f>
        <v>0</v>
      </c>
      <c r="J1644" s="243"/>
      <c r="K1644" s="244">
        <f>ROUND(E1644*J1644,2)</f>
        <v>0</v>
      </c>
      <c r="L1644" s="244">
        <v>15</v>
      </c>
      <c r="M1644" s="244">
        <f>G1644*(1+L1644/100)</f>
        <v>0</v>
      </c>
      <c r="N1644" s="242">
        <v>1.7700000000000001E-3</v>
      </c>
      <c r="O1644" s="242">
        <f>ROUND(E1644*N1644,2)</f>
        <v>0.12</v>
      </c>
      <c r="P1644" s="242">
        <v>0</v>
      </c>
      <c r="Q1644" s="242">
        <f>ROUND(E1644*P1644,2)</f>
        <v>0</v>
      </c>
      <c r="R1644" s="244" t="s">
        <v>1519</v>
      </c>
      <c r="S1644" s="244" t="s">
        <v>227</v>
      </c>
      <c r="T1644" s="245" t="s">
        <v>227</v>
      </c>
      <c r="U1644" s="222">
        <v>0.39</v>
      </c>
      <c r="V1644" s="222">
        <f>ROUND(E1644*U1644,2)</f>
        <v>27.3</v>
      </c>
      <c r="W1644" s="222"/>
      <c r="X1644" s="222" t="s">
        <v>298</v>
      </c>
      <c r="Y1644" s="222" t="s">
        <v>230</v>
      </c>
      <c r="Z1644" s="212"/>
      <c r="AA1644" s="212"/>
      <c r="AB1644" s="212"/>
      <c r="AC1644" s="212"/>
      <c r="AD1644" s="212"/>
      <c r="AE1644" s="212"/>
      <c r="AF1644" s="212"/>
      <c r="AG1644" s="212" t="s">
        <v>299</v>
      </c>
      <c r="AH1644" s="212"/>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2" x14ac:dyDescent="0.2">
      <c r="A1645" s="219"/>
      <c r="B1645" s="220"/>
      <c r="C1645" s="272" t="s">
        <v>1526</v>
      </c>
      <c r="D1645" s="271"/>
      <c r="E1645" s="271"/>
      <c r="F1645" s="271"/>
      <c r="G1645" s="271"/>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301</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2" x14ac:dyDescent="0.2">
      <c r="A1646" s="219"/>
      <c r="B1646" s="220"/>
      <c r="C1646" s="259" t="s">
        <v>1527</v>
      </c>
      <c r="D1646" s="226"/>
      <c r="E1646" s="227">
        <v>70</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235</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39">
        <v>173</v>
      </c>
      <c r="B1647" s="240" t="s">
        <v>1530</v>
      </c>
      <c r="C1647" s="257" t="s">
        <v>1531</v>
      </c>
      <c r="D1647" s="241" t="s">
        <v>317</v>
      </c>
      <c r="E1647" s="242">
        <v>70</v>
      </c>
      <c r="F1647" s="243"/>
      <c r="G1647" s="244">
        <f>ROUND(E1647*F1647,2)</f>
        <v>0</v>
      </c>
      <c r="H1647" s="243"/>
      <c r="I1647" s="244">
        <f>ROUND(E1647*H1647,2)</f>
        <v>0</v>
      </c>
      <c r="J1647" s="243"/>
      <c r="K1647" s="244">
        <f>ROUND(E1647*J1647,2)</f>
        <v>0</v>
      </c>
      <c r="L1647" s="244">
        <v>15</v>
      </c>
      <c r="M1647" s="244">
        <f>G1647*(1+L1647/100)</f>
        <v>0</v>
      </c>
      <c r="N1647" s="242">
        <v>1.3699999999999999E-3</v>
      </c>
      <c r="O1647" s="242">
        <f>ROUND(E1647*N1647,2)</f>
        <v>0.1</v>
      </c>
      <c r="P1647" s="242">
        <v>0</v>
      </c>
      <c r="Q1647" s="242">
        <f>ROUND(E1647*P1647,2)</f>
        <v>0</v>
      </c>
      <c r="R1647" s="244" t="s">
        <v>1519</v>
      </c>
      <c r="S1647" s="244" t="s">
        <v>227</v>
      </c>
      <c r="T1647" s="245" t="s">
        <v>227</v>
      </c>
      <c r="U1647" s="222">
        <v>0.23</v>
      </c>
      <c r="V1647" s="222">
        <f>ROUND(E1647*U1647,2)</f>
        <v>16.100000000000001</v>
      </c>
      <c r="W1647" s="222"/>
      <c r="X1647" s="222" t="s">
        <v>298</v>
      </c>
      <c r="Y1647" s="222" t="s">
        <v>230</v>
      </c>
      <c r="Z1647" s="212"/>
      <c r="AA1647" s="212"/>
      <c r="AB1647" s="212"/>
      <c r="AC1647" s="212"/>
      <c r="AD1647" s="212"/>
      <c r="AE1647" s="212"/>
      <c r="AF1647" s="212"/>
      <c r="AG1647" s="212" t="s">
        <v>299</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2" x14ac:dyDescent="0.2">
      <c r="A1648" s="219"/>
      <c r="B1648" s="220"/>
      <c r="C1648" s="258" t="s">
        <v>1532</v>
      </c>
      <c r="D1648" s="246"/>
      <c r="E1648" s="246"/>
      <c r="F1648" s="246"/>
      <c r="G1648" s="246"/>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233</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3" x14ac:dyDescent="0.2">
      <c r="A1649" s="219"/>
      <c r="B1649" s="220"/>
      <c r="C1649" s="274" t="s">
        <v>409</v>
      </c>
      <c r="D1649" s="223"/>
      <c r="E1649" s="224"/>
      <c r="F1649" s="225"/>
      <c r="G1649" s="225"/>
      <c r="H1649" s="222"/>
      <c r="I1649" s="222"/>
      <c r="J1649" s="222"/>
      <c r="K1649" s="222"/>
      <c r="L1649" s="222"/>
      <c r="M1649" s="222"/>
      <c r="N1649" s="221"/>
      <c r="O1649" s="221"/>
      <c r="P1649" s="221"/>
      <c r="Q1649" s="221"/>
      <c r="R1649" s="222"/>
      <c r="S1649" s="222"/>
      <c r="T1649" s="222"/>
      <c r="U1649" s="222"/>
      <c r="V1649" s="222"/>
      <c r="W1649" s="222"/>
      <c r="X1649" s="222"/>
      <c r="Y1649" s="222"/>
      <c r="Z1649" s="212"/>
      <c r="AA1649" s="212"/>
      <c r="AB1649" s="212"/>
      <c r="AC1649" s="212"/>
      <c r="AD1649" s="212"/>
      <c r="AE1649" s="212"/>
      <c r="AF1649" s="212"/>
      <c r="AG1649" s="212" t="s">
        <v>233</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60" t="s">
        <v>1521</v>
      </c>
      <c r="D1650" s="248"/>
      <c r="E1650" s="248"/>
      <c r="F1650" s="248"/>
      <c r="G1650" s="248"/>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233</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2" x14ac:dyDescent="0.2">
      <c r="A1651" s="219"/>
      <c r="B1651" s="220"/>
      <c r="C1651" s="259" t="s">
        <v>1527</v>
      </c>
      <c r="D1651" s="226"/>
      <c r="E1651" s="227">
        <v>70</v>
      </c>
      <c r="F1651" s="222"/>
      <c r="G1651" s="222"/>
      <c r="H1651" s="222"/>
      <c r="I1651" s="222"/>
      <c r="J1651" s="222"/>
      <c r="K1651" s="222"/>
      <c r="L1651" s="222"/>
      <c r="M1651" s="222"/>
      <c r="N1651" s="221"/>
      <c r="O1651" s="221"/>
      <c r="P1651" s="221"/>
      <c r="Q1651" s="221"/>
      <c r="R1651" s="222"/>
      <c r="S1651" s="222"/>
      <c r="T1651" s="222"/>
      <c r="U1651" s="222"/>
      <c r="V1651" s="222"/>
      <c r="W1651" s="222"/>
      <c r="X1651" s="222"/>
      <c r="Y1651" s="222"/>
      <c r="Z1651" s="212"/>
      <c r="AA1651" s="212"/>
      <c r="AB1651" s="212"/>
      <c r="AC1651" s="212"/>
      <c r="AD1651" s="212"/>
      <c r="AE1651" s="212"/>
      <c r="AF1651" s="212"/>
      <c r="AG1651" s="212" t="s">
        <v>235</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ht="22.5" outlineLevel="1" x14ac:dyDescent="0.2">
      <c r="A1652" s="239">
        <v>174</v>
      </c>
      <c r="B1652" s="240" t="s">
        <v>1533</v>
      </c>
      <c r="C1652" s="257" t="s">
        <v>1534</v>
      </c>
      <c r="D1652" s="241" t="s">
        <v>317</v>
      </c>
      <c r="E1652" s="242">
        <v>70</v>
      </c>
      <c r="F1652" s="243"/>
      <c r="G1652" s="244">
        <f>ROUND(E1652*F1652,2)</f>
        <v>0</v>
      </c>
      <c r="H1652" s="243"/>
      <c r="I1652" s="244">
        <f>ROUND(E1652*H1652,2)</f>
        <v>0</v>
      </c>
      <c r="J1652" s="243"/>
      <c r="K1652" s="244">
        <f>ROUND(E1652*J1652,2)</f>
        <v>0</v>
      </c>
      <c r="L1652" s="244">
        <v>15</v>
      </c>
      <c r="M1652" s="244">
        <f>G1652*(1+L1652/100)</f>
        <v>0</v>
      </c>
      <c r="N1652" s="242">
        <v>4.9300000000000004E-3</v>
      </c>
      <c r="O1652" s="242">
        <f>ROUND(E1652*N1652,2)</f>
        <v>0.35</v>
      </c>
      <c r="P1652" s="242">
        <v>0</v>
      </c>
      <c r="Q1652" s="242">
        <f>ROUND(E1652*P1652,2)</f>
        <v>0</v>
      </c>
      <c r="R1652" s="244" t="s">
        <v>1519</v>
      </c>
      <c r="S1652" s="244" t="s">
        <v>227</v>
      </c>
      <c r="T1652" s="245" t="s">
        <v>227</v>
      </c>
      <c r="U1652" s="222">
        <v>0.39615</v>
      </c>
      <c r="V1652" s="222">
        <f>ROUND(E1652*U1652,2)</f>
        <v>27.73</v>
      </c>
      <c r="W1652" s="222"/>
      <c r="X1652" s="222" t="s">
        <v>298</v>
      </c>
      <c r="Y1652" s="222" t="s">
        <v>230</v>
      </c>
      <c r="Z1652" s="212"/>
      <c r="AA1652" s="212"/>
      <c r="AB1652" s="212"/>
      <c r="AC1652" s="212"/>
      <c r="AD1652" s="212"/>
      <c r="AE1652" s="212"/>
      <c r="AF1652" s="212"/>
      <c r="AG1652" s="212" t="s">
        <v>299</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2" x14ac:dyDescent="0.2">
      <c r="A1653" s="219"/>
      <c r="B1653" s="220"/>
      <c r="C1653" s="258" t="s">
        <v>1521</v>
      </c>
      <c r="D1653" s="246"/>
      <c r="E1653" s="246"/>
      <c r="F1653" s="246"/>
      <c r="G1653" s="246"/>
      <c r="H1653" s="222"/>
      <c r="I1653" s="222"/>
      <c r="J1653" s="222"/>
      <c r="K1653" s="222"/>
      <c r="L1653" s="222"/>
      <c r="M1653" s="222"/>
      <c r="N1653" s="221"/>
      <c r="O1653" s="221"/>
      <c r="P1653" s="221"/>
      <c r="Q1653" s="221"/>
      <c r="R1653" s="222"/>
      <c r="S1653" s="222"/>
      <c r="T1653" s="222"/>
      <c r="U1653" s="222"/>
      <c r="V1653" s="222"/>
      <c r="W1653" s="222"/>
      <c r="X1653" s="222"/>
      <c r="Y1653" s="222"/>
      <c r="Z1653" s="212"/>
      <c r="AA1653" s="212"/>
      <c r="AB1653" s="212"/>
      <c r="AC1653" s="212"/>
      <c r="AD1653" s="212"/>
      <c r="AE1653" s="212"/>
      <c r="AF1653" s="212"/>
      <c r="AG1653" s="212" t="s">
        <v>233</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2" x14ac:dyDescent="0.2">
      <c r="A1654" s="219"/>
      <c r="B1654" s="220"/>
      <c r="C1654" s="259" t="s">
        <v>1527</v>
      </c>
      <c r="D1654" s="226"/>
      <c r="E1654" s="227">
        <v>70</v>
      </c>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235</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ht="22.5" outlineLevel="1" x14ac:dyDescent="0.2">
      <c r="A1655" s="239">
        <v>175</v>
      </c>
      <c r="B1655" s="240" t="s">
        <v>1535</v>
      </c>
      <c r="C1655" s="257" t="s">
        <v>1536</v>
      </c>
      <c r="D1655" s="241" t="s">
        <v>317</v>
      </c>
      <c r="E1655" s="242">
        <v>234</v>
      </c>
      <c r="F1655" s="243"/>
      <c r="G1655" s="244">
        <f>ROUND(E1655*F1655,2)</f>
        <v>0</v>
      </c>
      <c r="H1655" s="243"/>
      <c r="I1655" s="244">
        <f>ROUND(E1655*H1655,2)</f>
        <v>0</v>
      </c>
      <c r="J1655" s="243"/>
      <c r="K1655" s="244">
        <f>ROUND(E1655*J1655,2)</f>
        <v>0</v>
      </c>
      <c r="L1655" s="244">
        <v>15</v>
      </c>
      <c r="M1655" s="244">
        <f>G1655*(1+L1655/100)</f>
        <v>0</v>
      </c>
      <c r="N1655" s="242">
        <v>3.16E-3</v>
      </c>
      <c r="O1655" s="242">
        <f>ROUND(E1655*N1655,2)</f>
        <v>0.74</v>
      </c>
      <c r="P1655" s="242">
        <v>0</v>
      </c>
      <c r="Q1655" s="242">
        <f>ROUND(E1655*P1655,2)</f>
        <v>0</v>
      </c>
      <c r="R1655" s="244" t="s">
        <v>1519</v>
      </c>
      <c r="S1655" s="244" t="s">
        <v>227</v>
      </c>
      <c r="T1655" s="245" t="s">
        <v>227</v>
      </c>
      <c r="U1655" s="222">
        <v>0.56999999999999995</v>
      </c>
      <c r="V1655" s="222">
        <f>ROUND(E1655*U1655,2)</f>
        <v>133.38</v>
      </c>
      <c r="W1655" s="222"/>
      <c r="X1655" s="222" t="s">
        <v>298</v>
      </c>
      <c r="Y1655" s="222" t="s">
        <v>230</v>
      </c>
      <c r="Z1655" s="212"/>
      <c r="AA1655" s="212"/>
      <c r="AB1655" s="212"/>
      <c r="AC1655" s="212"/>
      <c r="AD1655" s="212"/>
      <c r="AE1655" s="212"/>
      <c r="AF1655" s="212"/>
      <c r="AG1655" s="212" t="s">
        <v>1537</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2" x14ac:dyDescent="0.2">
      <c r="A1656" s="219"/>
      <c r="B1656" s="220"/>
      <c r="C1656" s="258" t="s">
        <v>1521</v>
      </c>
      <c r="D1656" s="246"/>
      <c r="E1656" s="246"/>
      <c r="F1656" s="246"/>
      <c r="G1656" s="246"/>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233</v>
      </c>
      <c r="AH1656" s="212"/>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74" t="s">
        <v>409</v>
      </c>
      <c r="D1657" s="223"/>
      <c r="E1657" s="224"/>
      <c r="F1657" s="225"/>
      <c r="G1657" s="225"/>
      <c r="H1657" s="222"/>
      <c r="I1657" s="222"/>
      <c r="J1657" s="222"/>
      <c r="K1657" s="222"/>
      <c r="L1657" s="222"/>
      <c r="M1657" s="222"/>
      <c r="N1657" s="221"/>
      <c r="O1657" s="221"/>
      <c r="P1657" s="221"/>
      <c r="Q1657" s="221"/>
      <c r="R1657" s="222"/>
      <c r="S1657" s="222"/>
      <c r="T1657" s="222"/>
      <c r="U1657" s="222"/>
      <c r="V1657" s="222"/>
      <c r="W1657" s="222"/>
      <c r="X1657" s="222"/>
      <c r="Y1657" s="222"/>
      <c r="Z1657" s="212"/>
      <c r="AA1657" s="212"/>
      <c r="AB1657" s="212"/>
      <c r="AC1657" s="212"/>
      <c r="AD1657" s="212"/>
      <c r="AE1657" s="212"/>
      <c r="AF1657" s="212"/>
      <c r="AG1657" s="212" t="s">
        <v>233</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60" t="s">
        <v>1538</v>
      </c>
      <c r="D1658" s="248"/>
      <c r="E1658" s="248"/>
      <c r="F1658" s="248"/>
      <c r="G1658" s="248"/>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233</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2" x14ac:dyDescent="0.2">
      <c r="A1659" s="219"/>
      <c r="B1659" s="220"/>
      <c r="C1659" s="259" t="s">
        <v>1539</v>
      </c>
      <c r="D1659" s="226"/>
      <c r="E1659" s="227"/>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235</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59" t="s">
        <v>1540</v>
      </c>
      <c r="D1660" s="226"/>
      <c r="E1660" s="227">
        <v>234</v>
      </c>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235</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ht="22.5" outlineLevel="1" x14ac:dyDescent="0.2">
      <c r="A1661" s="239">
        <v>176</v>
      </c>
      <c r="B1661" s="240" t="s">
        <v>1541</v>
      </c>
      <c r="C1661" s="257" t="s">
        <v>1542</v>
      </c>
      <c r="D1661" s="241" t="s">
        <v>317</v>
      </c>
      <c r="E1661" s="242">
        <v>65</v>
      </c>
      <c r="F1661" s="243"/>
      <c r="G1661" s="244">
        <f>ROUND(E1661*F1661,2)</f>
        <v>0</v>
      </c>
      <c r="H1661" s="243"/>
      <c r="I1661" s="244">
        <f>ROUND(E1661*H1661,2)</f>
        <v>0</v>
      </c>
      <c r="J1661" s="243"/>
      <c r="K1661" s="244">
        <f>ROUND(E1661*J1661,2)</f>
        <v>0</v>
      </c>
      <c r="L1661" s="244">
        <v>15</v>
      </c>
      <c r="M1661" s="244">
        <f>G1661*(1+L1661/100)</f>
        <v>0</v>
      </c>
      <c r="N1661" s="242">
        <v>5.1399999999999996E-3</v>
      </c>
      <c r="O1661" s="242">
        <f>ROUND(E1661*N1661,2)</f>
        <v>0.33</v>
      </c>
      <c r="P1661" s="242">
        <v>0</v>
      </c>
      <c r="Q1661" s="242">
        <f>ROUND(E1661*P1661,2)</f>
        <v>0</v>
      </c>
      <c r="R1661" s="244" t="s">
        <v>1519</v>
      </c>
      <c r="S1661" s="244" t="s">
        <v>227</v>
      </c>
      <c r="T1661" s="245" t="s">
        <v>227</v>
      </c>
      <c r="U1661" s="222">
        <v>0.65119000000000005</v>
      </c>
      <c r="V1661" s="222">
        <f>ROUND(E1661*U1661,2)</f>
        <v>42.33</v>
      </c>
      <c r="W1661" s="222"/>
      <c r="X1661" s="222" t="s">
        <v>298</v>
      </c>
      <c r="Y1661" s="222" t="s">
        <v>230</v>
      </c>
      <c r="Z1661" s="212"/>
      <c r="AA1661" s="212"/>
      <c r="AB1661" s="212"/>
      <c r="AC1661" s="212"/>
      <c r="AD1661" s="212"/>
      <c r="AE1661" s="212"/>
      <c r="AF1661" s="212"/>
      <c r="AG1661" s="212" t="s">
        <v>1537</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2" x14ac:dyDescent="0.2">
      <c r="A1662" s="219"/>
      <c r="B1662" s="220"/>
      <c r="C1662" s="272" t="s">
        <v>1543</v>
      </c>
      <c r="D1662" s="271"/>
      <c r="E1662" s="271"/>
      <c r="F1662" s="271"/>
      <c r="G1662" s="271"/>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301</v>
      </c>
      <c r="AH1662" s="212"/>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2" x14ac:dyDescent="0.2">
      <c r="A1663" s="219"/>
      <c r="B1663" s="220"/>
      <c r="C1663" s="260" t="s">
        <v>1521</v>
      </c>
      <c r="D1663" s="248"/>
      <c r="E1663" s="248"/>
      <c r="F1663" s="248"/>
      <c r="G1663" s="248"/>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233</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2" x14ac:dyDescent="0.2">
      <c r="A1664" s="219"/>
      <c r="B1664" s="220"/>
      <c r="C1664" s="259" t="s">
        <v>1544</v>
      </c>
      <c r="D1664" s="226"/>
      <c r="E1664" s="227">
        <v>65</v>
      </c>
      <c r="F1664" s="222"/>
      <c r="G1664" s="222"/>
      <c r="H1664" s="222"/>
      <c r="I1664" s="222"/>
      <c r="J1664" s="222"/>
      <c r="K1664" s="222"/>
      <c r="L1664" s="222"/>
      <c r="M1664" s="222"/>
      <c r="N1664" s="221"/>
      <c r="O1664" s="221"/>
      <c r="P1664" s="221"/>
      <c r="Q1664" s="221"/>
      <c r="R1664" s="222"/>
      <c r="S1664" s="222"/>
      <c r="T1664" s="222"/>
      <c r="U1664" s="222"/>
      <c r="V1664" s="222"/>
      <c r="W1664" s="222"/>
      <c r="X1664" s="222"/>
      <c r="Y1664" s="222"/>
      <c r="Z1664" s="212"/>
      <c r="AA1664" s="212"/>
      <c r="AB1664" s="212"/>
      <c r="AC1664" s="212"/>
      <c r="AD1664" s="212"/>
      <c r="AE1664" s="212"/>
      <c r="AF1664" s="212"/>
      <c r="AG1664" s="212" t="s">
        <v>235</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ht="22.5" outlineLevel="1" x14ac:dyDescent="0.2">
      <c r="A1665" s="239">
        <v>177</v>
      </c>
      <c r="B1665" s="240" t="s">
        <v>1545</v>
      </c>
      <c r="C1665" s="257" t="s">
        <v>1546</v>
      </c>
      <c r="D1665" s="241" t="s">
        <v>317</v>
      </c>
      <c r="E1665" s="242">
        <v>70</v>
      </c>
      <c r="F1665" s="243"/>
      <c r="G1665" s="244">
        <f>ROUND(E1665*F1665,2)</f>
        <v>0</v>
      </c>
      <c r="H1665" s="243"/>
      <c r="I1665" s="244">
        <f>ROUND(E1665*H1665,2)</f>
        <v>0</v>
      </c>
      <c r="J1665" s="243"/>
      <c r="K1665" s="244">
        <f>ROUND(E1665*J1665,2)</f>
        <v>0</v>
      </c>
      <c r="L1665" s="244">
        <v>15</v>
      </c>
      <c r="M1665" s="244">
        <f>G1665*(1+L1665/100)</f>
        <v>0</v>
      </c>
      <c r="N1665" s="242">
        <v>5.4000000000000003E-3</v>
      </c>
      <c r="O1665" s="242">
        <f>ROUND(E1665*N1665,2)</f>
        <v>0.38</v>
      </c>
      <c r="P1665" s="242">
        <v>0</v>
      </c>
      <c r="Q1665" s="242">
        <f>ROUND(E1665*P1665,2)</f>
        <v>0</v>
      </c>
      <c r="R1665" s="244" t="s">
        <v>1519</v>
      </c>
      <c r="S1665" s="244" t="s">
        <v>227</v>
      </c>
      <c r="T1665" s="245" t="s">
        <v>227</v>
      </c>
      <c r="U1665" s="222">
        <v>0.52210000000000001</v>
      </c>
      <c r="V1665" s="222">
        <f>ROUND(E1665*U1665,2)</f>
        <v>36.549999999999997</v>
      </c>
      <c r="W1665" s="222"/>
      <c r="X1665" s="222" t="s">
        <v>298</v>
      </c>
      <c r="Y1665" s="222" t="s">
        <v>230</v>
      </c>
      <c r="Z1665" s="212"/>
      <c r="AA1665" s="212"/>
      <c r="AB1665" s="212"/>
      <c r="AC1665" s="212"/>
      <c r="AD1665" s="212"/>
      <c r="AE1665" s="212"/>
      <c r="AF1665" s="212"/>
      <c r="AG1665" s="212" t="s">
        <v>299</v>
      </c>
      <c r="AH1665" s="212"/>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2" x14ac:dyDescent="0.2">
      <c r="A1666" s="219"/>
      <c r="B1666" s="220"/>
      <c r="C1666" s="272" t="s">
        <v>1543</v>
      </c>
      <c r="D1666" s="271"/>
      <c r="E1666" s="271"/>
      <c r="F1666" s="271"/>
      <c r="G1666" s="271"/>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301</v>
      </c>
      <c r="AH1666" s="212"/>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2" x14ac:dyDescent="0.2">
      <c r="A1667" s="219"/>
      <c r="B1667" s="220"/>
      <c r="C1667" s="260" t="s">
        <v>1521</v>
      </c>
      <c r="D1667" s="248"/>
      <c r="E1667" s="248"/>
      <c r="F1667" s="248"/>
      <c r="G1667" s="248"/>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233</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2" x14ac:dyDescent="0.2">
      <c r="A1668" s="219"/>
      <c r="B1668" s="220"/>
      <c r="C1668" s="259" t="s">
        <v>1527</v>
      </c>
      <c r="D1668" s="226"/>
      <c r="E1668" s="227">
        <v>70</v>
      </c>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235</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ht="22.5" outlineLevel="1" x14ac:dyDescent="0.2">
      <c r="A1669" s="239">
        <v>178</v>
      </c>
      <c r="B1669" s="240" t="s">
        <v>1547</v>
      </c>
      <c r="C1669" s="257" t="s">
        <v>1548</v>
      </c>
      <c r="D1669" s="241" t="s">
        <v>317</v>
      </c>
      <c r="E1669" s="242">
        <v>712.54</v>
      </c>
      <c r="F1669" s="243"/>
      <c r="G1669" s="244">
        <f>ROUND(E1669*F1669,2)</f>
        <v>0</v>
      </c>
      <c r="H1669" s="243"/>
      <c r="I1669" s="244">
        <f>ROUND(E1669*H1669,2)</f>
        <v>0</v>
      </c>
      <c r="J1669" s="243"/>
      <c r="K1669" s="244">
        <f>ROUND(E1669*J1669,2)</f>
        <v>0</v>
      </c>
      <c r="L1669" s="244">
        <v>15</v>
      </c>
      <c r="M1669" s="244">
        <f>G1669*(1+L1669/100)</f>
        <v>0</v>
      </c>
      <c r="N1669" s="242">
        <v>2.3600000000000001E-3</v>
      </c>
      <c r="O1669" s="242">
        <f>ROUND(E1669*N1669,2)</f>
        <v>1.68</v>
      </c>
      <c r="P1669" s="242">
        <v>0</v>
      </c>
      <c r="Q1669" s="242">
        <f>ROUND(E1669*P1669,2)</f>
        <v>0</v>
      </c>
      <c r="R1669" s="244" t="s">
        <v>1519</v>
      </c>
      <c r="S1669" s="244" t="s">
        <v>227</v>
      </c>
      <c r="T1669" s="245" t="s">
        <v>227</v>
      </c>
      <c r="U1669" s="222">
        <v>0.28999999999999998</v>
      </c>
      <c r="V1669" s="222">
        <f>ROUND(E1669*U1669,2)</f>
        <v>206.64</v>
      </c>
      <c r="W1669" s="222"/>
      <c r="X1669" s="222" t="s">
        <v>298</v>
      </c>
      <c r="Y1669" s="222" t="s">
        <v>230</v>
      </c>
      <c r="Z1669" s="212"/>
      <c r="AA1669" s="212"/>
      <c r="AB1669" s="212"/>
      <c r="AC1669" s="212"/>
      <c r="AD1669" s="212"/>
      <c r="AE1669" s="212"/>
      <c r="AF1669" s="212"/>
      <c r="AG1669" s="212" t="s">
        <v>362</v>
      </c>
      <c r="AH1669" s="212"/>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2" x14ac:dyDescent="0.2">
      <c r="A1670" s="219"/>
      <c r="B1670" s="220"/>
      <c r="C1670" s="272" t="s">
        <v>1549</v>
      </c>
      <c r="D1670" s="271"/>
      <c r="E1670" s="271"/>
      <c r="F1670" s="271"/>
      <c r="G1670" s="271"/>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301</v>
      </c>
      <c r="AH1670" s="212"/>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2" x14ac:dyDescent="0.2">
      <c r="A1671" s="219"/>
      <c r="B1671" s="220"/>
      <c r="C1671" s="260" t="s">
        <v>1550</v>
      </c>
      <c r="D1671" s="248"/>
      <c r="E1671" s="248"/>
      <c r="F1671" s="248"/>
      <c r="G1671" s="248"/>
      <c r="H1671" s="222"/>
      <c r="I1671" s="222"/>
      <c r="J1671" s="222"/>
      <c r="K1671" s="222"/>
      <c r="L1671" s="222"/>
      <c r="M1671" s="222"/>
      <c r="N1671" s="221"/>
      <c r="O1671" s="221"/>
      <c r="P1671" s="221"/>
      <c r="Q1671" s="221"/>
      <c r="R1671" s="222"/>
      <c r="S1671" s="222"/>
      <c r="T1671" s="222"/>
      <c r="U1671" s="222"/>
      <c r="V1671" s="222"/>
      <c r="W1671" s="222"/>
      <c r="X1671" s="222"/>
      <c r="Y1671" s="222"/>
      <c r="Z1671" s="212"/>
      <c r="AA1671" s="212"/>
      <c r="AB1671" s="212"/>
      <c r="AC1671" s="212"/>
      <c r="AD1671" s="212"/>
      <c r="AE1671" s="212"/>
      <c r="AF1671" s="212"/>
      <c r="AG1671" s="212" t="s">
        <v>233</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74" t="s">
        <v>409</v>
      </c>
      <c r="D1672" s="223"/>
      <c r="E1672" s="224"/>
      <c r="F1672" s="225"/>
      <c r="G1672" s="225"/>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233</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60" t="s">
        <v>1521</v>
      </c>
      <c r="D1673" s="248"/>
      <c r="E1673" s="248"/>
      <c r="F1673" s="248"/>
      <c r="G1673" s="248"/>
      <c r="H1673" s="222"/>
      <c r="I1673" s="222"/>
      <c r="J1673" s="222"/>
      <c r="K1673" s="222"/>
      <c r="L1673" s="222"/>
      <c r="M1673" s="222"/>
      <c r="N1673" s="221"/>
      <c r="O1673" s="221"/>
      <c r="P1673" s="221"/>
      <c r="Q1673" s="221"/>
      <c r="R1673" s="222"/>
      <c r="S1673" s="222"/>
      <c r="T1673" s="222"/>
      <c r="U1673" s="222"/>
      <c r="V1673" s="222"/>
      <c r="W1673" s="222"/>
      <c r="X1673" s="222"/>
      <c r="Y1673" s="222"/>
      <c r="Z1673" s="212"/>
      <c r="AA1673" s="212"/>
      <c r="AB1673" s="212"/>
      <c r="AC1673" s="212"/>
      <c r="AD1673" s="212"/>
      <c r="AE1673" s="212"/>
      <c r="AF1673" s="212"/>
      <c r="AG1673" s="212" t="s">
        <v>233</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2" x14ac:dyDescent="0.2">
      <c r="A1674" s="219"/>
      <c r="B1674" s="220"/>
      <c r="C1674" s="259" t="s">
        <v>1551</v>
      </c>
      <c r="D1674" s="226"/>
      <c r="E1674" s="227">
        <v>84</v>
      </c>
      <c r="F1674" s="222"/>
      <c r="G1674" s="222"/>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235</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59" t="s">
        <v>1552</v>
      </c>
      <c r="D1675" s="226"/>
      <c r="E1675" s="227">
        <v>434</v>
      </c>
      <c r="F1675" s="222"/>
      <c r="G1675" s="222"/>
      <c r="H1675" s="222"/>
      <c r="I1675" s="222"/>
      <c r="J1675" s="222"/>
      <c r="K1675" s="222"/>
      <c r="L1675" s="222"/>
      <c r="M1675" s="222"/>
      <c r="N1675" s="221"/>
      <c r="O1675" s="221"/>
      <c r="P1675" s="221"/>
      <c r="Q1675" s="221"/>
      <c r="R1675" s="222"/>
      <c r="S1675" s="222"/>
      <c r="T1675" s="222"/>
      <c r="U1675" s="222"/>
      <c r="V1675" s="222"/>
      <c r="W1675" s="222"/>
      <c r="X1675" s="222"/>
      <c r="Y1675" s="222"/>
      <c r="Z1675" s="212"/>
      <c r="AA1675" s="212"/>
      <c r="AB1675" s="212"/>
      <c r="AC1675" s="212"/>
      <c r="AD1675" s="212"/>
      <c r="AE1675" s="212"/>
      <c r="AF1675" s="212"/>
      <c r="AG1675" s="212" t="s">
        <v>235</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ht="22.5" outlineLevel="3" x14ac:dyDescent="0.2">
      <c r="A1676" s="219"/>
      <c r="B1676" s="220"/>
      <c r="C1676" s="259" t="s">
        <v>1553</v>
      </c>
      <c r="D1676" s="226"/>
      <c r="E1676" s="227">
        <v>69.3</v>
      </c>
      <c r="F1676" s="222"/>
      <c r="G1676" s="222"/>
      <c r="H1676" s="222"/>
      <c r="I1676" s="222"/>
      <c r="J1676" s="222"/>
      <c r="K1676" s="222"/>
      <c r="L1676" s="222"/>
      <c r="M1676" s="222"/>
      <c r="N1676" s="221"/>
      <c r="O1676" s="221"/>
      <c r="P1676" s="221"/>
      <c r="Q1676" s="221"/>
      <c r="R1676" s="222"/>
      <c r="S1676" s="222"/>
      <c r="T1676" s="222"/>
      <c r="U1676" s="222"/>
      <c r="V1676" s="222"/>
      <c r="W1676" s="222"/>
      <c r="X1676" s="222"/>
      <c r="Y1676" s="222"/>
      <c r="Z1676" s="212"/>
      <c r="AA1676" s="212"/>
      <c r="AB1676" s="212"/>
      <c r="AC1676" s="212"/>
      <c r="AD1676" s="212"/>
      <c r="AE1676" s="212"/>
      <c r="AF1676" s="212"/>
      <c r="AG1676" s="212" t="s">
        <v>235</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19"/>
      <c r="B1677" s="220"/>
      <c r="C1677" s="259" t="s">
        <v>1554</v>
      </c>
      <c r="D1677" s="226"/>
      <c r="E1677" s="227">
        <v>10</v>
      </c>
      <c r="F1677" s="222"/>
      <c r="G1677" s="222"/>
      <c r="H1677" s="222"/>
      <c r="I1677" s="222"/>
      <c r="J1677" s="222"/>
      <c r="K1677" s="222"/>
      <c r="L1677" s="222"/>
      <c r="M1677" s="222"/>
      <c r="N1677" s="221"/>
      <c r="O1677" s="221"/>
      <c r="P1677" s="221"/>
      <c r="Q1677" s="221"/>
      <c r="R1677" s="222"/>
      <c r="S1677" s="222"/>
      <c r="T1677" s="222"/>
      <c r="U1677" s="222"/>
      <c r="V1677" s="222"/>
      <c r="W1677" s="222"/>
      <c r="X1677" s="222"/>
      <c r="Y1677" s="222"/>
      <c r="Z1677" s="212"/>
      <c r="AA1677" s="212"/>
      <c r="AB1677" s="212"/>
      <c r="AC1677" s="212"/>
      <c r="AD1677" s="212"/>
      <c r="AE1677" s="212"/>
      <c r="AF1677" s="212"/>
      <c r="AG1677" s="212" t="s">
        <v>235</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19"/>
      <c r="B1678" s="220"/>
      <c r="C1678" s="259" t="s">
        <v>1555</v>
      </c>
      <c r="D1678" s="226"/>
      <c r="E1678" s="227">
        <v>6</v>
      </c>
      <c r="F1678" s="222"/>
      <c r="G1678" s="222"/>
      <c r="H1678" s="222"/>
      <c r="I1678" s="222"/>
      <c r="J1678" s="222"/>
      <c r="K1678" s="222"/>
      <c r="L1678" s="222"/>
      <c r="M1678" s="222"/>
      <c r="N1678" s="221"/>
      <c r="O1678" s="221"/>
      <c r="P1678" s="221"/>
      <c r="Q1678" s="221"/>
      <c r="R1678" s="222"/>
      <c r="S1678" s="222"/>
      <c r="T1678" s="222"/>
      <c r="U1678" s="222"/>
      <c r="V1678" s="222"/>
      <c r="W1678" s="222"/>
      <c r="X1678" s="222"/>
      <c r="Y1678" s="222"/>
      <c r="Z1678" s="212"/>
      <c r="AA1678" s="212"/>
      <c r="AB1678" s="212"/>
      <c r="AC1678" s="212"/>
      <c r="AD1678" s="212"/>
      <c r="AE1678" s="212"/>
      <c r="AF1678" s="212"/>
      <c r="AG1678" s="212" t="s">
        <v>235</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ht="22.5" outlineLevel="3" x14ac:dyDescent="0.2">
      <c r="A1679" s="219"/>
      <c r="B1679" s="220"/>
      <c r="C1679" s="259" t="s">
        <v>1556</v>
      </c>
      <c r="D1679" s="226"/>
      <c r="E1679" s="227">
        <v>26</v>
      </c>
      <c r="F1679" s="222"/>
      <c r="G1679" s="222"/>
      <c r="H1679" s="222"/>
      <c r="I1679" s="222"/>
      <c r="J1679" s="222"/>
      <c r="K1679" s="222"/>
      <c r="L1679" s="222"/>
      <c r="M1679" s="222"/>
      <c r="N1679" s="221"/>
      <c r="O1679" s="221"/>
      <c r="P1679" s="221"/>
      <c r="Q1679" s="221"/>
      <c r="R1679" s="222"/>
      <c r="S1679" s="222"/>
      <c r="T1679" s="222"/>
      <c r="U1679" s="222"/>
      <c r="V1679" s="222"/>
      <c r="W1679" s="222"/>
      <c r="X1679" s="222"/>
      <c r="Y1679" s="222"/>
      <c r="Z1679" s="212"/>
      <c r="AA1679" s="212"/>
      <c r="AB1679" s="212"/>
      <c r="AC1679" s="212"/>
      <c r="AD1679" s="212"/>
      <c r="AE1679" s="212"/>
      <c r="AF1679" s="212"/>
      <c r="AG1679" s="212" t="s">
        <v>235</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ht="22.5" outlineLevel="3" x14ac:dyDescent="0.2">
      <c r="A1680" s="219"/>
      <c r="B1680" s="220"/>
      <c r="C1680" s="259" t="s">
        <v>1557</v>
      </c>
      <c r="D1680" s="226"/>
      <c r="E1680" s="227">
        <v>7.8</v>
      </c>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235</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ht="22.5" outlineLevel="3" x14ac:dyDescent="0.2">
      <c r="A1681" s="219"/>
      <c r="B1681" s="220"/>
      <c r="C1681" s="259" t="s">
        <v>1558</v>
      </c>
      <c r="D1681" s="226"/>
      <c r="E1681" s="227">
        <v>35.200000000000003</v>
      </c>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235</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ht="22.5" outlineLevel="3" x14ac:dyDescent="0.2">
      <c r="A1682" s="219"/>
      <c r="B1682" s="220"/>
      <c r="C1682" s="259" t="s">
        <v>1559</v>
      </c>
      <c r="D1682" s="226"/>
      <c r="E1682" s="227">
        <v>12</v>
      </c>
      <c r="F1682" s="222"/>
      <c r="G1682" s="222"/>
      <c r="H1682" s="222"/>
      <c r="I1682" s="222"/>
      <c r="J1682" s="222"/>
      <c r="K1682" s="222"/>
      <c r="L1682" s="222"/>
      <c r="M1682" s="222"/>
      <c r="N1682" s="221"/>
      <c r="O1682" s="221"/>
      <c r="P1682" s="221"/>
      <c r="Q1682" s="221"/>
      <c r="R1682" s="222"/>
      <c r="S1682" s="222"/>
      <c r="T1682" s="222"/>
      <c r="U1682" s="222"/>
      <c r="V1682" s="222"/>
      <c r="W1682" s="222"/>
      <c r="X1682" s="222"/>
      <c r="Y1682" s="222"/>
      <c r="Z1682" s="212"/>
      <c r="AA1682" s="212"/>
      <c r="AB1682" s="212"/>
      <c r="AC1682" s="212"/>
      <c r="AD1682" s="212"/>
      <c r="AE1682" s="212"/>
      <c r="AF1682" s="212"/>
      <c r="AG1682" s="212" t="s">
        <v>235</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ht="22.5" outlineLevel="3" x14ac:dyDescent="0.2">
      <c r="A1683" s="219"/>
      <c r="B1683" s="220"/>
      <c r="C1683" s="259" t="s">
        <v>1560</v>
      </c>
      <c r="D1683" s="226"/>
      <c r="E1683" s="227">
        <v>8.4</v>
      </c>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235</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ht="22.5" outlineLevel="3" x14ac:dyDescent="0.2">
      <c r="A1684" s="219"/>
      <c r="B1684" s="220"/>
      <c r="C1684" s="259" t="s">
        <v>1561</v>
      </c>
      <c r="D1684" s="226"/>
      <c r="E1684" s="227">
        <v>19.84</v>
      </c>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235</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1" x14ac:dyDescent="0.2">
      <c r="A1685" s="239">
        <v>179</v>
      </c>
      <c r="B1685" s="240" t="s">
        <v>1562</v>
      </c>
      <c r="C1685" s="257" t="s">
        <v>1563</v>
      </c>
      <c r="D1685" s="241" t="s">
        <v>317</v>
      </c>
      <c r="E1685" s="242">
        <v>20</v>
      </c>
      <c r="F1685" s="243"/>
      <c r="G1685" s="244">
        <f>ROUND(E1685*F1685,2)</f>
        <v>0</v>
      </c>
      <c r="H1685" s="243"/>
      <c r="I1685" s="244">
        <f>ROUND(E1685*H1685,2)</f>
        <v>0</v>
      </c>
      <c r="J1685" s="243"/>
      <c r="K1685" s="244">
        <f>ROUND(E1685*J1685,2)</f>
        <v>0</v>
      </c>
      <c r="L1685" s="244">
        <v>15</v>
      </c>
      <c r="M1685" s="244">
        <f>G1685*(1+L1685/100)</f>
        <v>0</v>
      </c>
      <c r="N1685" s="242">
        <v>0</v>
      </c>
      <c r="O1685" s="242">
        <f>ROUND(E1685*N1685,2)</f>
        <v>0</v>
      </c>
      <c r="P1685" s="242">
        <v>0</v>
      </c>
      <c r="Q1685" s="242">
        <f>ROUND(E1685*P1685,2)</f>
        <v>0</v>
      </c>
      <c r="R1685" s="244"/>
      <c r="S1685" s="244" t="s">
        <v>250</v>
      </c>
      <c r="T1685" s="245" t="s">
        <v>228</v>
      </c>
      <c r="U1685" s="222">
        <v>0</v>
      </c>
      <c r="V1685" s="222">
        <f>ROUND(E1685*U1685,2)</f>
        <v>0</v>
      </c>
      <c r="W1685" s="222"/>
      <c r="X1685" s="222" t="s">
        <v>298</v>
      </c>
      <c r="Y1685" s="222" t="s">
        <v>230</v>
      </c>
      <c r="Z1685" s="212"/>
      <c r="AA1685" s="212"/>
      <c r="AB1685" s="212"/>
      <c r="AC1685" s="212"/>
      <c r="AD1685" s="212"/>
      <c r="AE1685" s="212"/>
      <c r="AF1685" s="212"/>
      <c r="AG1685" s="212" t="s">
        <v>362</v>
      </c>
      <c r="AH1685" s="212"/>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2" x14ac:dyDescent="0.2">
      <c r="A1686" s="219"/>
      <c r="B1686" s="220"/>
      <c r="C1686" s="258" t="s">
        <v>1564</v>
      </c>
      <c r="D1686" s="246"/>
      <c r="E1686" s="246"/>
      <c r="F1686" s="246"/>
      <c r="G1686" s="246"/>
      <c r="H1686" s="222"/>
      <c r="I1686" s="222"/>
      <c r="J1686" s="222"/>
      <c r="K1686" s="222"/>
      <c r="L1686" s="222"/>
      <c r="M1686" s="222"/>
      <c r="N1686" s="221"/>
      <c r="O1686" s="221"/>
      <c r="P1686" s="221"/>
      <c r="Q1686" s="221"/>
      <c r="R1686" s="222"/>
      <c r="S1686" s="222"/>
      <c r="T1686" s="222"/>
      <c r="U1686" s="222"/>
      <c r="V1686" s="222"/>
      <c r="W1686" s="222"/>
      <c r="X1686" s="222"/>
      <c r="Y1686" s="222"/>
      <c r="Z1686" s="212"/>
      <c r="AA1686" s="212"/>
      <c r="AB1686" s="212"/>
      <c r="AC1686" s="212"/>
      <c r="AD1686" s="212"/>
      <c r="AE1686" s="212"/>
      <c r="AF1686" s="212"/>
      <c r="AG1686" s="212" t="s">
        <v>233</v>
      </c>
      <c r="AH1686" s="212"/>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74" t="s">
        <v>409</v>
      </c>
      <c r="D1687" s="223"/>
      <c r="E1687" s="224"/>
      <c r="F1687" s="225"/>
      <c r="G1687" s="225"/>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233</v>
      </c>
      <c r="AH1687" s="212"/>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60" t="s">
        <v>1521</v>
      </c>
      <c r="D1688" s="248"/>
      <c r="E1688" s="248"/>
      <c r="F1688" s="248"/>
      <c r="G1688" s="248"/>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233</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
      <c r="A1689" s="249">
        <v>180</v>
      </c>
      <c r="B1689" s="250" t="s">
        <v>1565</v>
      </c>
      <c r="C1689" s="261" t="s">
        <v>1566</v>
      </c>
      <c r="D1689" s="251" t="s">
        <v>425</v>
      </c>
      <c r="E1689" s="252">
        <v>10</v>
      </c>
      <c r="F1689" s="253"/>
      <c r="G1689" s="254">
        <f>ROUND(E1689*F1689,2)</f>
        <v>0</v>
      </c>
      <c r="H1689" s="253"/>
      <c r="I1689" s="254">
        <f>ROUND(E1689*H1689,2)</f>
        <v>0</v>
      </c>
      <c r="J1689" s="253"/>
      <c r="K1689" s="254">
        <f>ROUND(E1689*J1689,2)</f>
        <v>0</v>
      </c>
      <c r="L1689" s="254">
        <v>15</v>
      </c>
      <c r="M1689" s="254">
        <f>G1689*(1+L1689/100)</f>
        <v>0</v>
      </c>
      <c r="N1689" s="252">
        <v>0</v>
      </c>
      <c r="O1689" s="252">
        <f>ROUND(E1689*N1689,2)</f>
        <v>0</v>
      </c>
      <c r="P1689" s="252">
        <v>0</v>
      </c>
      <c r="Q1689" s="252">
        <f>ROUND(E1689*P1689,2)</f>
        <v>0</v>
      </c>
      <c r="R1689" s="254"/>
      <c r="S1689" s="254" t="s">
        <v>250</v>
      </c>
      <c r="T1689" s="255" t="s">
        <v>228</v>
      </c>
      <c r="U1689" s="222">
        <v>0</v>
      </c>
      <c r="V1689" s="222">
        <f>ROUND(E1689*U1689,2)</f>
        <v>0</v>
      </c>
      <c r="W1689" s="222"/>
      <c r="X1689" s="222" t="s">
        <v>298</v>
      </c>
      <c r="Y1689" s="222" t="s">
        <v>230</v>
      </c>
      <c r="Z1689" s="212"/>
      <c r="AA1689" s="212"/>
      <c r="AB1689" s="212"/>
      <c r="AC1689" s="212"/>
      <c r="AD1689" s="212"/>
      <c r="AE1689" s="212"/>
      <c r="AF1689" s="212"/>
      <c r="AG1689" s="212" t="s">
        <v>362</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1" x14ac:dyDescent="0.2">
      <c r="A1690" s="239">
        <v>181</v>
      </c>
      <c r="B1690" s="240" t="s">
        <v>1567</v>
      </c>
      <c r="C1690" s="257" t="s">
        <v>1568</v>
      </c>
      <c r="D1690" s="241" t="s">
        <v>296</v>
      </c>
      <c r="E1690" s="242">
        <v>139.16499999999999</v>
      </c>
      <c r="F1690" s="243"/>
      <c r="G1690" s="244">
        <f>ROUND(E1690*F1690,2)</f>
        <v>0</v>
      </c>
      <c r="H1690" s="243"/>
      <c r="I1690" s="244">
        <f>ROUND(E1690*H1690,2)</f>
        <v>0</v>
      </c>
      <c r="J1690" s="243"/>
      <c r="K1690" s="244">
        <f>ROUND(E1690*J1690,2)</f>
        <v>0</v>
      </c>
      <c r="L1690" s="244">
        <v>15</v>
      </c>
      <c r="M1690" s="244">
        <f>G1690*(1+L1690/100)</f>
        <v>0</v>
      </c>
      <c r="N1690" s="242">
        <v>0</v>
      </c>
      <c r="O1690" s="242">
        <f>ROUND(E1690*N1690,2)</f>
        <v>0</v>
      </c>
      <c r="P1690" s="242">
        <v>7.5100000000000002E-3</v>
      </c>
      <c r="Q1690" s="242">
        <f>ROUND(E1690*P1690,2)</f>
        <v>1.05</v>
      </c>
      <c r="R1690" s="244" t="s">
        <v>1519</v>
      </c>
      <c r="S1690" s="244" t="s">
        <v>227</v>
      </c>
      <c r="T1690" s="245" t="s">
        <v>227</v>
      </c>
      <c r="U1690" s="222">
        <v>0.16</v>
      </c>
      <c r="V1690" s="222">
        <f>ROUND(E1690*U1690,2)</f>
        <v>22.27</v>
      </c>
      <c r="W1690" s="222"/>
      <c r="X1690" s="222" t="s">
        <v>298</v>
      </c>
      <c r="Y1690" s="222" t="s">
        <v>230</v>
      </c>
      <c r="Z1690" s="212"/>
      <c r="AA1690" s="212"/>
      <c r="AB1690" s="212"/>
      <c r="AC1690" s="212"/>
      <c r="AD1690" s="212"/>
      <c r="AE1690" s="212"/>
      <c r="AF1690" s="212"/>
      <c r="AG1690" s="212" t="s">
        <v>299</v>
      </c>
      <c r="AH1690" s="212"/>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2" x14ac:dyDescent="0.2">
      <c r="A1691" s="219"/>
      <c r="B1691" s="220"/>
      <c r="C1691" s="259" t="s">
        <v>590</v>
      </c>
      <c r="D1691" s="226"/>
      <c r="E1691" s="227"/>
      <c r="F1691" s="222"/>
      <c r="G1691" s="222"/>
      <c r="H1691" s="222"/>
      <c r="I1691" s="222"/>
      <c r="J1691" s="222"/>
      <c r="K1691" s="222"/>
      <c r="L1691" s="222"/>
      <c r="M1691" s="222"/>
      <c r="N1691" s="221"/>
      <c r="O1691" s="221"/>
      <c r="P1691" s="221"/>
      <c r="Q1691" s="221"/>
      <c r="R1691" s="222"/>
      <c r="S1691" s="222"/>
      <c r="T1691" s="222"/>
      <c r="U1691" s="222"/>
      <c r="V1691" s="222"/>
      <c r="W1691" s="222"/>
      <c r="X1691" s="222"/>
      <c r="Y1691" s="222"/>
      <c r="Z1691" s="212"/>
      <c r="AA1691" s="212"/>
      <c r="AB1691" s="212"/>
      <c r="AC1691" s="212"/>
      <c r="AD1691" s="212"/>
      <c r="AE1691" s="212"/>
      <c r="AF1691" s="212"/>
      <c r="AG1691" s="212" t="s">
        <v>235</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59" t="s">
        <v>1569</v>
      </c>
      <c r="D1692" s="226"/>
      <c r="E1692" s="227">
        <v>9.1649999999999991</v>
      </c>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235</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59" t="s">
        <v>1570</v>
      </c>
      <c r="D1693" s="226"/>
      <c r="E1693" s="227">
        <v>130</v>
      </c>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235</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1" x14ac:dyDescent="0.2">
      <c r="A1694" s="239">
        <v>182</v>
      </c>
      <c r="B1694" s="240" t="s">
        <v>1571</v>
      </c>
      <c r="C1694" s="257" t="s">
        <v>1572</v>
      </c>
      <c r="D1694" s="241" t="s">
        <v>317</v>
      </c>
      <c r="E1694" s="242">
        <v>4.29</v>
      </c>
      <c r="F1694" s="243"/>
      <c r="G1694" s="244">
        <f>ROUND(E1694*F1694,2)</f>
        <v>0</v>
      </c>
      <c r="H1694" s="243"/>
      <c r="I1694" s="244">
        <f>ROUND(E1694*H1694,2)</f>
        <v>0</v>
      </c>
      <c r="J1694" s="243"/>
      <c r="K1694" s="244">
        <f>ROUND(E1694*J1694,2)</f>
        <v>0</v>
      </c>
      <c r="L1694" s="244">
        <v>15</v>
      </c>
      <c r="M1694" s="244">
        <f>G1694*(1+L1694/100)</f>
        <v>0</v>
      </c>
      <c r="N1694" s="242">
        <v>0</v>
      </c>
      <c r="O1694" s="242">
        <f>ROUND(E1694*N1694,2)</f>
        <v>0</v>
      </c>
      <c r="P1694" s="242">
        <v>4.2599999999999999E-3</v>
      </c>
      <c r="Q1694" s="242">
        <f>ROUND(E1694*P1694,2)</f>
        <v>0.02</v>
      </c>
      <c r="R1694" s="244" t="s">
        <v>1519</v>
      </c>
      <c r="S1694" s="244" t="s">
        <v>227</v>
      </c>
      <c r="T1694" s="245" t="s">
        <v>227</v>
      </c>
      <c r="U1694" s="222">
        <v>7.0000000000000007E-2</v>
      </c>
      <c r="V1694" s="222">
        <f>ROUND(E1694*U1694,2)</f>
        <v>0.3</v>
      </c>
      <c r="W1694" s="222"/>
      <c r="X1694" s="222" t="s">
        <v>298</v>
      </c>
      <c r="Y1694" s="222" t="s">
        <v>230</v>
      </c>
      <c r="Z1694" s="212"/>
      <c r="AA1694" s="212"/>
      <c r="AB1694" s="212"/>
      <c r="AC1694" s="212"/>
      <c r="AD1694" s="212"/>
      <c r="AE1694" s="212"/>
      <c r="AF1694" s="212"/>
      <c r="AG1694" s="212" t="s">
        <v>299</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2" x14ac:dyDescent="0.2">
      <c r="A1695" s="219"/>
      <c r="B1695" s="220"/>
      <c r="C1695" s="259" t="s">
        <v>590</v>
      </c>
      <c r="D1695" s="226"/>
      <c r="E1695" s="227"/>
      <c r="F1695" s="222"/>
      <c r="G1695" s="222"/>
      <c r="H1695" s="222"/>
      <c r="I1695" s="222"/>
      <c r="J1695" s="222"/>
      <c r="K1695" s="222"/>
      <c r="L1695" s="222"/>
      <c r="M1695" s="222"/>
      <c r="N1695" s="221"/>
      <c r="O1695" s="221"/>
      <c r="P1695" s="221"/>
      <c r="Q1695" s="221"/>
      <c r="R1695" s="222"/>
      <c r="S1695" s="222"/>
      <c r="T1695" s="222"/>
      <c r="U1695" s="222"/>
      <c r="V1695" s="222"/>
      <c r="W1695" s="222"/>
      <c r="X1695" s="222"/>
      <c r="Y1695" s="222"/>
      <c r="Z1695" s="212"/>
      <c r="AA1695" s="212"/>
      <c r="AB1695" s="212"/>
      <c r="AC1695" s="212"/>
      <c r="AD1695" s="212"/>
      <c r="AE1695" s="212"/>
      <c r="AF1695" s="212"/>
      <c r="AG1695" s="212" t="s">
        <v>235</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59" t="s">
        <v>1573</v>
      </c>
      <c r="D1696" s="226"/>
      <c r="E1696" s="227">
        <v>4.29</v>
      </c>
      <c r="F1696" s="222"/>
      <c r="G1696" s="222"/>
      <c r="H1696" s="222"/>
      <c r="I1696" s="222"/>
      <c r="J1696" s="222"/>
      <c r="K1696" s="222"/>
      <c r="L1696" s="222"/>
      <c r="M1696" s="222"/>
      <c r="N1696" s="221"/>
      <c r="O1696" s="221"/>
      <c r="P1696" s="221"/>
      <c r="Q1696" s="221"/>
      <c r="R1696" s="222"/>
      <c r="S1696" s="222"/>
      <c r="T1696" s="222"/>
      <c r="U1696" s="222"/>
      <c r="V1696" s="222"/>
      <c r="W1696" s="222"/>
      <c r="X1696" s="222"/>
      <c r="Y1696" s="222"/>
      <c r="Z1696" s="212"/>
      <c r="AA1696" s="212"/>
      <c r="AB1696" s="212"/>
      <c r="AC1696" s="212"/>
      <c r="AD1696" s="212"/>
      <c r="AE1696" s="212"/>
      <c r="AF1696" s="212"/>
      <c r="AG1696" s="212" t="s">
        <v>235</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
      <c r="A1697" s="239">
        <v>183</v>
      </c>
      <c r="B1697" s="240" t="s">
        <v>1574</v>
      </c>
      <c r="C1697" s="257" t="s">
        <v>1575</v>
      </c>
      <c r="D1697" s="241" t="s">
        <v>317</v>
      </c>
      <c r="E1697" s="242">
        <v>81.8</v>
      </c>
      <c r="F1697" s="243"/>
      <c r="G1697" s="244">
        <f>ROUND(E1697*F1697,2)</f>
        <v>0</v>
      </c>
      <c r="H1697" s="243"/>
      <c r="I1697" s="244">
        <f>ROUND(E1697*H1697,2)</f>
        <v>0</v>
      </c>
      <c r="J1697" s="243"/>
      <c r="K1697" s="244">
        <f>ROUND(E1697*J1697,2)</f>
        <v>0</v>
      </c>
      <c r="L1697" s="244">
        <v>15</v>
      </c>
      <c r="M1697" s="244">
        <f>G1697*(1+L1697/100)</f>
        <v>0</v>
      </c>
      <c r="N1697" s="242">
        <v>0</v>
      </c>
      <c r="O1697" s="242">
        <f>ROUND(E1697*N1697,2)</f>
        <v>0</v>
      </c>
      <c r="P1697" s="242">
        <v>2.0500000000000002E-3</v>
      </c>
      <c r="Q1697" s="242">
        <f>ROUND(E1697*P1697,2)</f>
        <v>0.17</v>
      </c>
      <c r="R1697" s="244" t="s">
        <v>1519</v>
      </c>
      <c r="S1697" s="244" t="s">
        <v>227</v>
      </c>
      <c r="T1697" s="245" t="s">
        <v>227</v>
      </c>
      <c r="U1697" s="222">
        <v>0.05</v>
      </c>
      <c r="V1697" s="222">
        <f>ROUND(E1697*U1697,2)</f>
        <v>4.09</v>
      </c>
      <c r="W1697" s="222"/>
      <c r="X1697" s="222" t="s">
        <v>298</v>
      </c>
      <c r="Y1697" s="222" t="s">
        <v>230</v>
      </c>
      <c r="Z1697" s="212"/>
      <c r="AA1697" s="212"/>
      <c r="AB1697" s="212"/>
      <c r="AC1697" s="212"/>
      <c r="AD1697" s="212"/>
      <c r="AE1697" s="212"/>
      <c r="AF1697" s="212"/>
      <c r="AG1697" s="212" t="s">
        <v>299</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2" x14ac:dyDescent="0.2">
      <c r="A1698" s="219"/>
      <c r="B1698" s="220"/>
      <c r="C1698" s="259" t="s">
        <v>590</v>
      </c>
      <c r="D1698" s="226"/>
      <c r="E1698" s="227"/>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235</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59" t="s">
        <v>1576</v>
      </c>
      <c r="D1699" s="226"/>
      <c r="E1699" s="227">
        <v>11.8</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235</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59" t="s">
        <v>1527</v>
      </c>
      <c r="D1700" s="226"/>
      <c r="E1700" s="227">
        <v>70</v>
      </c>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235</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ht="22.5" outlineLevel="1" x14ac:dyDescent="0.2">
      <c r="A1701" s="239">
        <v>184</v>
      </c>
      <c r="B1701" s="240" t="s">
        <v>1577</v>
      </c>
      <c r="C1701" s="257" t="s">
        <v>1578</v>
      </c>
      <c r="D1701" s="241" t="s">
        <v>317</v>
      </c>
      <c r="E1701" s="242">
        <v>70</v>
      </c>
      <c r="F1701" s="243"/>
      <c r="G1701" s="244">
        <f>ROUND(E1701*F1701,2)</f>
        <v>0</v>
      </c>
      <c r="H1701" s="243"/>
      <c r="I1701" s="244">
        <f>ROUND(E1701*H1701,2)</f>
        <v>0</v>
      </c>
      <c r="J1701" s="243"/>
      <c r="K1701" s="244">
        <f>ROUND(E1701*J1701,2)</f>
        <v>0</v>
      </c>
      <c r="L1701" s="244">
        <v>15</v>
      </c>
      <c r="M1701" s="244">
        <f>G1701*(1+L1701/100)</f>
        <v>0</v>
      </c>
      <c r="N1701" s="242">
        <v>0</v>
      </c>
      <c r="O1701" s="242">
        <f>ROUND(E1701*N1701,2)</f>
        <v>0</v>
      </c>
      <c r="P1701" s="242">
        <v>5.9100000000000003E-3</v>
      </c>
      <c r="Q1701" s="242">
        <f>ROUND(E1701*P1701,2)</f>
        <v>0.41</v>
      </c>
      <c r="R1701" s="244" t="s">
        <v>1519</v>
      </c>
      <c r="S1701" s="244" t="s">
        <v>227</v>
      </c>
      <c r="T1701" s="245" t="s">
        <v>227</v>
      </c>
      <c r="U1701" s="222">
        <v>0.15</v>
      </c>
      <c r="V1701" s="222">
        <f>ROUND(E1701*U1701,2)</f>
        <v>10.5</v>
      </c>
      <c r="W1701" s="222"/>
      <c r="X1701" s="222" t="s">
        <v>298</v>
      </c>
      <c r="Y1701" s="222" t="s">
        <v>230</v>
      </c>
      <c r="Z1701" s="212"/>
      <c r="AA1701" s="212"/>
      <c r="AB1701" s="212"/>
      <c r="AC1701" s="212"/>
      <c r="AD1701" s="212"/>
      <c r="AE1701" s="212"/>
      <c r="AF1701" s="212"/>
      <c r="AG1701" s="212" t="s">
        <v>299</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2" x14ac:dyDescent="0.2">
      <c r="A1702" s="219"/>
      <c r="B1702" s="220"/>
      <c r="C1702" s="259" t="s">
        <v>1527</v>
      </c>
      <c r="D1702" s="226"/>
      <c r="E1702" s="227">
        <v>70</v>
      </c>
      <c r="F1702" s="222"/>
      <c r="G1702" s="222"/>
      <c r="H1702" s="222"/>
      <c r="I1702" s="222"/>
      <c r="J1702" s="222"/>
      <c r="K1702" s="222"/>
      <c r="L1702" s="222"/>
      <c r="M1702" s="222"/>
      <c r="N1702" s="221"/>
      <c r="O1702" s="221"/>
      <c r="P1702" s="221"/>
      <c r="Q1702" s="221"/>
      <c r="R1702" s="222"/>
      <c r="S1702" s="222"/>
      <c r="T1702" s="222"/>
      <c r="U1702" s="222"/>
      <c r="V1702" s="222"/>
      <c r="W1702" s="222"/>
      <c r="X1702" s="222"/>
      <c r="Y1702" s="222"/>
      <c r="Z1702" s="212"/>
      <c r="AA1702" s="212"/>
      <c r="AB1702" s="212"/>
      <c r="AC1702" s="212"/>
      <c r="AD1702" s="212"/>
      <c r="AE1702" s="212"/>
      <c r="AF1702" s="212"/>
      <c r="AG1702" s="212" t="s">
        <v>235</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1" x14ac:dyDescent="0.2">
      <c r="A1703" s="239">
        <v>185</v>
      </c>
      <c r="B1703" s="240" t="s">
        <v>1579</v>
      </c>
      <c r="C1703" s="257" t="s">
        <v>1580</v>
      </c>
      <c r="D1703" s="241" t="s">
        <v>317</v>
      </c>
      <c r="E1703" s="242">
        <v>75.224999999999994</v>
      </c>
      <c r="F1703" s="243"/>
      <c r="G1703" s="244">
        <f>ROUND(E1703*F1703,2)</f>
        <v>0</v>
      </c>
      <c r="H1703" s="243"/>
      <c r="I1703" s="244">
        <f>ROUND(E1703*H1703,2)</f>
        <v>0</v>
      </c>
      <c r="J1703" s="243"/>
      <c r="K1703" s="244">
        <f>ROUND(E1703*J1703,2)</f>
        <v>0</v>
      </c>
      <c r="L1703" s="244">
        <v>15</v>
      </c>
      <c r="M1703" s="244">
        <f>G1703*(1+L1703/100)</f>
        <v>0</v>
      </c>
      <c r="N1703" s="242">
        <v>0</v>
      </c>
      <c r="O1703" s="242">
        <f>ROUND(E1703*N1703,2)</f>
        <v>0</v>
      </c>
      <c r="P1703" s="242">
        <v>3.3600000000000001E-3</v>
      </c>
      <c r="Q1703" s="242">
        <f>ROUND(E1703*P1703,2)</f>
        <v>0.25</v>
      </c>
      <c r="R1703" s="244" t="s">
        <v>1519</v>
      </c>
      <c r="S1703" s="244" t="s">
        <v>227</v>
      </c>
      <c r="T1703" s="245" t="s">
        <v>227</v>
      </c>
      <c r="U1703" s="222">
        <v>7.0000000000000007E-2</v>
      </c>
      <c r="V1703" s="222">
        <f>ROUND(E1703*U1703,2)</f>
        <v>5.27</v>
      </c>
      <c r="W1703" s="222"/>
      <c r="X1703" s="222" t="s">
        <v>298</v>
      </c>
      <c r="Y1703" s="222" t="s">
        <v>230</v>
      </c>
      <c r="Z1703" s="212"/>
      <c r="AA1703" s="212"/>
      <c r="AB1703" s="212"/>
      <c r="AC1703" s="212"/>
      <c r="AD1703" s="212"/>
      <c r="AE1703" s="212"/>
      <c r="AF1703" s="212"/>
      <c r="AG1703" s="212" t="s">
        <v>299</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2" x14ac:dyDescent="0.2">
      <c r="A1704" s="219"/>
      <c r="B1704" s="220"/>
      <c r="C1704" s="259" t="s">
        <v>1581</v>
      </c>
      <c r="D1704" s="226"/>
      <c r="E1704" s="227">
        <v>5</v>
      </c>
      <c r="F1704" s="222"/>
      <c r="G1704" s="222"/>
      <c r="H1704" s="222"/>
      <c r="I1704" s="222"/>
      <c r="J1704" s="222"/>
      <c r="K1704" s="222"/>
      <c r="L1704" s="222"/>
      <c r="M1704" s="222"/>
      <c r="N1704" s="221"/>
      <c r="O1704" s="221"/>
      <c r="P1704" s="221"/>
      <c r="Q1704" s="221"/>
      <c r="R1704" s="222"/>
      <c r="S1704" s="222"/>
      <c r="T1704" s="222"/>
      <c r="U1704" s="222"/>
      <c r="V1704" s="222"/>
      <c r="W1704" s="222"/>
      <c r="X1704" s="222"/>
      <c r="Y1704" s="222"/>
      <c r="Z1704" s="212"/>
      <c r="AA1704" s="212"/>
      <c r="AB1704" s="212"/>
      <c r="AC1704" s="212"/>
      <c r="AD1704" s="212"/>
      <c r="AE1704" s="212"/>
      <c r="AF1704" s="212"/>
      <c r="AG1704" s="212" t="s">
        <v>235</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19"/>
      <c r="B1705" s="220"/>
      <c r="C1705" s="259" t="s">
        <v>1465</v>
      </c>
      <c r="D1705" s="226"/>
      <c r="E1705" s="227">
        <v>5.2249999999999996</v>
      </c>
      <c r="F1705" s="222"/>
      <c r="G1705" s="222"/>
      <c r="H1705" s="222"/>
      <c r="I1705" s="222"/>
      <c r="J1705" s="222"/>
      <c r="K1705" s="222"/>
      <c r="L1705" s="222"/>
      <c r="M1705" s="222"/>
      <c r="N1705" s="221"/>
      <c r="O1705" s="221"/>
      <c r="P1705" s="221"/>
      <c r="Q1705" s="221"/>
      <c r="R1705" s="222"/>
      <c r="S1705" s="222"/>
      <c r="T1705" s="222"/>
      <c r="U1705" s="222"/>
      <c r="V1705" s="222"/>
      <c r="W1705" s="222"/>
      <c r="X1705" s="222"/>
      <c r="Y1705" s="222"/>
      <c r="Z1705" s="212"/>
      <c r="AA1705" s="212"/>
      <c r="AB1705" s="212"/>
      <c r="AC1705" s="212"/>
      <c r="AD1705" s="212"/>
      <c r="AE1705" s="212"/>
      <c r="AF1705" s="212"/>
      <c r="AG1705" s="212" t="s">
        <v>235</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3" x14ac:dyDescent="0.2">
      <c r="A1706" s="219"/>
      <c r="B1706" s="220"/>
      <c r="C1706" s="259" t="s">
        <v>1466</v>
      </c>
      <c r="D1706" s="226"/>
      <c r="E1706" s="227">
        <v>65</v>
      </c>
      <c r="F1706" s="222"/>
      <c r="G1706" s="222"/>
      <c r="H1706" s="222"/>
      <c r="I1706" s="222"/>
      <c r="J1706" s="222"/>
      <c r="K1706" s="222"/>
      <c r="L1706" s="222"/>
      <c r="M1706" s="222"/>
      <c r="N1706" s="221"/>
      <c r="O1706" s="221"/>
      <c r="P1706" s="221"/>
      <c r="Q1706" s="221"/>
      <c r="R1706" s="222"/>
      <c r="S1706" s="222"/>
      <c r="T1706" s="222"/>
      <c r="U1706" s="222"/>
      <c r="V1706" s="222"/>
      <c r="W1706" s="222"/>
      <c r="X1706" s="222"/>
      <c r="Y1706" s="222"/>
      <c r="Z1706" s="212"/>
      <c r="AA1706" s="212"/>
      <c r="AB1706" s="212"/>
      <c r="AC1706" s="212"/>
      <c r="AD1706" s="212"/>
      <c r="AE1706" s="212"/>
      <c r="AF1706" s="212"/>
      <c r="AG1706" s="212" t="s">
        <v>235</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1" x14ac:dyDescent="0.2">
      <c r="A1707" s="239">
        <v>186</v>
      </c>
      <c r="B1707" s="240" t="s">
        <v>1582</v>
      </c>
      <c r="C1707" s="257" t="s">
        <v>1583</v>
      </c>
      <c r="D1707" s="241" t="s">
        <v>317</v>
      </c>
      <c r="E1707" s="242">
        <v>70</v>
      </c>
      <c r="F1707" s="243"/>
      <c r="G1707" s="244">
        <f>ROUND(E1707*F1707,2)</f>
        <v>0</v>
      </c>
      <c r="H1707" s="243"/>
      <c r="I1707" s="244">
        <f>ROUND(E1707*H1707,2)</f>
        <v>0</v>
      </c>
      <c r="J1707" s="243"/>
      <c r="K1707" s="244">
        <f>ROUND(E1707*J1707,2)</f>
        <v>0</v>
      </c>
      <c r="L1707" s="244">
        <v>15</v>
      </c>
      <c r="M1707" s="244">
        <f>G1707*(1+L1707/100)</f>
        <v>0</v>
      </c>
      <c r="N1707" s="242">
        <v>0</v>
      </c>
      <c r="O1707" s="242">
        <f>ROUND(E1707*N1707,2)</f>
        <v>0</v>
      </c>
      <c r="P1707" s="242">
        <v>6.3699999999999998E-3</v>
      </c>
      <c r="Q1707" s="242">
        <f>ROUND(E1707*P1707,2)</f>
        <v>0.45</v>
      </c>
      <c r="R1707" s="244" t="s">
        <v>1519</v>
      </c>
      <c r="S1707" s="244" t="s">
        <v>227</v>
      </c>
      <c r="T1707" s="245" t="s">
        <v>227</v>
      </c>
      <c r="U1707" s="222">
        <v>0.1</v>
      </c>
      <c r="V1707" s="222">
        <f>ROUND(E1707*U1707,2)</f>
        <v>7</v>
      </c>
      <c r="W1707" s="222"/>
      <c r="X1707" s="222" t="s">
        <v>298</v>
      </c>
      <c r="Y1707" s="222" t="s">
        <v>230</v>
      </c>
      <c r="Z1707" s="212"/>
      <c r="AA1707" s="212"/>
      <c r="AB1707" s="212"/>
      <c r="AC1707" s="212"/>
      <c r="AD1707" s="212"/>
      <c r="AE1707" s="212"/>
      <c r="AF1707" s="212"/>
      <c r="AG1707" s="212" t="s">
        <v>299</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2" x14ac:dyDescent="0.2">
      <c r="A1708" s="219"/>
      <c r="B1708" s="220"/>
      <c r="C1708" s="259" t="s">
        <v>1527</v>
      </c>
      <c r="D1708" s="226"/>
      <c r="E1708" s="227">
        <v>70</v>
      </c>
      <c r="F1708" s="222"/>
      <c r="G1708" s="222"/>
      <c r="H1708" s="222"/>
      <c r="I1708" s="222"/>
      <c r="J1708" s="222"/>
      <c r="K1708" s="222"/>
      <c r="L1708" s="222"/>
      <c r="M1708" s="222"/>
      <c r="N1708" s="221"/>
      <c r="O1708" s="221"/>
      <c r="P1708" s="221"/>
      <c r="Q1708" s="221"/>
      <c r="R1708" s="222"/>
      <c r="S1708" s="222"/>
      <c r="T1708" s="222"/>
      <c r="U1708" s="222"/>
      <c r="V1708" s="222"/>
      <c r="W1708" s="222"/>
      <c r="X1708" s="222"/>
      <c r="Y1708" s="222"/>
      <c r="Z1708" s="212"/>
      <c r="AA1708" s="212"/>
      <c r="AB1708" s="212"/>
      <c r="AC1708" s="212"/>
      <c r="AD1708" s="212"/>
      <c r="AE1708" s="212"/>
      <c r="AF1708" s="212"/>
      <c r="AG1708" s="212" t="s">
        <v>235</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1" x14ac:dyDescent="0.2">
      <c r="A1709" s="239">
        <v>187</v>
      </c>
      <c r="B1709" s="240" t="s">
        <v>1584</v>
      </c>
      <c r="C1709" s="257" t="s">
        <v>1585</v>
      </c>
      <c r="D1709" s="241" t="s">
        <v>317</v>
      </c>
      <c r="E1709" s="242">
        <v>712.54</v>
      </c>
      <c r="F1709" s="243"/>
      <c r="G1709" s="244">
        <f>ROUND(E1709*F1709,2)</f>
        <v>0</v>
      </c>
      <c r="H1709" s="243"/>
      <c r="I1709" s="244">
        <f>ROUND(E1709*H1709,2)</f>
        <v>0</v>
      </c>
      <c r="J1709" s="243"/>
      <c r="K1709" s="244">
        <f>ROUND(E1709*J1709,2)</f>
        <v>0</v>
      </c>
      <c r="L1709" s="244">
        <v>15</v>
      </c>
      <c r="M1709" s="244">
        <f>G1709*(1+L1709/100)</f>
        <v>0</v>
      </c>
      <c r="N1709" s="242">
        <v>0</v>
      </c>
      <c r="O1709" s="242">
        <f>ROUND(E1709*N1709,2)</f>
        <v>0</v>
      </c>
      <c r="P1709" s="242">
        <v>1.3500000000000001E-3</v>
      </c>
      <c r="Q1709" s="242">
        <f>ROUND(E1709*P1709,2)</f>
        <v>0.96</v>
      </c>
      <c r="R1709" s="244" t="s">
        <v>1519</v>
      </c>
      <c r="S1709" s="244" t="s">
        <v>227</v>
      </c>
      <c r="T1709" s="245" t="s">
        <v>227</v>
      </c>
      <c r="U1709" s="222">
        <v>0.09</v>
      </c>
      <c r="V1709" s="222">
        <f>ROUND(E1709*U1709,2)</f>
        <v>64.13</v>
      </c>
      <c r="W1709" s="222"/>
      <c r="X1709" s="222" t="s">
        <v>298</v>
      </c>
      <c r="Y1709" s="222" t="s">
        <v>230</v>
      </c>
      <c r="Z1709" s="212"/>
      <c r="AA1709" s="212"/>
      <c r="AB1709" s="212"/>
      <c r="AC1709" s="212"/>
      <c r="AD1709" s="212"/>
      <c r="AE1709" s="212"/>
      <c r="AF1709" s="212"/>
      <c r="AG1709" s="212" t="s">
        <v>299</v>
      </c>
      <c r="AH1709" s="212"/>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2" x14ac:dyDescent="0.2">
      <c r="A1710" s="219"/>
      <c r="B1710" s="220"/>
      <c r="C1710" s="259" t="s">
        <v>1586</v>
      </c>
      <c r="D1710" s="226"/>
      <c r="E1710" s="227">
        <v>712.54</v>
      </c>
      <c r="F1710" s="222"/>
      <c r="G1710" s="222"/>
      <c r="H1710" s="222"/>
      <c r="I1710" s="222"/>
      <c r="J1710" s="222"/>
      <c r="K1710" s="222"/>
      <c r="L1710" s="222"/>
      <c r="M1710" s="222"/>
      <c r="N1710" s="221"/>
      <c r="O1710" s="221"/>
      <c r="P1710" s="221"/>
      <c r="Q1710" s="221"/>
      <c r="R1710" s="222"/>
      <c r="S1710" s="222"/>
      <c r="T1710" s="222"/>
      <c r="U1710" s="222"/>
      <c r="V1710" s="222"/>
      <c r="W1710" s="222"/>
      <c r="X1710" s="222"/>
      <c r="Y1710" s="222"/>
      <c r="Z1710" s="212"/>
      <c r="AA1710" s="212"/>
      <c r="AB1710" s="212"/>
      <c r="AC1710" s="212"/>
      <c r="AD1710" s="212"/>
      <c r="AE1710" s="212"/>
      <c r="AF1710" s="212"/>
      <c r="AG1710" s="212" t="s">
        <v>235</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1" x14ac:dyDescent="0.2">
      <c r="A1711" s="239">
        <v>188</v>
      </c>
      <c r="B1711" s="240" t="s">
        <v>1587</v>
      </c>
      <c r="C1711" s="257" t="s">
        <v>1588</v>
      </c>
      <c r="D1711" s="241" t="s">
        <v>317</v>
      </c>
      <c r="E1711" s="242">
        <v>63.375</v>
      </c>
      <c r="F1711" s="243"/>
      <c r="G1711" s="244">
        <f>ROUND(E1711*F1711,2)</f>
        <v>0</v>
      </c>
      <c r="H1711" s="243"/>
      <c r="I1711" s="244">
        <f>ROUND(E1711*H1711,2)</f>
        <v>0</v>
      </c>
      <c r="J1711" s="243"/>
      <c r="K1711" s="244">
        <f>ROUND(E1711*J1711,2)</f>
        <v>0</v>
      </c>
      <c r="L1711" s="244">
        <v>15</v>
      </c>
      <c r="M1711" s="244">
        <f>G1711*(1+L1711/100)</f>
        <v>0</v>
      </c>
      <c r="N1711" s="242">
        <v>0</v>
      </c>
      <c r="O1711" s="242">
        <f>ROUND(E1711*N1711,2)</f>
        <v>0</v>
      </c>
      <c r="P1711" s="242">
        <v>1.75E-3</v>
      </c>
      <c r="Q1711" s="242">
        <f>ROUND(E1711*P1711,2)</f>
        <v>0.11</v>
      </c>
      <c r="R1711" s="244" t="s">
        <v>1519</v>
      </c>
      <c r="S1711" s="244" t="s">
        <v>227</v>
      </c>
      <c r="T1711" s="245" t="s">
        <v>227</v>
      </c>
      <c r="U1711" s="222">
        <v>0.08</v>
      </c>
      <c r="V1711" s="222">
        <f>ROUND(E1711*U1711,2)</f>
        <v>5.07</v>
      </c>
      <c r="W1711" s="222"/>
      <c r="X1711" s="222" t="s">
        <v>298</v>
      </c>
      <c r="Y1711" s="222" t="s">
        <v>230</v>
      </c>
      <c r="Z1711" s="212"/>
      <c r="AA1711" s="212"/>
      <c r="AB1711" s="212"/>
      <c r="AC1711" s="212"/>
      <c r="AD1711" s="212"/>
      <c r="AE1711" s="212"/>
      <c r="AF1711" s="212"/>
      <c r="AG1711" s="212" t="s">
        <v>299</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2" x14ac:dyDescent="0.2">
      <c r="A1712" s="219"/>
      <c r="B1712" s="220"/>
      <c r="C1712" s="259" t="s">
        <v>1469</v>
      </c>
      <c r="D1712" s="226"/>
      <c r="E1712" s="227">
        <v>13.824999999999999</v>
      </c>
      <c r="F1712" s="222"/>
      <c r="G1712" s="222"/>
      <c r="H1712" s="222"/>
      <c r="I1712" s="222"/>
      <c r="J1712" s="222"/>
      <c r="K1712" s="222"/>
      <c r="L1712" s="222"/>
      <c r="M1712" s="222"/>
      <c r="N1712" s="221"/>
      <c r="O1712" s="221"/>
      <c r="P1712" s="221"/>
      <c r="Q1712" s="221"/>
      <c r="R1712" s="222"/>
      <c r="S1712" s="222"/>
      <c r="T1712" s="222"/>
      <c r="U1712" s="222"/>
      <c r="V1712" s="222"/>
      <c r="W1712" s="222"/>
      <c r="X1712" s="222"/>
      <c r="Y1712" s="222"/>
      <c r="Z1712" s="212"/>
      <c r="AA1712" s="212"/>
      <c r="AB1712" s="212"/>
      <c r="AC1712" s="212"/>
      <c r="AD1712" s="212"/>
      <c r="AE1712" s="212"/>
      <c r="AF1712" s="212"/>
      <c r="AG1712" s="212" t="s">
        <v>235</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59" t="s">
        <v>1470</v>
      </c>
      <c r="D1713" s="226"/>
      <c r="E1713" s="227">
        <v>49.55</v>
      </c>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235</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1" x14ac:dyDescent="0.2">
      <c r="A1714" s="239">
        <v>189</v>
      </c>
      <c r="B1714" s="240" t="s">
        <v>1589</v>
      </c>
      <c r="C1714" s="257" t="s">
        <v>1590</v>
      </c>
      <c r="D1714" s="241" t="s">
        <v>317</v>
      </c>
      <c r="E1714" s="242">
        <v>70</v>
      </c>
      <c r="F1714" s="243"/>
      <c r="G1714" s="244">
        <f>ROUND(E1714*F1714,2)</f>
        <v>0</v>
      </c>
      <c r="H1714" s="243"/>
      <c r="I1714" s="244">
        <f>ROUND(E1714*H1714,2)</f>
        <v>0</v>
      </c>
      <c r="J1714" s="243"/>
      <c r="K1714" s="244">
        <f>ROUND(E1714*J1714,2)</f>
        <v>0</v>
      </c>
      <c r="L1714" s="244">
        <v>15</v>
      </c>
      <c r="M1714" s="244">
        <f>G1714*(1+L1714/100)</f>
        <v>0</v>
      </c>
      <c r="N1714" s="242">
        <v>0</v>
      </c>
      <c r="O1714" s="242">
        <f>ROUND(E1714*N1714,2)</f>
        <v>0</v>
      </c>
      <c r="P1714" s="242">
        <v>2.3E-3</v>
      </c>
      <c r="Q1714" s="242">
        <f>ROUND(E1714*P1714,2)</f>
        <v>0.16</v>
      </c>
      <c r="R1714" s="244" t="s">
        <v>1519</v>
      </c>
      <c r="S1714" s="244" t="s">
        <v>227</v>
      </c>
      <c r="T1714" s="245" t="s">
        <v>227</v>
      </c>
      <c r="U1714" s="222">
        <v>0.1</v>
      </c>
      <c r="V1714" s="222">
        <f>ROUND(E1714*U1714,2)</f>
        <v>7</v>
      </c>
      <c r="W1714" s="222"/>
      <c r="X1714" s="222" t="s">
        <v>298</v>
      </c>
      <c r="Y1714" s="222" t="s">
        <v>230</v>
      </c>
      <c r="Z1714" s="212"/>
      <c r="AA1714" s="212"/>
      <c r="AB1714" s="212"/>
      <c r="AC1714" s="212"/>
      <c r="AD1714" s="212"/>
      <c r="AE1714" s="212"/>
      <c r="AF1714" s="212"/>
      <c r="AG1714" s="212" t="s">
        <v>299</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
      <c r="A1715" s="219"/>
      <c r="B1715" s="220"/>
      <c r="C1715" s="259" t="s">
        <v>1527</v>
      </c>
      <c r="D1715" s="226"/>
      <c r="E1715" s="227">
        <v>70</v>
      </c>
      <c r="F1715" s="222"/>
      <c r="G1715" s="222"/>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235</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39">
        <v>190</v>
      </c>
      <c r="B1716" s="240" t="s">
        <v>1591</v>
      </c>
      <c r="C1716" s="257" t="s">
        <v>1592</v>
      </c>
      <c r="D1716" s="241" t="s">
        <v>317</v>
      </c>
      <c r="E1716" s="242">
        <v>234</v>
      </c>
      <c r="F1716" s="243"/>
      <c r="G1716" s="244">
        <f>ROUND(E1716*F1716,2)</f>
        <v>0</v>
      </c>
      <c r="H1716" s="243"/>
      <c r="I1716" s="244">
        <f>ROUND(E1716*H1716,2)</f>
        <v>0</v>
      </c>
      <c r="J1716" s="243"/>
      <c r="K1716" s="244">
        <f>ROUND(E1716*J1716,2)</f>
        <v>0</v>
      </c>
      <c r="L1716" s="244">
        <v>15</v>
      </c>
      <c r="M1716" s="244">
        <f>G1716*(1+L1716/100)</f>
        <v>0</v>
      </c>
      <c r="N1716" s="242">
        <v>0</v>
      </c>
      <c r="O1716" s="242">
        <f>ROUND(E1716*N1716,2)</f>
        <v>0</v>
      </c>
      <c r="P1716" s="242">
        <v>3.5599999999999998E-3</v>
      </c>
      <c r="Q1716" s="242">
        <f>ROUND(E1716*P1716,2)</f>
        <v>0.83</v>
      </c>
      <c r="R1716" s="244" t="s">
        <v>1519</v>
      </c>
      <c r="S1716" s="244" t="s">
        <v>227</v>
      </c>
      <c r="T1716" s="245" t="s">
        <v>227</v>
      </c>
      <c r="U1716" s="222">
        <v>8.0500000000000002E-2</v>
      </c>
      <c r="V1716" s="222">
        <f>ROUND(E1716*U1716,2)</f>
        <v>18.84</v>
      </c>
      <c r="W1716" s="222"/>
      <c r="X1716" s="222" t="s">
        <v>298</v>
      </c>
      <c r="Y1716" s="222" t="s">
        <v>230</v>
      </c>
      <c r="Z1716" s="212"/>
      <c r="AA1716" s="212"/>
      <c r="AB1716" s="212"/>
      <c r="AC1716" s="212"/>
      <c r="AD1716" s="212"/>
      <c r="AE1716" s="212"/>
      <c r="AF1716" s="212"/>
      <c r="AG1716" s="212" t="s">
        <v>299</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59" t="s">
        <v>1593</v>
      </c>
      <c r="D1717" s="226"/>
      <c r="E1717" s="227"/>
      <c r="F1717" s="222"/>
      <c r="G1717" s="222"/>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235</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3" x14ac:dyDescent="0.2">
      <c r="A1718" s="219"/>
      <c r="B1718" s="220"/>
      <c r="C1718" s="259" t="s">
        <v>1594</v>
      </c>
      <c r="D1718" s="226"/>
      <c r="E1718" s="227">
        <v>234</v>
      </c>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235</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39">
        <v>191</v>
      </c>
      <c r="B1719" s="240" t="s">
        <v>1595</v>
      </c>
      <c r="C1719" s="257" t="s">
        <v>1596</v>
      </c>
      <c r="D1719" s="241" t="s">
        <v>384</v>
      </c>
      <c r="E1719" s="242">
        <v>4.4776800000000003</v>
      </c>
      <c r="F1719" s="243"/>
      <c r="G1719" s="244">
        <f>ROUND(E1719*F1719,2)</f>
        <v>0</v>
      </c>
      <c r="H1719" s="243"/>
      <c r="I1719" s="244">
        <f>ROUND(E1719*H1719,2)</f>
        <v>0</v>
      </c>
      <c r="J1719" s="243"/>
      <c r="K1719" s="244">
        <f>ROUND(E1719*J1719,2)</f>
        <v>0</v>
      </c>
      <c r="L1719" s="244">
        <v>15</v>
      </c>
      <c r="M1719" s="244">
        <f>G1719*(1+L1719/100)</f>
        <v>0</v>
      </c>
      <c r="N1719" s="242">
        <v>0</v>
      </c>
      <c r="O1719" s="242">
        <f>ROUND(E1719*N1719,2)</f>
        <v>0</v>
      </c>
      <c r="P1719" s="242">
        <v>0</v>
      </c>
      <c r="Q1719" s="242">
        <f>ROUND(E1719*P1719,2)</f>
        <v>0</v>
      </c>
      <c r="R1719" s="244" t="s">
        <v>1519</v>
      </c>
      <c r="S1719" s="244" t="s">
        <v>227</v>
      </c>
      <c r="T1719" s="245" t="s">
        <v>227</v>
      </c>
      <c r="U1719" s="222">
        <v>5.0739999999999998</v>
      </c>
      <c r="V1719" s="222">
        <f>ROUND(E1719*U1719,2)</f>
        <v>22.72</v>
      </c>
      <c r="W1719" s="222"/>
      <c r="X1719" s="222" t="s">
        <v>1420</v>
      </c>
      <c r="Y1719" s="222" t="s">
        <v>230</v>
      </c>
      <c r="Z1719" s="212"/>
      <c r="AA1719" s="212"/>
      <c r="AB1719" s="212"/>
      <c r="AC1719" s="212"/>
      <c r="AD1719" s="212"/>
      <c r="AE1719" s="212"/>
      <c r="AF1719" s="212"/>
      <c r="AG1719" s="212" t="s">
        <v>1421</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72" t="s">
        <v>1490</v>
      </c>
      <c r="D1720" s="271"/>
      <c r="E1720" s="271"/>
      <c r="F1720" s="271"/>
      <c r="G1720" s="271"/>
      <c r="H1720" s="222"/>
      <c r="I1720" s="222"/>
      <c r="J1720" s="222"/>
      <c r="K1720" s="222"/>
      <c r="L1720" s="222"/>
      <c r="M1720" s="222"/>
      <c r="N1720" s="221"/>
      <c r="O1720" s="221"/>
      <c r="P1720" s="221"/>
      <c r="Q1720" s="221"/>
      <c r="R1720" s="222"/>
      <c r="S1720" s="222"/>
      <c r="T1720" s="222"/>
      <c r="U1720" s="222"/>
      <c r="V1720" s="222"/>
      <c r="W1720" s="222"/>
      <c r="X1720" s="222"/>
      <c r="Y1720" s="222"/>
      <c r="Z1720" s="212"/>
      <c r="AA1720" s="212"/>
      <c r="AB1720" s="212"/>
      <c r="AC1720" s="212"/>
      <c r="AD1720" s="212"/>
      <c r="AE1720" s="212"/>
      <c r="AF1720" s="212"/>
      <c r="AG1720" s="212" t="s">
        <v>301</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x14ac:dyDescent="0.2">
      <c r="A1721" s="215" t="s">
        <v>222</v>
      </c>
      <c r="B1721" s="216" t="s">
        <v>159</v>
      </c>
      <c r="C1721" s="263" t="s">
        <v>160</v>
      </c>
      <c r="D1721" s="235"/>
      <c r="E1721" s="236"/>
      <c r="F1721" s="237"/>
      <c r="G1721" s="237">
        <f>SUMIF(AG1722:AG2198,"&lt;&gt;NOR",G1722:G2198)</f>
        <v>0</v>
      </c>
      <c r="H1721" s="237"/>
      <c r="I1721" s="237">
        <f>SUM(I1722:I2198)</f>
        <v>0</v>
      </c>
      <c r="J1721" s="237"/>
      <c r="K1721" s="237">
        <f>SUM(K1722:K2198)</f>
        <v>0</v>
      </c>
      <c r="L1721" s="237"/>
      <c r="M1721" s="237">
        <f>SUM(M1722:M2198)</f>
        <v>0</v>
      </c>
      <c r="N1721" s="236"/>
      <c r="O1721" s="236">
        <f>SUM(O1722:O2198)</f>
        <v>35.369999999999983</v>
      </c>
      <c r="P1721" s="236"/>
      <c r="Q1721" s="236">
        <f>SUM(Q1722:Q2198)</f>
        <v>0</v>
      </c>
      <c r="R1721" s="237"/>
      <c r="S1721" s="237"/>
      <c r="T1721" s="238"/>
      <c r="U1721" s="228"/>
      <c r="V1721" s="228">
        <f>SUM(V1722:V2198)</f>
        <v>140.84</v>
      </c>
      <c r="W1721" s="228"/>
      <c r="X1721" s="228"/>
      <c r="Y1721" s="228"/>
      <c r="AG1721" t="s">
        <v>223</v>
      </c>
    </row>
    <row r="1722" spans="1:60" outlineLevel="1" x14ac:dyDescent="0.2">
      <c r="A1722" s="219"/>
      <c r="B1722" s="220"/>
      <c r="C1722" s="258" t="s">
        <v>1597</v>
      </c>
      <c r="D1722" s="246"/>
      <c r="E1722" s="246"/>
      <c r="F1722" s="246"/>
      <c r="G1722" s="246"/>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233</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
      <c r="A1723" s="219"/>
      <c r="B1723" s="220"/>
      <c r="C1723" s="260" t="s">
        <v>1598</v>
      </c>
      <c r="D1723" s="248"/>
      <c r="E1723" s="248"/>
      <c r="F1723" s="248"/>
      <c r="G1723" s="248"/>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233</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47" t="str">
        <f>C1723</f>
        <v>1.den-demontáž původních oken a montáž nových oken včetně zednického zapravení a vyrovnání parapetu betonovou mazaninou</v>
      </c>
      <c r="BB1723" s="212"/>
      <c r="BC1723" s="212"/>
      <c r="BD1723" s="212"/>
      <c r="BE1723" s="212"/>
      <c r="BF1723" s="212"/>
      <c r="BG1723" s="212"/>
      <c r="BH1723" s="212"/>
    </row>
    <row r="1724" spans="1:60" outlineLevel="2" x14ac:dyDescent="0.2">
      <c r="A1724" s="219"/>
      <c r="B1724" s="220"/>
      <c r="C1724" s="260" t="s">
        <v>1599</v>
      </c>
      <c r="D1724" s="248"/>
      <c r="E1724" s="248"/>
      <c r="F1724" s="248"/>
      <c r="G1724" s="248"/>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233</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
      <c r="A1725" s="219"/>
      <c r="B1725" s="220"/>
      <c r="C1725" s="260" t="s">
        <v>1600</v>
      </c>
      <c r="D1725" s="248"/>
      <c r="E1725" s="248"/>
      <c r="F1725" s="248"/>
      <c r="G1725" s="248"/>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233</v>
      </c>
      <c r="AH1725" s="212"/>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47" t="str">
        <f>C1725</f>
        <v>další den výmalba v interiéru spolu s osazením parapetu na jeden cyklus se předpokládají 4 pracovní dny</v>
      </c>
      <c r="BB1725" s="212"/>
      <c r="BC1725" s="212"/>
      <c r="BD1725" s="212"/>
      <c r="BE1725" s="212"/>
      <c r="BF1725" s="212"/>
      <c r="BG1725" s="212"/>
      <c r="BH1725" s="212"/>
    </row>
    <row r="1726" spans="1:60" outlineLevel="2" x14ac:dyDescent="0.2">
      <c r="A1726" s="219"/>
      <c r="B1726" s="220"/>
      <c r="C1726" s="260" t="s">
        <v>1601</v>
      </c>
      <c r="D1726" s="248"/>
      <c r="E1726" s="248"/>
      <c r="F1726" s="248"/>
      <c r="G1726" s="248"/>
      <c r="H1726" s="222"/>
      <c r="I1726" s="222"/>
      <c r="J1726" s="222"/>
      <c r="K1726" s="222"/>
      <c r="L1726" s="222"/>
      <c r="M1726" s="222"/>
      <c r="N1726" s="221"/>
      <c r="O1726" s="221"/>
      <c r="P1726" s="221"/>
      <c r="Q1726" s="221"/>
      <c r="R1726" s="222"/>
      <c r="S1726" s="222"/>
      <c r="T1726" s="222"/>
      <c r="U1726" s="222"/>
      <c r="V1726" s="222"/>
      <c r="W1726" s="222"/>
      <c r="X1726" s="222"/>
      <c r="Y1726" s="222"/>
      <c r="Z1726" s="212"/>
      <c r="AA1726" s="212"/>
      <c r="AB1726" s="212"/>
      <c r="AC1726" s="212"/>
      <c r="AD1726" s="212"/>
      <c r="AE1726" s="212"/>
      <c r="AF1726" s="212"/>
      <c r="AG1726" s="212" t="s">
        <v>233</v>
      </c>
      <c r="AH1726" s="212"/>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47" t="str">
        <f>C1726</f>
        <v>Položky dle výpisu prvků jsou oceněny jako dodávka i montáž, případně repase stávajíího prvku a zpětná montáž</v>
      </c>
      <c r="BB1726" s="212"/>
      <c r="BC1726" s="212"/>
      <c r="BD1726" s="212"/>
      <c r="BE1726" s="212"/>
      <c r="BF1726" s="212"/>
      <c r="BG1726" s="212"/>
      <c r="BH1726" s="212"/>
    </row>
    <row r="1727" spans="1:60" outlineLevel="2" x14ac:dyDescent="0.2">
      <c r="A1727" s="219"/>
      <c r="B1727" s="220"/>
      <c r="C1727" s="260" t="s">
        <v>1602</v>
      </c>
      <c r="D1727" s="248"/>
      <c r="E1727" s="248"/>
      <c r="F1727" s="248"/>
      <c r="G1727" s="248"/>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233</v>
      </c>
      <c r="AH1727" s="212"/>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2" x14ac:dyDescent="0.2">
      <c r="A1728" s="219"/>
      <c r="B1728" s="220"/>
      <c r="C1728" s="260" t="s">
        <v>1603</v>
      </c>
      <c r="D1728" s="248"/>
      <c r="E1728" s="248"/>
      <c r="F1728" s="248"/>
      <c r="G1728" s="248"/>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233</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2" x14ac:dyDescent="0.2">
      <c r="A1729" s="219"/>
      <c r="B1729" s="220"/>
      <c r="C1729" s="260" t="s">
        <v>1604</v>
      </c>
      <c r="D1729" s="248"/>
      <c r="E1729" s="248"/>
      <c r="F1729" s="248"/>
      <c r="G1729" s="248"/>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233</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2" x14ac:dyDescent="0.2">
      <c r="A1730" s="219"/>
      <c r="B1730" s="220"/>
      <c r="C1730" s="260" t="s">
        <v>1605</v>
      </c>
      <c r="D1730" s="248"/>
      <c r="E1730" s="248"/>
      <c r="F1730" s="248"/>
      <c r="G1730" s="248"/>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233</v>
      </c>
      <c r="AH1730" s="212"/>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2" x14ac:dyDescent="0.2">
      <c r="A1731" s="219"/>
      <c r="B1731" s="220"/>
      <c r="C1731" s="274" t="s">
        <v>409</v>
      </c>
      <c r="D1731" s="223"/>
      <c r="E1731" s="224"/>
      <c r="F1731" s="225"/>
      <c r="G1731" s="225"/>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233</v>
      </c>
      <c r="AH1731" s="212"/>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2" x14ac:dyDescent="0.2">
      <c r="A1732" s="219"/>
      <c r="B1732" s="220"/>
      <c r="C1732" s="260" t="s">
        <v>1606</v>
      </c>
      <c r="D1732" s="248"/>
      <c r="E1732" s="248"/>
      <c r="F1732" s="248"/>
      <c r="G1732" s="248"/>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233</v>
      </c>
      <c r="AH1732" s="212"/>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2" x14ac:dyDescent="0.2">
      <c r="A1733" s="219"/>
      <c r="B1733" s="220"/>
      <c r="C1733" s="274" t="s">
        <v>409</v>
      </c>
      <c r="D1733" s="223"/>
      <c r="E1733" s="224"/>
      <c r="F1733" s="225"/>
      <c r="G1733" s="225"/>
      <c r="H1733" s="222"/>
      <c r="I1733" s="222"/>
      <c r="J1733" s="222"/>
      <c r="K1733" s="222"/>
      <c r="L1733" s="222"/>
      <c r="M1733" s="222"/>
      <c r="N1733" s="221"/>
      <c r="O1733" s="221"/>
      <c r="P1733" s="221"/>
      <c r="Q1733" s="221"/>
      <c r="R1733" s="222"/>
      <c r="S1733" s="222"/>
      <c r="T1733" s="222"/>
      <c r="U1733" s="222"/>
      <c r="V1733" s="222"/>
      <c r="W1733" s="222"/>
      <c r="X1733" s="222"/>
      <c r="Y1733" s="222"/>
      <c r="Z1733" s="212"/>
      <c r="AA1733" s="212"/>
      <c r="AB1733" s="212"/>
      <c r="AC1733" s="212"/>
      <c r="AD1733" s="212"/>
      <c r="AE1733" s="212"/>
      <c r="AF1733" s="212"/>
      <c r="AG1733" s="212" t="s">
        <v>233</v>
      </c>
      <c r="AH1733" s="212"/>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2" x14ac:dyDescent="0.2">
      <c r="A1734" s="219"/>
      <c r="B1734" s="220"/>
      <c r="C1734" s="260" t="s">
        <v>1607</v>
      </c>
      <c r="D1734" s="248"/>
      <c r="E1734" s="248"/>
      <c r="F1734" s="248"/>
      <c r="G1734" s="248"/>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233</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ht="33.75" outlineLevel="1" x14ac:dyDescent="0.2">
      <c r="A1735" s="239">
        <v>192</v>
      </c>
      <c r="B1735" s="240" t="s">
        <v>1608</v>
      </c>
      <c r="C1735" s="257" t="s">
        <v>1609</v>
      </c>
      <c r="D1735" s="241" t="s">
        <v>317</v>
      </c>
      <c r="E1735" s="242">
        <v>263.13229999999999</v>
      </c>
      <c r="F1735" s="243"/>
      <c r="G1735" s="244">
        <f>ROUND(E1735*F1735,2)</f>
        <v>0</v>
      </c>
      <c r="H1735" s="243"/>
      <c r="I1735" s="244">
        <f>ROUND(E1735*H1735,2)</f>
        <v>0</v>
      </c>
      <c r="J1735" s="243"/>
      <c r="K1735" s="244">
        <f>ROUND(E1735*J1735,2)</f>
        <v>0</v>
      </c>
      <c r="L1735" s="244">
        <v>15</v>
      </c>
      <c r="M1735" s="244">
        <f>G1735*(1+L1735/100)</f>
        <v>0</v>
      </c>
      <c r="N1735" s="242">
        <v>0</v>
      </c>
      <c r="O1735" s="242">
        <f>ROUND(E1735*N1735,2)</f>
        <v>0</v>
      </c>
      <c r="P1735" s="242">
        <v>0</v>
      </c>
      <c r="Q1735" s="242">
        <f>ROUND(E1735*P1735,2)</f>
        <v>0</v>
      </c>
      <c r="R1735" s="244" t="s">
        <v>1610</v>
      </c>
      <c r="S1735" s="244" t="s">
        <v>227</v>
      </c>
      <c r="T1735" s="245" t="s">
        <v>227</v>
      </c>
      <c r="U1735" s="222">
        <v>0.20000999999999999</v>
      </c>
      <c r="V1735" s="222">
        <f>ROUND(E1735*U1735,2)</f>
        <v>52.63</v>
      </c>
      <c r="W1735" s="222"/>
      <c r="X1735" s="222" t="s">
        <v>298</v>
      </c>
      <c r="Y1735" s="222" t="s">
        <v>230</v>
      </c>
      <c r="Z1735" s="212"/>
      <c r="AA1735" s="212"/>
      <c r="AB1735" s="212"/>
      <c r="AC1735" s="212"/>
      <c r="AD1735" s="212"/>
      <c r="AE1735" s="212"/>
      <c r="AF1735" s="212"/>
      <c r="AG1735" s="212" t="s">
        <v>299</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2" x14ac:dyDescent="0.2">
      <c r="A1736" s="219"/>
      <c r="B1736" s="220"/>
      <c r="C1736" s="258" t="s">
        <v>1611</v>
      </c>
      <c r="D1736" s="246"/>
      <c r="E1736" s="246"/>
      <c r="F1736" s="246"/>
      <c r="G1736" s="246"/>
      <c r="H1736" s="222"/>
      <c r="I1736" s="222"/>
      <c r="J1736" s="222"/>
      <c r="K1736" s="222"/>
      <c r="L1736" s="222"/>
      <c r="M1736" s="222"/>
      <c r="N1736" s="221"/>
      <c r="O1736" s="221"/>
      <c r="P1736" s="221"/>
      <c r="Q1736" s="221"/>
      <c r="R1736" s="222"/>
      <c r="S1736" s="222"/>
      <c r="T1736" s="222"/>
      <c r="U1736" s="222"/>
      <c r="V1736" s="222"/>
      <c r="W1736" s="222"/>
      <c r="X1736" s="222"/>
      <c r="Y1736" s="222"/>
      <c r="Z1736" s="212"/>
      <c r="AA1736" s="212"/>
      <c r="AB1736" s="212"/>
      <c r="AC1736" s="212"/>
      <c r="AD1736" s="212"/>
      <c r="AE1736" s="212"/>
      <c r="AF1736" s="212"/>
      <c r="AG1736" s="212" t="s">
        <v>233</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2" x14ac:dyDescent="0.2">
      <c r="A1737" s="219"/>
      <c r="B1737" s="220"/>
      <c r="C1737" s="259" t="s">
        <v>1227</v>
      </c>
      <c r="D1737" s="226"/>
      <c r="E1737" s="227">
        <v>5.7640000000000002</v>
      </c>
      <c r="F1737" s="222"/>
      <c r="G1737" s="222"/>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235</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ht="33.75" outlineLevel="3" x14ac:dyDescent="0.2">
      <c r="A1738" s="219"/>
      <c r="B1738" s="220"/>
      <c r="C1738" s="259" t="s">
        <v>1228</v>
      </c>
      <c r="D1738" s="226"/>
      <c r="E1738" s="227">
        <v>9.9131999999999998</v>
      </c>
      <c r="F1738" s="222"/>
      <c r="G1738" s="222"/>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235</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59" t="s">
        <v>1229</v>
      </c>
      <c r="D1739" s="226"/>
      <c r="E1739" s="227">
        <v>10.9124</v>
      </c>
      <c r="F1739" s="222"/>
      <c r="G1739" s="222"/>
      <c r="H1739" s="222"/>
      <c r="I1739" s="222"/>
      <c r="J1739" s="222"/>
      <c r="K1739" s="222"/>
      <c r="L1739" s="222"/>
      <c r="M1739" s="222"/>
      <c r="N1739" s="221"/>
      <c r="O1739" s="221"/>
      <c r="P1739" s="221"/>
      <c r="Q1739" s="221"/>
      <c r="R1739" s="222"/>
      <c r="S1739" s="222"/>
      <c r="T1739" s="222"/>
      <c r="U1739" s="222"/>
      <c r="V1739" s="222"/>
      <c r="W1739" s="222"/>
      <c r="X1739" s="222"/>
      <c r="Y1739" s="222"/>
      <c r="Z1739" s="212"/>
      <c r="AA1739" s="212"/>
      <c r="AB1739" s="212"/>
      <c r="AC1739" s="212"/>
      <c r="AD1739" s="212"/>
      <c r="AE1739" s="212"/>
      <c r="AF1739" s="212"/>
      <c r="AG1739" s="212" t="s">
        <v>235</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ht="22.5" outlineLevel="3" x14ac:dyDescent="0.2">
      <c r="A1740" s="219"/>
      <c r="B1740" s="220"/>
      <c r="C1740" s="259" t="s">
        <v>1230</v>
      </c>
      <c r="D1740" s="226"/>
      <c r="E1740" s="227">
        <v>12.7614</v>
      </c>
      <c r="F1740" s="222"/>
      <c r="G1740" s="222"/>
      <c r="H1740" s="222"/>
      <c r="I1740" s="222"/>
      <c r="J1740" s="222"/>
      <c r="K1740" s="222"/>
      <c r="L1740" s="222"/>
      <c r="M1740" s="222"/>
      <c r="N1740" s="221"/>
      <c r="O1740" s="221"/>
      <c r="P1740" s="221"/>
      <c r="Q1740" s="221"/>
      <c r="R1740" s="222"/>
      <c r="S1740" s="222"/>
      <c r="T1740" s="222"/>
      <c r="U1740" s="222"/>
      <c r="V1740" s="222"/>
      <c r="W1740" s="222"/>
      <c r="X1740" s="222"/>
      <c r="Y1740" s="222"/>
      <c r="Z1740" s="212"/>
      <c r="AA1740" s="212"/>
      <c r="AB1740" s="212"/>
      <c r="AC1740" s="212"/>
      <c r="AD1740" s="212"/>
      <c r="AE1740" s="212"/>
      <c r="AF1740" s="212"/>
      <c r="AG1740" s="212" t="s">
        <v>235</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59" t="s">
        <v>1231</v>
      </c>
      <c r="D1741" s="226"/>
      <c r="E1741" s="227">
        <v>5.9927999999999999</v>
      </c>
      <c r="F1741" s="222"/>
      <c r="G1741" s="222"/>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235</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ht="33.75" outlineLevel="3" x14ac:dyDescent="0.2">
      <c r="A1742" s="219"/>
      <c r="B1742" s="220"/>
      <c r="C1742" s="259" t="s">
        <v>1232</v>
      </c>
      <c r="D1742" s="226"/>
      <c r="E1742" s="227">
        <v>14.3817</v>
      </c>
      <c r="F1742" s="222"/>
      <c r="G1742" s="222"/>
      <c r="H1742" s="222"/>
      <c r="I1742" s="222"/>
      <c r="J1742" s="222"/>
      <c r="K1742" s="222"/>
      <c r="L1742" s="222"/>
      <c r="M1742" s="222"/>
      <c r="N1742" s="221"/>
      <c r="O1742" s="221"/>
      <c r="P1742" s="221"/>
      <c r="Q1742" s="221"/>
      <c r="R1742" s="222"/>
      <c r="S1742" s="222"/>
      <c r="T1742" s="222"/>
      <c r="U1742" s="222"/>
      <c r="V1742" s="222"/>
      <c r="W1742" s="222"/>
      <c r="X1742" s="222"/>
      <c r="Y1742" s="222"/>
      <c r="Z1742" s="212"/>
      <c r="AA1742" s="212"/>
      <c r="AB1742" s="212"/>
      <c r="AC1742" s="212"/>
      <c r="AD1742" s="212"/>
      <c r="AE1742" s="212"/>
      <c r="AF1742" s="212"/>
      <c r="AG1742" s="212" t="s">
        <v>235</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59" t="s">
        <v>573</v>
      </c>
      <c r="D1743" s="226"/>
      <c r="E1743" s="227">
        <v>1.32</v>
      </c>
      <c r="F1743" s="222"/>
      <c r="G1743" s="222"/>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235</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ht="33.75" outlineLevel="3" x14ac:dyDescent="0.2">
      <c r="A1744" s="219"/>
      <c r="B1744" s="220"/>
      <c r="C1744" s="259" t="s">
        <v>1233</v>
      </c>
      <c r="D1744" s="226"/>
      <c r="E1744" s="227">
        <v>14.8512</v>
      </c>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235</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59" t="s">
        <v>1234</v>
      </c>
      <c r="D1745" s="226"/>
      <c r="E1745" s="227">
        <v>1.5509999999999999</v>
      </c>
      <c r="F1745" s="222"/>
      <c r="G1745" s="222"/>
      <c r="H1745" s="222"/>
      <c r="I1745" s="222"/>
      <c r="J1745" s="222"/>
      <c r="K1745" s="222"/>
      <c r="L1745" s="222"/>
      <c r="M1745" s="222"/>
      <c r="N1745" s="221"/>
      <c r="O1745" s="221"/>
      <c r="P1745" s="221"/>
      <c r="Q1745" s="221"/>
      <c r="R1745" s="222"/>
      <c r="S1745" s="222"/>
      <c r="T1745" s="222"/>
      <c r="U1745" s="222"/>
      <c r="V1745" s="222"/>
      <c r="W1745" s="222"/>
      <c r="X1745" s="222"/>
      <c r="Y1745" s="222"/>
      <c r="Z1745" s="212"/>
      <c r="AA1745" s="212"/>
      <c r="AB1745" s="212"/>
      <c r="AC1745" s="212"/>
      <c r="AD1745" s="212"/>
      <c r="AE1745" s="212"/>
      <c r="AF1745" s="212"/>
      <c r="AG1745" s="212" t="s">
        <v>235</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33.75" outlineLevel="3" x14ac:dyDescent="0.2">
      <c r="A1746" s="219"/>
      <c r="B1746" s="220"/>
      <c r="C1746" s="259" t="s">
        <v>1235</v>
      </c>
      <c r="D1746" s="226"/>
      <c r="E1746" s="227">
        <v>14.8512</v>
      </c>
      <c r="F1746" s="222"/>
      <c r="G1746" s="222"/>
      <c r="H1746" s="222"/>
      <c r="I1746" s="222"/>
      <c r="J1746" s="222"/>
      <c r="K1746" s="222"/>
      <c r="L1746" s="222"/>
      <c r="M1746" s="222"/>
      <c r="N1746" s="221"/>
      <c r="O1746" s="221"/>
      <c r="P1746" s="221"/>
      <c r="Q1746" s="221"/>
      <c r="R1746" s="222"/>
      <c r="S1746" s="222"/>
      <c r="T1746" s="222"/>
      <c r="U1746" s="222"/>
      <c r="V1746" s="222"/>
      <c r="W1746" s="222"/>
      <c r="X1746" s="222"/>
      <c r="Y1746" s="222"/>
      <c r="Z1746" s="212"/>
      <c r="AA1746" s="212"/>
      <c r="AB1746" s="212"/>
      <c r="AC1746" s="212"/>
      <c r="AD1746" s="212"/>
      <c r="AE1746" s="212"/>
      <c r="AF1746" s="212"/>
      <c r="AG1746" s="212" t="s">
        <v>235</v>
      </c>
      <c r="AH1746" s="212">
        <v>0</v>
      </c>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19"/>
      <c r="B1747" s="220"/>
      <c r="C1747" s="273" t="s">
        <v>328</v>
      </c>
      <c r="D1747" s="265"/>
      <c r="E1747" s="266">
        <v>92.298900000000003</v>
      </c>
      <c r="F1747" s="222"/>
      <c r="G1747" s="222"/>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235</v>
      </c>
      <c r="AH1747" s="212">
        <v>1</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19"/>
      <c r="B1748" s="220"/>
      <c r="C1748" s="259" t="s">
        <v>1238</v>
      </c>
      <c r="D1748" s="226"/>
      <c r="E1748" s="227">
        <v>14.275499999999999</v>
      </c>
      <c r="F1748" s="222"/>
      <c r="G1748" s="222"/>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235</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3" x14ac:dyDescent="0.2">
      <c r="A1749" s="219"/>
      <c r="B1749" s="220"/>
      <c r="C1749" s="259" t="s">
        <v>1239</v>
      </c>
      <c r="D1749" s="226"/>
      <c r="E1749" s="227">
        <v>39.75</v>
      </c>
      <c r="F1749" s="222"/>
      <c r="G1749" s="222"/>
      <c r="H1749" s="222"/>
      <c r="I1749" s="222"/>
      <c r="J1749" s="222"/>
      <c r="K1749" s="222"/>
      <c r="L1749" s="222"/>
      <c r="M1749" s="222"/>
      <c r="N1749" s="221"/>
      <c r="O1749" s="221"/>
      <c r="P1749" s="221"/>
      <c r="Q1749" s="221"/>
      <c r="R1749" s="222"/>
      <c r="S1749" s="222"/>
      <c r="T1749" s="222"/>
      <c r="U1749" s="222"/>
      <c r="V1749" s="222"/>
      <c r="W1749" s="222"/>
      <c r="X1749" s="222"/>
      <c r="Y1749" s="222"/>
      <c r="Z1749" s="212"/>
      <c r="AA1749" s="212"/>
      <c r="AB1749" s="212"/>
      <c r="AC1749" s="212"/>
      <c r="AD1749" s="212"/>
      <c r="AE1749" s="212"/>
      <c r="AF1749" s="212"/>
      <c r="AG1749" s="212" t="s">
        <v>235</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3" x14ac:dyDescent="0.2">
      <c r="A1750" s="219"/>
      <c r="B1750" s="220"/>
      <c r="C1750" s="259" t="s">
        <v>1240</v>
      </c>
      <c r="D1750" s="226"/>
      <c r="E1750" s="227">
        <v>18.7425</v>
      </c>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235</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59" t="s">
        <v>1241</v>
      </c>
      <c r="D1751" s="226"/>
      <c r="E1751" s="227">
        <v>21.365500000000001</v>
      </c>
      <c r="F1751" s="222"/>
      <c r="G1751" s="222"/>
      <c r="H1751" s="222"/>
      <c r="I1751" s="222"/>
      <c r="J1751" s="222"/>
      <c r="K1751" s="222"/>
      <c r="L1751" s="222"/>
      <c r="M1751" s="222"/>
      <c r="N1751" s="221"/>
      <c r="O1751" s="221"/>
      <c r="P1751" s="221"/>
      <c r="Q1751" s="221"/>
      <c r="R1751" s="222"/>
      <c r="S1751" s="222"/>
      <c r="T1751" s="222"/>
      <c r="U1751" s="222"/>
      <c r="V1751" s="222"/>
      <c r="W1751" s="222"/>
      <c r="X1751" s="222"/>
      <c r="Y1751" s="222"/>
      <c r="Z1751" s="212"/>
      <c r="AA1751" s="212"/>
      <c r="AB1751" s="212"/>
      <c r="AC1751" s="212"/>
      <c r="AD1751" s="212"/>
      <c r="AE1751" s="212"/>
      <c r="AF1751" s="212"/>
      <c r="AG1751" s="212" t="s">
        <v>235</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3" x14ac:dyDescent="0.2">
      <c r="A1752" s="219"/>
      <c r="B1752" s="220"/>
      <c r="C1752" s="259" t="s">
        <v>1242</v>
      </c>
      <c r="D1752" s="226"/>
      <c r="E1752" s="227">
        <v>21.235499999999998</v>
      </c>
      <c r="F1752" s="222"/>
      <c r="G1752" s="222"/>
      <c r="H1752" s="222"/>
      <c r="I1752" s="222"/>
      <c r="J1752" s="222"/>
      <c r="K1752" s="222"/>
      <c r="L1752" s="222"/>
      <c r="M1752" s="222"/>
      <c r="N1752" s="221"/>
      <c r="O1752" s="221"/>
      <c r="P1752" s="221"/>
      <c r="Q1752" s="221"/>
      <c r="R1752" s="222"/>
      <c r="S1752" s="222"/>
      <c r="T1752" s="222"/>
      <c r="U1752" s="222"/>
      <c r="V1752" s="222"/>
      <c r="W1752" s="222"/>
      <c r="X1752" s="222"/>
      <c r="Y1752" s="222"/>
      <c r="Z1752" s="212"/>
      <c r="AA1752" s="212"/>
      <c r="AB1752" s="212"/>
      <c r="AC1752" s="212"/>
      <c r="AD1752" s="212"/>
      <c r="AE1752" s="212"/>
      <c r="AF1752" s="212"/>
      <c r="AG1752" s="212" t="s">
        <v>235</v>
      </c>
      <c r="AH1752" s="212">
        <v>0</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19"/>
      <c r="B1753" s="220"/>
      <c r="C1753" s="259" t="s">
        <v>1243</v>
      </c>
      <c r="D1753" s="226"/>
      <c r="E1753" s="227">
        <v>19.006699999999999</v>
      </c>
      <c r="F1753" s="222"/>
      <c r="G1753" s="222"/>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235</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19"/>
      <c r="B1754" s="220"/>
      <c r="C1754" s="273" t="s">
        <v>328</v>
      </c>
      <c r="D1754" s="265"/>
      <c r="E1754" s="266">
        <v>134.37569999999999</v>
      </c>
      <c r="F1754" s="222"/>
      <c r="G1754" s="222"/>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235</v>
      </c>
      <c r="AH1754" s="212">
        <v>1</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3" x14ac:dyDescent="0.2">
      <c r="A1755" s="219"/>
      <c r="B1755" s="220"/>
      <c r="C1755" s="259" t="s">
        <v>1258</v>
      </c>
      <c r="D1755" s="226"/>
      <c r="E1755" s="227">
        <v>15.051</v>
      </c>
      <c r="F1755" s="222"/>
      <c r="G1755" s="222"/>
      <c r="H1755" s="222"/>
      <c r="I1755" s="222"/>
      <c r="J1755" s="222"/>
      <c r="K1755" s="222"/>
      <c r="L1755" s="222"/>
      <c r="M1755" s="222"/>
      <c r="N1755" s="221"/>
      <c r="O1755" s="221"/>
      <c r="P1755" s="221"/>
      <c r="Q1755" s="221"/>
      <c r="R1755" s="222"/>
      <c r="S1755" s="222"/>
      <c r="T1755" s="222"/>
      <c r="U1755" s="222"/>
      <c r="V1755" s="222"/>
      <c r="W1755" s="222"/>
      <c r="X1755" s="222"/>
      <c r="Y1755" s="222"/>
      <c r="Z1755" s="212"/>
      <c r="AA1755" s="212"/>
      <c r="AB1755" s="212"/>
      <c r="AC1755" s="212"/>
      <c r="AD1755" s="212"/>
      <c r="AE1755" s="212"/>
      <c r="AF1755" s="212"/>
      <c r="AG1755" s="212" t="s">
        <v>235</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59" t="s">
        <v>1259</v>
      </c>
      <c r="D1756" s="226"/>
      <c r="E1756" s="227">
        <v>10.35</v>
      </c>
      <c r="F1756" s="222"/>
      <c r="G1756" s="222"/>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235</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3" x14ac:dyDescent="0.2">
      <c r="A1757" s="219"/>
      <c r="B1757" s="220"/>
      <c r="C1757" s="259" t="s">
        <v>1260</v>
      </c>
      <c r="D1757" s="226"/>
      <c r="E1757" s="227">
        <v>7.2152000000000003</v>
      </c>
      <c r="F1757" s="222"/>
      <c r="G1757" s="222"/>
      <c r="H1757" s="222"/>
      <c r="I1757" s="222"/>
      <c r="J1757" s="222"/>
      <c r="K1757" s="222"/>
      <c r="L1757" s="222"/>
      <c r="M1757" s="222"/>
      <c r="N1757" s="221"/>
      <c r="O1757" s="221"/>
      <c r="P1757" s="221"/>
      <c r="Q1757" s="221"/>
      <c r="R1757" s="222"/>
      <c r="S1757" s="222"/>
      <c r="T1757" s="222"/>
      <c r="U1757" s="222"/>
      <c r="V1757" s="222"/>
      <c r="W1757" s="222"/>
      <c r="X1757" s="222"/>
      <c r="Y1757" s="222"/>
      <c r="Z1757" s="212"/>
      <c r="AA1757" s="212"/>
      <c r="AB1757" s="212"/>
      <c r="AC1757" s="212"/>
      <c r="AD1757" s="212"/>
      <c r="AE1757" s="212"/>
      <c r="AF1757" s="212"/>
      <c r="AG1757" s="212" t="s">
        <v>235</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59" t="s">
        <v>1261</v>
      </c>
      <c r="D1758" s="226"/>
      <c r="E1758" s="227">
        <v>3.8414999999999999</v>
      </c>
      <c r="F1758" s="222"/>
      <c r="G1758" s="222"/>
      <c r="H1758" s="222"/>
      <c r="I1758" s="222"/>
      <c r="J1758" s="222"/>
      <c r="K1758" s="222"/>
      <c r="L1758" s="222"/>
      <c r="M1758" s="222"/>
      <c r="N1758" s="221"/>
      <c r="O1758" s="221"/>
      <c r="P1758" s="221"/>
      <c r="Q1758" s="221"/>
      <c r="R1758" s="222"/>
      <c r="S1758" s="222"/>
      <c r="T1758" s="222"/>
      <c r="U1758" s="222"/>
      <c r="V1758" s="222"/>
      <c r="W1758" s="222"/>
      <c r="X1758" s="222"/>
      <c r="Y1758" s="222"/>
      <c r="Z1758" s="212"/>
      <c r="AA1758" s="212"/>
      <c r="AB1758" s="212"/>
      <c r="AC1758" s="212"/>
      <c r="AD1758" s="212"/>
      <c r="AE1758" s="212"/>
      <c r="AF1758" s="212"/>
      <c r="AG1758" s="212" t="s">
        <v>235</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19"/>
      <c r="B1759" s="220"/>
      <c r="C1759" s="273" t="s">
        <v>328</v>
      </c>
      <c r="D1759" s="265"/>
      <c r="E1759" s="266">
        <v>36.457700000000003</v>
      </c>
      <c r="F1759" s="222"/>
      <c r="G1759" s="222"/>
      <c r="H1759" s="222"/>
      <c r="I1759" s="222"/>
      <c r="J1759" s="222"/>
      <c r="K1759" s="222"/>
      <c r="L1759" s="222"/>
      <c r="M1759" s="222"/>
      <c r="N1759" s="221"/>
      <c r="O1759" s="221"/>
      <c r="P1759" s="221"/>
      <c r="Q1759" s="221"/>
      <c r="R1759" s="222"/>
      <c r="S1759" s="222"/>
      <c r="T1759" s="222"/>
      <c r="U1759" s="222"/>
      <c r="V1759" s="222"/>
      <c r="W1759" s="222"/>
      <c r="X1759" s="222"/>
      <c r="Y1759" s="222"/>
      <c r="Z1759" s="212"/>
      <c r="AA1759" s="212"/>
      <c r="AB1759" s="212"/>
      <c r="AC1759" s="212"/>
      <c r="AD1759" s="212"/>
      <c r="AE1759" s="212"/>
      <c r="AF1759" s="212"/>
      <c r="AG1759" s="212" t="s">
        <v>235</v>
      </c>
      <c r="AH1759" s="212">
        <v>1</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3" x14ac:dyDescent="0.2">
      <c r="A1760" s="219"/>
      <c r="B1760" s="220"/>
      <c r="C1760" s="275" t="s">
        <v>614</v>
      </c>
      <c r="D1760" s="267"/>
      <c r="E1760" s="268"/>
      <c r="F1760" s="222"/>
      <c r="G1760" s="222"/>
      <c r="H1760" s="222"/>
      <c r="I1760" s="222"/>
      <c r="J1760" s="222"/>
      <c r="K1760" s="222"/>
      <c r="L1760" s="222"/>
      <c r="M1760" s="222"/>
      <c r="N1760" s="221"/>
      <c r="O1760" s="221"/>
      <c r="P1760" s="221"/>
      <c r="Q1760" s="221"/>
      <c r="R1760" s="222"/>
      <c r="S1760" s="222"/>
      <c r="T1760" s="222"/>
      <c r="U1760" s="222"/>
      <c r="V1760" s="222"/>
      <c r="W1760" s="222"/>
      <c r="X1760" s="222"/>
      <c r="Y1760" s="222"/>
      <c r="Z1760" s="212"/>
      <c r="AA1760" s="212"/>
      <c r="AB1760" s="212"/>
      <c r="AC1760" s="212"/>
      <c r="AD1760" s="212"/>
      <c r="AE1760" s="212"/>
      <c r="AF1760" s="212"/>
      <c r="AG1760" s="212" t="s">
        <v>235</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3" x14ac:dyDescent="0.2">
      <c r="A1761" s="219"/>
      <c r="B1761" s="220"/>
      <c r="C1761" s="276" t="s">
        <v>1612</v>
      </c>
      <c r="D1761" s="267"/>
      <c r="E1761" s="268">
        <v>1.5509999999999999</v>
      </c>
      <c r="F1761" s="222"/>
      <c r="G1761" s="222"/>
      <c r="H1761" s="222"/>
      <c r="I1761" s="222"/>
      <c r="J1761" s="222"/>
      <c r="K1761" s="222"/>
      <c r="L1761" s="222"/>
      <c r="M1761" s="222"/>
      <c r="N1761" s="221"/>
      <c r="O1761" s="221"/>
      <c r="P1761" s="221"/>
      <c r="Q1761" s="221"/>
      <c r="R1761" s="222"/>
      <c r="S1761" s="222"/>
      <c r="T1761" s="222"/>
      <c r="U1761" s="222"/>
      <c r="V1761" s="222"/>
      <c r="W1761" s="222"/>
      <c r="X1761" s="222"/>
      <c r="Y1761" s="222"/>
      <c r="Z1761" s="212"/>
      <c r="AA1761" s="212"/>
      <c r="AB1761" s="212"/>
      <c r="AC1761" s="212"/>
      <c r="AD1761" s="212"/>
      <c r="AE1761" s="212"/>
      <c r="AF1761" s="212"/>
      <c r="AG1761" s="212" t="s">
        <v>235</v>
      </c>
      <c r="AH1761" s="212">
        <v>2</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19"/>
      <c r="B1762" s="220"/>
      <c r="C1762" s="276" t="s">
        <v>1613</v>
      </c>
      <c r="D1762" s="267"/>
      <c r="E1762" s="268">
        <v>86.9</v>
      </c>
      <c r="F1762" s="222"/>
      <c r="G1762" s="222"/>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235</v>
      </c>
      <c r="AH1762" s="212">
        <v>2</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3" x14ac:dyDescent="0.2">
      <c r="A1763" s="219"/>
      <c r="B1763" s="220"/>
      <c r="C1763" s="276" t="s">
        <v>1614</v>
      </c>
      <c r="D1763" s="267"/>
      <c r="E1763" s="268">
        <v>64.08</v>
      </c>
      <c r="F1763" s="222"/>
      <c r="G1763" s="222"/>
      <c r="H1763" s="222"/>
      <c r="I1763" s="222"/>
      <c r="J1763" s="222"/>
      <c r="K1763" s="222"/>
      <c r="L1763" s="222"/>
      <c r="M1763" s="222"/>
      <c r="N1763" s="221"/>
      <c r="O1763" s="221"/>
      <c r="P1763" s="221"/>
      <c r="Q1763" s="221"/>
      <c r="R1763" s="222"/>
      <c r="S1763" s="222"/>
      <c r="T1763" s="222"/>
      <c r="U1763" s="222"/>
      <c r="V1763" s="222"/>
      <c r="W1763" s="222"/>
      <c r="X1763" s="222"/>
      <c r="Y1763" s="222"/>
      <c r="Z1763" s="212"/>
      <c r="AA1763" s="212"/>
      <c r="AB1763" s="212"/>
      <c r="AC1763" s="212"/>
      <c r="AD1763" s="212"/>
      <c r="AE1763" s="212"/>
      <c r="AF1763" s="212"/>
      <c r="AG1763" s="212" t="s">
        <v>235</v>
      </c>
      <c r="AH1763" s="212">
        <v>2</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76" t="s">
        <v>1615</v>
      </c>
      <c r="D1764" s="267"/>
      <c r="E1764" s="268">
        <v>77.599999999999994</v>
      </c>
      <c r="F1764" s="222"/>
      <c r="G1764" s="222"/>
      <c r="H1764" s="222"/>
      <c r="I1764" s="222"/>
      <c r="J1764" s="222"/>
      <c r="K1764" s="222"/>
      <c r="L1764" s="222"/>
      <c r="M1764" s="222"/>
      <c r="N1764" s="221"/>
      <c r="O1764" s="221"/>
      <c r="P1764" s="221"/>
      <c r="Q1764" s="221"/>
      <c r="R1764" s="222"/>
      <c r="S1764" s="222"/>
      <c r="T1764" s="222"/>
      <c r="U1764" s="222"/>
      <c r="V1764" s="222"/>
      <c r="W1764" s="222"/>
      <c r="X1764" s="222"/>
      <c r="Y1764" s="222"/>
      <c r="Z1764" s="212"/>
      <c r="AA1764" s="212"/>
      <c r="AB1764" s="212"/>
      <c r="AC1764" s="212"/>
      <c r="AD1764" s="212"/>
      <c r="AE1764" s="212"/>
      <c r="AF1764" s="212"/>
      <c r="AG1764" s="212" t="s">
        <v>235</v>
      </c>
      <c r="AH1764" s="212">
        <v>2</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3" x14ac:dyDescent="0.2">
      <c r="A1765" s="219"/>
      <c r="B1765" s="220"/>
      <c r="C1765" s="276" t="s">
        <v>1616</v>
      </c>
      <c r="D1765" s="267"/>
      <c r="E1765" s="268">
        <v>70.27</v>
      </c>
      <c r="F1765" s="222"/>
      <c r="G1765" s="222"/>
      <c r="H1765" s="222"/>
      <c r="I1765" s="222"/>
      <c r="J1765" s="222"/>
      <c r="K1765" s="222"/>
      <c r="L1765" s="222"/>
      <c r="M1765" s="222"/>
      <c r="N1765" s="221"/>
      <c r="O1765" s="221"/>
      <c r="P1765" s="221"/>
      <c r="Q1765" s="221"/>
      <c r="R1765" s="222"/>
      <c r="S1765" s="222"/>
      <c r="T1765" s="222"/>
      <c r="U1765" s="222"/>
      <c r="V1765" s="222"/>
      <c r="W1765" s="222"/>
      <c r="X1765" s="222"/>
      <c r="Y1765" s="222"/>
      <c r="Z1765" s="212"/>
      <c r="AA1765" s="212"/>
      <c r="AB1765" s="212"/>
      <c r="AC1765" s="212"/>
      <c r="AD1765" s="212"/>
      <c r="AE1765" s="212"/>
      <c r="AF1765" s="212"/>
      <c r="AG1765" s="212" t="s">
        <v>235</v>
      </c>
      <c r="AH1765" s="212">
        <v>2</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3" x14ac:dyDescent="0.2">
      <c r="A1766" s="219"/>
      <c r="B1766" s="220"/>
      <c r="C1766" s="276" t="s">
        <v>1617</v>
      </c>
      <c r="D1766" s="267"/>
      <c r="E1766" s="268">
        <v>19</v>
      </c>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235</v>
      </c>
      <c r="AH1766" s="212">
        <v>2</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3" x14ac:dyDescent="0.2">
      <c r="A1767" s="219"/>
      <c r="B1767" s="220"/>
      <c r="C1767" s="276" t="s">
        <v>1618</v>
      </c>
      <c r="D1767" s="267"/>
      <c r="E1767" s="268">
        <v>13.26</v>
      </c>
      <c r="F1767" s="222"/>
      <c r="G1767" s="222"/>
      <c r="H1767" s="222"/>
      <c r="I1767" s="222"/>
      <c r="J1767" s="222"/>
      <c r="K1767" s="222"/>
      <c r="L1767" s="222"/>
      <c r="M1767" s="222"/>
      <c r="N1767" s="221"/>
      <c r="O1767" s="221"/>
      <c r="P1767" s="221"/>
      <c r="Q1767" s="221"/>
      <c r="R1767" s="222"/>
      <c r="S1767" s="222"/>
      <c r="T1767" s="222"/>
      <c r="U1767" s="222"/>
      <c r="V1767" s="222"/>
      <c r="W1767" s="222"/>
      <c r="X1767" s="222"/>
      <c r="Y1767" s="222"/>
      <c r="Z1767" s="212"/>
      <c r="AA1767" s="212"/>
      <c r="AB1767" s="212"/>
      <c r="AC1767" s="212"/>
      <c r="AD1767" s="212"/>
      <c r="AE1767" s="212"/>
      <c r="AF1767" s="212"/>
      <c r="AG1767" s="212" t="s">
        <v>235</v>
      </c>
      <c r="AH1767" s="212">
        <v>2</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3" x14ac:dyDescent="0.2">
      <c r="A1768" s="219"/>
      <c r="B1768" s="220"/>
      <c r="C1768" s="276" t="s">
        <v>1619</v>
      </c>
      <c r="D1768" s="267"/>
      <c r="E1768" s="268">
        <v>17.920000000000002</v>
      </c>
      <c r="F1768" s="222"/>
      <c r="G1768" s="222"/>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235</v>
      </c>
      <c r="AH1768" s="212">
        <v>2</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76" t="s">
        <v>1620</v>
      </c>
      <c r="D1769" s="267"/>
      <c r="E1769" s="268">
        <v>6.72</v>
      </c>
      <c r="F1769" s="222"/>
      <c r="G1769" s="222"/>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235</v>
      </c>
      <c r="AH1769" s="212">
        <v>2</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19"/>
      <c r="B1770" s="220"/>
      <c r="C1770" s="276" t="s">
        <v>1621</v>
      </c>
      <c r="D1770" s="267"/>
      <c r="E1770" s="268">
        <v>33.04</v>
      </c>
      <c r="F1770" s="222"/>
      <c r="G1770" s="222"/>
      <c r="H1770" s="222"/>
      <c r="I1770" s="222"/>
      <c r="J1770" s="222"/>
      <c r="K1770" s="222"/>
      <c r="L1770" s="222"/>
      <c r="M1770" s="222"/>
      <c r="N1770" s="221"/>
      <c r="O1770" s="221"/>
      <c r="P1770" s="221"/>
      <c r="Q1770" s="221"/>
      <c r="R1770" s="222"/>
      <c r="S1770" s="222"/>
      <c r="T1770" s="222"/>
      <c r="U1770" s="222"/>
      <c r="V1770" s="222"/>
      <c r="W1770" s="222"/>
      <c r="X1770" s="222"/>
      <c r="Y1770" s="222"/>
      <c r="Z1770" s="212"/>
      <c r="AA1770" s="212"/>
      <c r="AB1770" s="212"/>
      <c r="AC1770" s="212"/>
      <c r="AD1770" s="212"/>
      <c r="AE1770" s="212"/>
      <c r="AF1770" s="212"/>
      <c r="AG1770" s="212" t="s">
        <v>235</v>
      </c>
      <c r="AH1770" s="212">
        <v>2</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3" x14ac:dyDescent="0.2">
      <c r="A1771" s="219"/>
      <c r="B1771" s="220"/>
      <c r="C1771" s="276" t="s">
        <v>1622</v>
      </c>
      <c r="D1771" s="267"/>
      <c r="E1771" s="268">
        <v>98.6</v>
      </c>
      <c r="F1771" s="222"/>
      <c r="G1771" s="222"/>
      <c r="H1771" s="222"/>
      <c r="I1771" s="222"/>
      <c r="J1771" s="222"/>
      <c r="K1771" s="222"/>
      <c r="L1771" s="222"/>
      <c r="M1771" s="222"/>
      <c r="N1771" s="221"/>
      <c r="O1771" s="221"/>
      <c r="P1771" s="221"/>
      <c r="Q1771" s="221"/>
      <c r="R1771" s="222"/>
      <c r="S1771" s="222"/>
      <c r="T1771" s="222"/>
      <c r="U1771" s="222"/>
      <c r="V1771" s="222"/>
      <c r="W1771" s="222"/>
      <c r="X1771" s="222"/>
      <c r="Y1771" s="222"/>
      <c r="Z1771" s="212"/>
      <c r="AA1771" s="212"/>
      <c r="AB1771" s="212"/>
      <c r="AC1771" s="212"/>
      <c r="AD1771" s="212"/>
      <c r="AE1771" s="212"/>
      <c r="AF1771" s="212"/>
      <c r="AG1771" s="212" t="s">
        <v>235</v>
      </c>
      <c r="AH1771" s="212">
        <v>2</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19"/>
      <c r="B1772" s="220"/>
      <c r="C1772" s="276" t="s">
        <v>1623</v>
      </c>
      <c r="D1772" s="267"/>
      <c r="E1772" s="268">
        <v>8.24</v>
      </c>
      <c r="F1772" s="222"/>
      <c r="G1772" s="222"/>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235</v>
      </c>
      <c r="AH1772" s="212">
        <v>2</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19"/>
      <c r="B1773" s="220"/>
      <c r="C1773" s="276" t="s">
        <v>1624</v>
      </c>
      <c r="D1773" s="267"/>
      <c r="E1773" s="268">
        <v>12.68</v>
      </c>
      <c r="F1773" s="222"/>
      <c r="G1773" s="222"/>
      <c r="H1773" s="222"/>
      <c r="I1773" s="222"/>
      <c r="J1773" s="222"/>
      <c r="K1773" s="222"/>
      <c r="L1773" s="222"/>
      <c r="M1773" s="222"/>
      <c r="N1773" s="221"/>
      <c r="O1773" s="221"/>
      <c r="P1773" s="221"/>
      <c r="Q1773" s="221"/>
      <c r="R1773" s="222"/>
      <c r="S1773" s="222"/>
      <c r="T1773" s="222"/>
      <c r="U1773" s="222"/>
      <c r="V1773" s="222"/>
      <c r="W1773" s="222"/>
      <c r="X1773" s="222"/>
      <c r="Y1773" s="222"/>
      <c r="Z1773" s="212"/>
      <c r="AA1773" s="212"/>
      <c r="AB1773" s="212"/>
      <c r="AC1773" s="212"/>
      <c r="AD1773" s="212"/>
      <c r="AE1773" s="212"/>
      <c r="AF1773" s="212"/>
      <c r="AG1773" s="212" t="s">
        <v>235</v>
      </c>
      <c r="AH1773" s="212">
        <v>2</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19"/>
      <c r="B1774" s="220"/>
      <c r="C1774" s="276" t="s">
        <v>1625</v>
      </c>
      <c r="D1774" s="267"/>
      <c r="E1774" s="268">
        <v>6.74</v>
      </c>
      <c r="F1774" s="222"/>
      <c r="G1774" s="222"/>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235</v>
      </c>
      <c r="AH1774" s="212">
        <v>2</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19"/>
      <c r="B1775" s="220"/>
      <c r="C1775" s="276" t="s">
        <v>1626</v>
      </c>
      <c r="D1775" s="267"/>
      <c r="E1775" s="268">
        <v>60</v>
      </c>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235</v>
      </c>
      <c r="AH1775" s="212">
        <v>2</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76" t="s">
        <v>1627</v>
      </c>
      <c r="D1776" s="267"/>
      <c r="E1776" s="268">
        <v>51.6</v>
      </c>
      <c r="F1776" s="222"/>
      <c r="G1776" s="222"/>
      <c r="H1776" s="222"/>
      <c r="I1776" s="222"/>
      <c r="J1776" s="222"/>
      <c r="K1776" s="222"/>
      <c r="L1776" s="222"/>
      <c r="M1776" s="222"/>
      <c r="N1776" s="221"/>
      <c r="O1776" s="221"/>
      <c r="P1776" s="221"/>
      <c r="Q1776" s="221"/>
      <c r="R1776" s="222"/>
      <c r="S1776" s="222"/>
      <c r="T1776" s="222"/>
      <c r="U1776" s="222"/>
      <c r="V1776" s="222"/>
      <c r="W1776" s="222"/>
      <c r="X1776" s="222"/>
      <c r="Y1776" s="222"/>
      <c r="Z1776" s="212"/>
      <c r="AA1776" s="212"/>
      <c r="AB1776" s="212"/>
      <c r="AC1776" s="212"/>
      <c r="AD1776" s="212"/>
      <c r="AE1776" s="212"/>
      <c r="AF1776" s="212"/>
      <c r="AG1776" s="212" t="s">
        <v>235</v>
      </c>
      <c r="AH1776" s="212">
        <v>2</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19"/>
      <c r="B1777" s="220"/>
      <c r="C1777" s="276" t="s">
        <v>1628</v>
      </c>
      <c r="D1777" s="267"/>
      <c r="E1777" s="268">
        <v>45.5</v>
      </c>
      <c r="F1777" s="222"/>
      <c r="G1777" s="222"/>
      <c r="H1777" s="222"/>
      <c r="I1777" s="222"/>
      <c r="J1777" s="222"/>
      <c r="K1777" s="222"/>
      <c r="L1777" s="222"/>
      <c r="M1777" s="222"/>
      <c r="N1777" s="221"/>
      <c r="O1777" s="221"/>
      <c r="P1777" s="221"/>
      <c r="Q1777" s="221"/>
      <c r="R1777" s="222"/>
      <c r="S1777" s="222"/>
      <c r="T1777" s="222"/>
      <c r="U1777" s="222"/>
      <c r="V1777" s="222"/>
      <c r="W1777" s="222"/>
      <c r="X1777" s="222"/>
      <c r="Y1777" s="222"/>
      <c r="Z1777" s="212"/>
      <c r="AA1777" s="212"/>
      <c r="AB1777" s="212"/>
      <c r="AC1777" s="212"/>
      <c r="AD1777" s="212"/>
      <c r="AE1777" s="212"/>
      <c r="AF1777" s="212"/>
      <c r="AG1777" s="212" t="s">
        <v>235</v>
      </c>
      <c r="AH1777" s="212">
        <v>2</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19"/>
      <c r="B1778" s="220"/>
      <c r="C1778" s="276" t="s">
        <v>1629</v>
      </c>
      <c r="D1778" s="267"/>
      <c r="E1778" s="268">
        <v>10.9</v>
      </c>
      <c r="F1778" s="222"/>
      <c r="G1778" s="222"/>
      <c r="H1778" s="222"/>
      <c r="I1778" s="222"/>
      <c r="J1778" s="222"/>
      <c r="K1778" s="222"/>
      <c r="L1778" s="222"/>
      <c r="M1778" s="222"/>
      <c r="N1778" s="221"/>
      <c r="O1778" s="221"/>
      <c r="P1778" s="221"/>
      <c r="Q1778" s="221"/>
      <c r="R1778" s="222"/>
      <c r="S1778" s="222"/>
      <c r="T1778" s="222"/>
      <c r="U1778" s="222"/>
      <c r="V1778" s="222"/>
      <c r="W1778" s="222"/>
      <c r="X1778" s="222"/>
      <c r="Y1778" s="222"/>
      <c r="Z1778" s="212"/>
      <c r="AA1778" s="212"/>
      <c r="AB1778" s="212"/>
      <c r="AC1778" s="212"/>
      <c r="AD1778" s="212"/>
      <c r="AE1778" s="212"/>
      <c r="AF1778" s="212"/>
      <c r="AG1778" s="212" t="s">
        <v>235</v>
      </c>
      <c r="AH1778" s="212">
        <v>2</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19"/>
      <c r="B1779" s="220"/>
      <c r="C1779" s="276" t="s">
        <v>1630</v>
      </c>
      <c r="D1779" s="267"/>
      <c r="E1779" s="268">
        <v>42.5</v>
      </c>
      <c r="F1779" s="222"/>
      <c r="G1779" s="222"/>
      <c r="H1779" s="222"/>
      <c r="I1779" s="222"/>
      <c r="J1779" s="222"/>
      <c r="K1779" s="222"/>
      <c r="L1779" s="222"/>
      <c r="M1779" s="222"/>
      <c r="N1779" s="221"/>
      <c r="O1779" s="221"/>
      <c r="P1779" s="221"/>
      <c r="Q1779" s="221"/>
      <c r="R1779" s="222"/>
      <c r="S1779" s="222"/>
      <c r="T1779" s="222"/>
      <c r="U1779" s="222"/>
      <c r="V1779" s="222"/>
      <c r="W1779" s="222"/>
      <c r="X1779" s="222"/>
      <c r="Y1779" s="222"/>
      <c r="Z1779" s="212"/>
      <c r="AA1779" s="212"/>
      <c r="AB1779" s="212"/>
      <c r="AC1779" s="212"/>
      <c r="AD1779" s="212"/>
      <c r="AE1779" s="212"/>
      <c r="AF1779" s="212"/>
      <c r="AG1779" s="212" t="s">
        <v>235</v>
      </c>
      <c r="AH1779" s="212">
        <v>2</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19"/>
      <c r="B1780" s="220"/>
      <c r="C1780" s="276" t="s">
        <v>1631</v>
      </c>
      <c r="D1780" s="267"/>
      <c r="E1780" s="268">
        <v>10.3</v>
      </c>
      <c r="F1780" s="222"/>
      <c r="G1780" s="222"/>
      <c r="H1780" s="222"/>
      <c r="I1780" s="222"/>
      <c r="J1780" s="222"/>
      <c r="K1780" s="222"/>
      <c r="L1780" s="222"/>
      <c r="M1780" s="222"/>
      <c r="N1780" s="221"/>
      <c r="O1780" s="221"/>
      <c r="P1780" s="221"/>
      <c r="Q1780" s="221"/>
      <c r="R1780" s="222"/>
      <c r="S1780" s="222"/>
      <c r="T1780" s="222"/>
      <c r="U1780" s="222"/>
      <c r="V1780" s="222"/>
      <c r="W1780" s="222"/>
      <c r="X1780" s="222"/>
      <c r="Y1780" s="222"/>
      <c r="Z1780" s="212"/>
      <c r="AA1780" s="212"/>
      <c r="AB1780" s="212"/>
      <c r="AC1780" s="212"/>
      <c r="AD1780" s="212"/>
      <c r="AE1780" s="212"/>
      <c r="AF1780" s="212"/>
      <c r="AG1780" s="212" t="s">
        <v>235</v>
      </c>
      <c r="AH1780" s="212">
        <v>2</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77" t="s">
        <v>1632</v>
      </c>
      <c r="D1781" s="269"/>
      <c r="E1781" s="270">
        <v>737.40099999999995</v>
      </c>
      <c r="F1781" s="222"/>
      <c r="G1781" s="222"/>
      <c r="H1781" s="222"/>
      <c r="I1781" s="222"/>
      <c r="J1781" s="222"/>
      <c r="K1781" s="222"/>
      <c r="L1781" s="222"/>
      <c r="M1781" s="222"/>
      <c r="N1781" s="221"/>
      <c r="O1781" s="221"/>
      <c r="P1781" s="221"/>
      <c r="Q1781" s="221"/>
      <c r="R1781" s="222"/>
      <c r="S1781" s="222"/>
      <c r="T1781" s="222"/>
      <c r="U1781" s="222"/>
      <c r="V1781" s="222"/>
      <c r="W1781" s="222"/>
      <c r="X1781" s="222"/>
      <c r="Y1781" s="222"/>
      <c r="Z1781" s="212"/>
      <c r="AA1781" s="212"/>
      <c r="AB1781" s="212"/>
      <c r="AC1781" s="212"/>
      <c r="AD1781" s="212"/>
      <c r="AE1781" s="212"/>
      <c r="AF1781" s="212"/>
      <c r="AG1781" s="212" t="s">
        <v>235</v>
      </c>
      <c r="AH1781" s="212">
        <v>3</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19"/>
      <c r="B1782" s="220"/>
      <c r="C1782" s="275" t="s">
        <v>642</v>
      </c>
      <c r="D1782" s="267"/>
      <c r="E1782" s="268"/>
      <c r="F1782" s="222"/>
      <c r="G1782" s="222"/>
      <c r="H1782" s="222"/>
      <c r="I1782" s="222"/>
      <c r="J1782" s="222"/>
      <c r="K1782" s="222"/>
      <c r="L1782" s="222"/>
      <c r="M1782" s="222"/>
      <c r="N1782" s="221"/>
      <c r="O1782" s="221"/>
      <c r="P1782" s="221"/>
      <c r="Q1782" s="221"/>
      <c r="R1782" s="222"/>
      <c r="S1782" s="222"/>
      <c r="T1782" s="222"/>
      <c r="U1782" s="222"/>
      <c r="V1782" s="222"/>
      <c r="W1782" s="222"/>
      <c r="X1782" s="222"/>
      <c r="Y1782" s="222"/>
      <c r="Z1782" s="212"/>
      <c r="AA1782" s="212"/>
      <c r="AB1782" s="212"/>
      <c r="AC1782" s="212"/>
      <c r="AD1782" s="212"/>
      <c r="AE1782" s="212"/>
      <c r="AF1782" s="212"/>
      <c r="AG1782" s="212" t="s">
        <v>235</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ht="22.5" outlineLevel="1" x14ac:dyDescent="0.2">
      <c r="A1783" s="239">
        <v>193</v>
      </c>
      <c r="B1783" s="240" t="s">
        <v>1633</v>
      </c>
      <c r="C1783" s="257" t="s">
        <v>1634</v>
      </c>
      <c r="D1783" s="241" t="s">
        <v>425</v>
      </c>
      <c r="E1783" s="242">
        <v>1</v>
      </c>
      <c r="F1783" s="243"/>
      <c r="G1783" s="244">
        <f>ROUND(E1783*F1783,2)</f>
        <v>0</v>
      </c>
      <c r="H1783" s="243"/>
      <c r="I1783" s="244">
        <f>ROUND(E1783*H1783,2)</f>
        <v>0</v>
      </c>
      <c r="J1783" s="243"/>
      <c r="K1783" s="244">
        <f>ROUND(E1783*J1783,2)</f>
        <v>0</v>
      </c>
      <c r="L1783" s="244">
        <v>15</v>
      </c>
      <c r="M1783" s="244">
        <f>G1783*(1+L1783/100)</f>
        <v>0</v>
      </c>
      <c r="N1783" s="242">
        <v>0.1</v>
      </c>
      <c r="O1783" s="242">
        <f>ROUND(E1783*N1783,2)</f>
        <v>0.1</v>
      </c>
      <c r="P1783" s="242">
        <v>0</v>
      </c>
      <c r="Q1783" s="242">
        <f>ROUND(E1783*P1783,2)</f>
        <v>0</v>
      </c>
      <c r="R1783" s="244"/>
      <c r="S1783" s="244" t="s">
        <v>250</v>
      </c>
      <c r="T1783" s="245" t="s">
        <v>228</v>
      </c>
      <c r="U1783" s="222">
        <v>0</v>
      </c>
      <c r="V1783" s="222">
        <f>ROUND(E1783*U1783,2)</f>
        <v>0</v>
      </c>
      <c r="W1783" s="222"/>
      <c r="X1783" s="222" t="s">
        <v>298</v>
      </c>
      <c r="Y1783" s="222" t="s">
        <v>230</v>
      </c>
      <c r="Z1783" s="212"/>
      <c r="AA1783" s="212"/>
      <c r="AB1783" s="212"/>
      <c r="AC1783" s="212"/>
      <c r="AD1783" s="212"/>
      <c r="AE1783" s="212"/>
      <c r="AF1783" s="212"/>
      <c r="AG1783" s="212" t="s">
        <v>362</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2" x14ac:dyDescent="0.2">
      <c r="A1784" s="219"/>
      <c r="B1784" s="220"/>
      <c r="C1784" s="258" t="s">
        <v>1635</v>
      </c>
      <c r="D1784" s="246"/>
      <c r="E1784" s="246"/>
      <c r="F1784" s="246"/>
      <c r="G1784" s="246"/>
      <c r="H1784" s="222"/>
      <c r="I1784" s="222"/>
      <c r="J1784" s="222"/>
      <c r="K1784" s="222"/>
      <c r="L1784" s="222"/>
      <c r="M1784" s="222"/>
      <c r="N1784" s="221"/>
      <c r="O1784" s="221"/>
      <c r="P1784" s="221"/>
      <c r="Q1784" s="221"/>
      <c r="R1784" s="222"/>
      <c r="S1784" s="222"/>
      <c r="T1784" s="222"/>
      <c r="U1784" s="222"/>
      <c r="V1784" s="222"/>
      <c r="W1784" s="222"/>
      <c r="X1784" s="222"/>
      <c r="Y1784" s="222"/>
      <c r="Z1784" s="212"/>
      <c r="AA1784" s="212"/>
      <c r="AB1784" s="212"/>
      <c r="AC1784" s="212"/>
      <c r="AD1784" s="212"/>
      <c r="AE1784" s="212"/>
      <c r="AF1784" s="212"/>
      <c r="AG1784" s="212" t="s">
        <v>233</v>
      </c>
      <c r="AH1784" s="212"/>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47" t="str">
        <f>C1784</f>
        <v>Replika dveří venkovních dvoukřídlových. Dveře dřevěné, plné, otočné s polodrážkou. Dveře budou profilovány dle stávajících.</v>
      </c>
      <c r="BB1784" s="212"/>
      <c r="BC1784" s="212"/>
      <c r="BD1784" s="212"/>
      <c r="BE1784" s="212"/>
      <c r="BF1784" s="212"/>
      <c r="BG1784" s="212"/>
      <c r="BH1784" s="212"/>
    </row>
    <row r="1785" spans="1:60" outlineLevel="3" x14ac:dyDescent="0.2">
      <c r="A1785" s="219"/>
      <c r="B1785" s="220"/>
      <c r="C1785" s="260" t="s">
        <v>1636</v>
      </c>
      <c r="D1785" s="248"/>
      <c r="E1785" s="248"/>
      <c r="F1785" s="248"/>
      <c r="G1785" s="248"/>
      <c r="H1785" s="222"/>
      <c r="I1785" s="222"/>
      <c r="J1785" s="222"/>
      <c r="K1785" s="222"/>
      <c r="L1785" s="222"/>
      <c r="M1785" s="222"/>
      <c r="N1785" s="221"/>
      <c r="O1785" s="221"/>
      <c r="P1785" s="221"/>
      <c r="Q1785" s="221"/>
      <c r="R1785" s="222"/>
      <c r="S1785" s="222"/>
      <c r="T1785" s="222"/>
      <c r="U1785" s="222"/>
      <c r="V1785" s="222"/>
      <c r="W1785" s="222"/>
      <c r="X1785" s="222"/>
      <c r="Y1785" s="222"/>
      <c r="Z1785" s="212"/>
      <c r="AA1785" s="212"/>
      <c r="AB1785" s="212"/>
      <c r="AC1785" s="212"/>
      <c r="AD1785" s="212"/>
      <c r="AE1785" s="212"/>
      <c r="AF1785" s="212"/>
      <c r="AG1785" s="212" t="s">
        <v>233</v>
      </c>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47" t="str">
        <f>C1785</f>
        <v>Včetně D+M obložkové dřevěné zárubněve stejném dekoru jako dveřní křídlo. Zárubeň včetně celoobvodového těsnění.</v>
      </c>
      <c r="BB1785" s="212"/>
      <c r="BC1785" s="212"/>
      <c r="BD1785" s="212"/>
      <c r="BE1785" s="212"/>
      <c r="BF1785" s="212"/>
      <c r="BG1785" s="212"/>
      <c r="BH1785" s="212"/>
    </row>
    <row r="1786" spans="1:60" outlineLevel="3" x14ac:dyDescent="0.2">
      <c r="A1786" s="219"/>
      <c r="B1786" s="220"/>
      <c r="C1786" s="260" t="s">
        <v>1637</v>
      </c>
      <c r="D1786" s="248"/>
      <c r="E1786" s="248"/>
      <c r="F1786" s="248"/>
      <c r="G1786" s="248"/>
      <c r="H1786" s="222"/>
      <c r="I1786" s="222"/>
      <c r="J1786" s="222"/>
      <c r="K1786" s="222"/>
      <c r="L1786" s="222"/>
      <c r="M1786" s="222"/>
      <c r="N1786" s="221"/>
      <c r="O1786" s="221"/>
      <c r="P1786" s="221"/>
      <c r="Q1786" s="221"/>
      <c r="R1786" s="222"/>
      <c r="S1786" s="222"/>
      <c r="T1786" s="222"/>
      <c r="U1786" s="222"/>
      <c r="V1786" s="222"/>
      <c r="W1786" s="222"/>
      <c r="X1786" s="222"/>
      <c r="Y1786" s="222"/>
      <c r="Z1786" s="212"/>
      <c r="AA1786" s="212"/>
      <c r="AB1786" s="212"/>
      <c r="AC1786" s="212"/>
      <c r="AD1786" s="212"/>
      <c r="AE1786" s="212"/>
      <c r="AF1786" s="212"/>
      <c r="AG1786" s="212" t="s">
        <v>233</v>
      </c>
      <c r="AH1786" s="212"/>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19"/>
      <c r="B1787" s="220"/>
      <c r="C1787" s="260" t="s">
        <v>1638</v>
      </c>
      <c r="D1787" s="248"/>
      <c r="E1787" s="248"/>
      <c r="F1787" s="248"/>
      <c r="G1787" s="248"/>
      <c r="H1787" s="222"/>
      <c r="I1787" s="222"/>
      <c r="J1787" s="222"/>
      <c r="K1787" s="222"/>
      <c r="L1787" s="222"/>
      <c r="M1787" s="222"/>
      <c r="N1787" s="221"/>
      <c r="O1787" s="221"/>
      <c r="P1787" s="221"/>
      <c r="Q1787" s="221"/>
      <c r="R1787" s="222"/>
      <c r="S1787" s="222"/>
      <c r="T1787" s="222"/>
      <c r="U1787" s="222"/>
      <c r="V1787" s="222"/>
      <c r="W1787" s="222"/>
      <c r="X1787" s="222"/>
      <c r="Y1787" s="222"/>
      <c r="Z1787" s="212"/>
      <c r="AA1787" s="212"/>
      <c r="AB1787" s="212"/>
      <c r="AC1787" s="212"/>
      <c r="AD1787" s="212"/>
      <c r="AE1787" s="212"/>
      <c r="AF1787" s="212"/>
      <c r="AG1787" s="212" t="s">
        <v>233</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2" x14ac:dyDescent="0.2">
      <c r="A1788" s="219"/>
      <c r="B1788" s="220"/>
      <c r="C1788" s="259" t="s">
        <v>650</v>
      </c>
      <c r="D1788" s="226"/>
      <c r="E1788" s="227">
        <v>1</v>
      </c>
      <c r="F1788" s="222"/>
      <c r="G1788" s="222"/>
      <c r="H1788" s="222"/>
      <c r="I1788" s="222"/>
      <c r="J1788" s="222"/>
      <c r="K1788" s="222"/>
      <c r="L1788" s="222"/>
      <c r="M1788" s="222"/>
      <c r="N1788" s="221"/>
      <c r="O1788" s="221"/>
      <c r="P1788" s="221"/>
      <c r="Q1788" s="221"/>
      <c r="R1788" s="222"/>
      <c r="S1788" s="222"/>
      <c r="T1788" s="222"/>
      <c r="U1788" s="222"/>
      <c r="V1788" s="222"/>
      <c r="W1788" s="222"/>
      <c r="X1788" s="222"/>
      <c r="Y1788" s="222"/>
      <c r="Z1788" s="212"/>
      <c r="AA1788" s="212"/>
      <c r="AB1788" s="212"/>
      <c r="AC1788" s="212"/>
      <c r="AD1788" s="212"/>
      <c r="AE1788" s="212"/>
      <c r="AF1788" s="212"/>
      <c r="AG1788" s="212" t="s">
        <v>235</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1" x14ac:dyDescent="0.2">
      <c r="A1789" s="239">
        <v>194</v>
      </c>
      <c r="B1789" s="240" t="s">
        <v>1639</v>
      </c>
      <c r="C1789" s="257" t="s">
        <v>1640</v>
      </c>
      <c r="D1789" s="241" t="s">
        <v>296</v>
      </c>
      <c r="E1789" s="242">
        <v>191.17500000000001</v>
      </c>
      <c r="F1789" s="243"/>
      <c r="G1789" s="244">
        <f>ROUND(E1789*F1789,2)</f>
        <v>0</v>
      </c>
      <c r="H1789" s="243"/>
      <c r="I1789" s="244">
        <f>ROUND(E1789*H1789,2)</f>
        <v>0</v>
      </c>
      <c r="J1789" s="243"/>
      <c r="K1789" s="244">
        <f>ROUND(E1789*J1789,2)</f>
        <v>0</v>
      </c>
      <c r="L1789" s="244">
        <v>15</v>
      </c>
      <c r="M1789" s="244">
        <f>G1789*(1+L1789/100)</f>
        <v>0</v>
      </c>
      <c r="N1789" s="242">
        <v>0.1</v>
      </c>
      <c r="O1789" s="242">
        <f>ROUND(E1789*N1789,2)</f>
        <v>19.12</v>
      </c>
      <c r="P1789" s="242">
        <v>0</v>
      </c>
      <c r="Q1789" s="242">
        <f>ROUND(E1789*P1789,2)</f>
        <v>0</v>
      </c>
      <c r="R1789" s="244"/>
      <c r="S1789" s="244" t="s">
        <v>250</v>
      </c>
      <c r="T1789" s="245" t="s">
        <v>228</v>
      </c>
      <c r="U1789" s="222">
        <v>0</v>
      </c>
      <c r="V1789" s="222">
        <f>ROUND(E1789*U1789,2)</f>
        <v>0</v>
      </c>
      <c r="W1789" s="222"/>
      <c r="X1789" s="222" t="s">
        <v>298</v>
      </c>
      <c r="Y1789" s="222" t="s">
        <v>230</v>
      </c>
      <c r="Z1789" s="212"/>
      <c r="AA1789" s="212"/>
      <c r="AB1789" s="212"/>
      <c r="AC1789" s="212"/>
      <c r="AD1789" s="212"/>
      <c r="AE1789" s="212"/>
      <c r="AF1789" s="212"/>
      <c r="AG1789" s="212" t="s">
        <v>362</v>
      </c>
      <c r="AH1789" s="212"/>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ht="22.5" outlineLevel="2" x14ac:dyDescent="0.2">
      <c r="A1790" s="219"/>
      <c r="B1790" s="220"/>
      <c r="C1790" s="258" t="s">
        <v>1641</v>
      </c>
      <c r="D1790" s="246"/>
      <c r="E1790" s="246"/>
      <c r="F1790" s="246"/>
      <c r="G1790" s="246"/>
      <c r="H1790" s="222"/>
      <c r="I1790" s="222"/>
      <c r="J1790" s="222"/>
      <c r="K1790" s="222"/>
      <c r="L1790" s="222"/>
      <c r="M1790" s="222"/>
      <c r="N1790" s="221"/>
      <c r="O1790" s="221"/>
      <c r="P1790" s="221"/>
      <c r="Q1790" s="221"/>
      <c r="R1790" s="222"/>
      <c r="S1790" s="222"/>
      <c r="T1790" s="222"/>
      <c r="U1790" s="222"/>
      <c r="V1790" s="222"/>
      <c r="W1790" s="222"/>
      <c r="X1790" s="222"/>
      <c r="Y1790" s="222"/>
      <c r="Z1790" s="212"/>
      <c r="AA1790" s="212"/>
      <c r="AB1790" s="212"/>
      <c r="AC1790" s="212"/>
      <c r="AD1790" s="212"/>
      <c r="AE1790" s="212"/>
      <c r="AF1790" s="212"/>
      <c r="AG1790" s="212" t="s">
        <v>233</v>
      </c>
      <c r="AH1790" s="212"/>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47" t="str">
        <f>C1790</f>
        <v>Vnitřní dělící sklepní kóje z dřevěných latí 50/70mm. Svislý dřevěný rám kotvený ke stropu a k podlaze. Vodorovný rám montovaný na svislý rám. Na každé dveře příčky jsou použity tři panty.</v>
      </c>
      <c r="BB1790" s="212"/>
      <c r="BC1790" s="212"/>
      <c r="BD1790" s="212"/>
      <c r="BE1790" s="212"/>
      <c r="BF1790" s="212"/>
      <c r="BG1790" s="212"/>
      <c r="BH1790" s="212"/>
    </row>
    <row r="1791" spans="1:60" ht="22.5" outlineLevel="3" x14ac:dyDescent="0.2">
      <c r="A1791" s="219"/>
      <c r="B1791" s="220"/>
      <c r="C1791" s="260" t="s">
        <v>1642</v>
      </c>
      <c r="D1791" s="248"/>
      <c r="E1791" s="248"/>
      <c r="F1791" s="248"/>
      <c r="G1791" s="248"/>
      <c r="H1791" s="222"/>
      <c r="I1791" s="222"/>
      <c r="J1791" s="222"/>
      <c r="K1791" s="222"/>
      <c r="L1791" s="222"/>
      <c r="M1791" s="222"/>
      <c r="N1791" s="221"/>
      <c r="O1791" s="221"/>
      <c r="P1791" s="221"/>
      <c r="Q1791" s="221"/>
      <c r="R1791" s="222"/>
      <c r="S1791" s="222"/>
      <c r="T1791" s="222"/>
      <c r="U1791" s="222"/>
      <c r="V1791" s="222"/>
      <c r="W1791" s="222"/>
      <c r="X1791" s="222"/>
      <c r="Y1791" s="222"/>
      <c r="Z1791" s="212"/>
      <c r="AA1791" s="212"/>
      <c r="AB1791" s="212"/>
      <c r="AC1791" s="212"/>
      <c r="AD1791" s="212"/>
      <c r="AE1791" s="212"/>
      <c r="AF1791" s="212"/>
      <c r="AG1791" s="212" t="s">
        <v>233</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47" t="str">
        <f>C1791</f>
        <v>Sklepní příčky (latě) budou tvarované podle klenby ve sklepním prostoru. příčky nesmějí do stropní kontśtrukce přesáhnout vzdálenost 200mm.</v>
      </c>
      <c r="BB1791" s="212"/>
      <c r="BC1791" s="212"/>
      <c r="BD1791" s="212"/>
      <c r="BE1791" s="212"/>
      <c r="BF1791" s="212"/>
      <c r="BG1791" s="212"/>
      <c r="BH1791" s="212"/>
    </row>
    <row r="1792" spans="1:60" outlineLevel="3" x14ac:dyDescent="0.2">
      <c r="A1792" s="219"/>
      <c r="B1792" s="220"/>
      <c r="C1792" s="260" t="s">
        <v>1643</v>
      </c>
      <c r="D1792" s="248"/>
      <c r="E1792" s="248"/>
      <c r="F1792" s="248"/>
      <c r="G1792" s="248"/>
      <c r="H1792" s="222"/>
      <c r="I1792" s="222"/>
      <c r="J1792" s="222"/>
      <c r="K1792" s="222"/>
      <c r="L1792" s="222"/>
      <c r="M1792" s="222"/>
      <c r="N1792" s="221"/>
      <c r="O1792" s="221"/>
      <c r="P1792" s="221"/>
      <c r="Q1792" s="221"/>
      <c r="R1792" s="222"/>
      <c r="S1792" s="222"/>
      <c r="T1792" s="222"/>
      <c r="U1792" s="222"/>
      <c r="V1792" s="222"/>
      <c r="W1792" s="222"/>
      <c r="X1792" s="222"/>
      <c r="Y1792" s="222"/>
      <c r="Z1792" s="212"/>
      <c r="AA1792" s="212"/>
      <c r="AB1792" s="212"/>
      <c r="AC1792" s="212"/>
      <c r="AD1792" s="212"/>
      <c r="AE1792" s="212"/>
      <c r="AF1792" s="212"/>
      <c r="AG1792" s="212" t="s">
        <v>233</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60" t="s">
        <v>1644</v>
      </c>
      <c r="D1793" s="248"/>
      <c r="E1793" s="248"/>
      <c r="F1793" s="248"/>
      <c r="G1793" s="248"/>
      <c r="H1793" s="222"/>
      <c r="I1793" s="222"/>
      <c r="J1793" s="222"/>
      <c r="K1793" s="222"/>
      <c r="L1793" s="222"/>
      <c r="M1793" s="222"/>
      <c r="N1793" s="221"/>
      <c r="O1793" s="221"/>
      <c r="P1793" s="221"/>
      <c r="Q1793" s="221"/>
      <c r="R1793" s="222"/>
      <c r="S1793" s="222"/>
      <c r="T1793" s="222"/>
      <c r="U1793" s="222"/>
      <c r="V1793" s="222"/>
      <c r="W1793" s="222"/>
      <c r="X1793" s="222"/>
      <c r="Y1793" s="222"/>
      <c r="Z1793" s="212"/>
      <c r="AA1793" s="212"/>
      <c r="AB1793" s="212"/>
      <c r="AC1793" s="212"/>
      <c r="AD1793" s="212"/>
      <c r="AE1793" s="212"/>
      <c r="AF1793" s="212"/>
      <c r="AG1793" s="212" t="s">
        <v>233</v>
      </c>
      <c r="AH1793" s="212"/>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
      <c r="A1794" s="219"/>
      <c r="B1794" s="220"/>
      <c r="C1794" s="260" t="s">
        <v>1645</v>
      </c>
      <c r="D1794" s="248"/>
      <c r="E1794" s="248"/>
      <c r="F1794" s="248"/>
      <c r="G1794" s="248"/>
      <c r="H1794" s="222"/>
      <c r="I1794" s="222"/>
      <c r="J1794" s="222"/>
      <c r="K1794" s="222"/>
      <c r="L1794" s="222"/>
      <c r="M1794" s="222"/>
      <c r="N1794" s="221"/>
      <c r="O1794" s="221"/>
      <c r="P1794" s="221"/>
      <c r="Q1794" s="221"/>
      <c r="R1794" s="222"/>
      <c r="S1794" s="222"/>
      <c r="T1794" s="222"/>
      <c r="U1794" s="222"/>
      <c r="V1794" s="222"/>
      <c r="W1794" s="222"/>
      <c r="X1794" s="222"/>
      <c r="Y1794" s="222"/>
      <c r="Z1794" s="212"/>
      <c r="AA1794" s="212"/>
      <c r="AB1794" s="212"/>
      <c r="AC1794" s="212"/>
      <c r="AD1794" s="212"/>
      <c r="AE1794" s="212"/>
      <c r="AF1794" s="212"/>
      <c r="AG1794" s="212" t="s">
        <v>233</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47" t="str">
        <f>C1794</f>
        <v>Kování na každých dveří jsou visací zámek včetně petlixce a klíčů. Petlice je kovovác černé barvěvčetně protikusu.</v>
      </c>
      <c r="BB1794" s="212"/>
      <c r="BC1794" s="212"/>
      <c r="BD1794" s="212"/>
      <c r="BE1794" s="212"/>
      <c r="BF1794" s="212"/>
      <c r="BG1794" s="212"/>
      <c r="BH1794" s="212"/>
    </row>
    <row r="1795" spans="1:60" outlineLevel="3" x14ac:dyDescent="0.2">
      <c r="A1795" s="219"/>
      <c r="B1795" s="220"/>
      <c r="C1795" s="260" t="s">
        <v>1646</v>
      </c>
      <c r="D1795" s="248"/>
      <c r="E1795" s="248"/>
      <c r="F1795" s="248"/>
      <c r="G1795" s="248"/>
      <c r="H1795" s="222"/>
      <c r="I1795" s="222"/>
      <c r="J1795" s="222"/>
      <c r="K1795" s="222"/>
      <c r="L1795" s="222"/>
      <c r="M1795" s="222"/>
      <c r="N1795" s="221"/>
      <c r="O1795" s="221"/>
      <c r="P1795" s="221"/>
      <c r="Q1795" s="221"/>
      <c r="R1795" s="222"/>
      <c r="S1795" s="222"/>
      <c r="T1795" s="222"/>
      <c r="U1795" s="222"/>
      <c r="V1795" s="222"/>
      <c r="W1795" s="222"/>
      <c r="X1795" s="222"/>
      <c r="Y1795" s="222"/>
      <c r="Z1795" s="212"/>
      <c r="AA1795" s="212"/>
      <c r="AB1795" s="212"/>
      <c r="AC1795" s="212"/>
      <c r="AD1795" s="212"/>
      <c r="AE1795" s="212"/>
      <c r="AF1795" s="212"/>
      <c r="AG1795" s="212" t="s">
        <v>233</v>
      </c>
      <c r="AH1795" s="212"/>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60" t="s">
        <v>1647</v>
      </c>
      <c r="D1796" s="248"/>
      <c r="E1796" s="248"/>
      <c r="F1796" s="248"/>
      <c r="G1796" s="248"/>
      <c r="H1796" s="222"/>
      <c r="I1796" s="222"/>
      <c r="J1796" s="222"/>
      <c r="K1796" s="222"/>
      <c r="L1796" s="222"/>
      <c r="M1796" s="222"/>
      <c r="N1796" s="221"/>
      <c r="O1796" s="221"/>
      <c r="P1796" s="221"/>
      <c r="Q1796" s="221"/>
      <c r="R1796" s="222"/>
      <c r="S1796" s="222"/>
      <c r="T1796" s="222"/>
      <c r="U1796" s="222"/>
      <c r="V1796" s="222"/>
      <c r="W1796" s="222"/>
      <c r="X1796" s="222"/>
      <c r="Y1796" s="222"/>
      <c r="Z1796" s="212"/>
      <c r="AA1796" s="212"/>
      <c r="AB1796" s="212"/>
      <c r="AC1796" s="212"/>
      <c r="AD1796" s="212"/>
      <c r="AE1796" s="212"/>
      <c r="AF1796" s="212"/>
      <c r="AG1796" s="212" t="s">
        <v>233</v>
      </c>
      <c r="AH1796" s="212"/>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19"/>
      <c r="B1797" s="220"/>
      <c r="C1797" s="260" t="s">
        <v>1648</v>
      </c>
      <c r="D1797" s="248"/>
      <c r="E1797" s="248"/>
      <c r="F1797" s="248"/>
      <c r="G1797" s="248"/>
      <c r="H1797" s="222"/>
      <c r="I1797" s="222"/>
      <c r="J1797" s="222"/>
      <c r="K1797" s="222"/>
      <c r="L1797" s="222"/>
      <c r="M1797" s="222"/>
      <c r="N1797" s="221"/>
      <c r="O1797" s="221"/>
      <c r="P1797" s="221"/>
      <c r="Q1797" s="221"/>
      <c r="R1797" s="222"/>
      <c r="S1797" s="222"/>
      <c r="T1797" s="222"/>
      <c r="U1797" s="222"/>
      <c r="V1797" s="222"/>
      <c r="W1797" s="222"/>
      <c r="X1797" s="222"/>
      <c r="Y1797" s="222"/>
      <c r="Z1797" s="212"/>
      <c r="AA1797" s="212"/>
      <c r="AB1797" s="212"/>
      <c r="AC1797" s="212"/>
      <c r="AD1797" s="212"/>
      <c r="AE1797" s="212"/>
      <c r="AF1797" s="212"/>
      <c r="AG1797" s="212" t="s">
        <v>233</v>
      </c>
      <c r="AH1797" s="212"/>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
      <c r="A1798" s="219"/>
      <c r="B1798" s="220"/>
      <c r="C1798" s="260" t="s">
        <v>1649</v>
      </c>
      <c r="D1798" s="248"/>
      <c r="E1798" s="248"/>
      <c r="F1798" s="248"/>
      <c r="G1798" s="248"/>
      <c r="H1798" s="222"/>
      <c r="I1798" s="222"/>
      <c r="J1798" s="222"/>
      <c r="K1798" s="222"/>
      <c r="L1798" s="222"/>
      <c r="M1798" s="222"/>
      <c r="N1798" s="221"/>
      <c r="O1798" s="221"/>
      <c r="P1798" s="221"/>
      <c r="Q1798" s="221"/>
      <c r="R1798" s="222"/>
      <c r="S1798" s="222"/>
      <c r="T1798" s="222"/>
      <c r="U1798" s="222"/>
      <c r="V1798" s="222"/>
      <c r="W1798" s="222"/>
      <c r="X1798" s="222"/>
      <c r="Y1798" s="222"/>
      <c r="Z1798" s="212"/>
      <c r="AA1798" s="212"/>
      <c r="AB1798" s="212"/>
      <c r="AC1798" s="212"/>
      <c r="AD1798" s="212"/>
      <c r="AE1798" s="212"/>
      <c r="AF1798" s="212"/>
      <c r="AG1798" s="212" t="s">
        <v>233</v>
      </c>
      <c r="AH1798" s="212"/>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19"/>
      <c r="B1799" s="220"/>
      <c r="C1799" s="260" t="s">
        <v>1650</v>
      </c>
      <c r="D1799" s="248"/>
      <c r="E1799" s="248"/>
      <c r="F1799" s="248"/>
      <c r="G1799" s="248"/>
      <c r="H1799" s="222"/>
      <c r="I1799" s="222"/>
      <c r="J1799" s="222"/>
      <c r="K1799" s="222"/>
      <c r="L1799" s="222"/>
      <c r="M1799" s="222"/>
      <c r="N1799" s="221"/>
      <c r="O1799" s="221"/>
      <c r="P1799" s="221"/>
      <c r="Q1799" s="221"/>
      <c r="R1799" s="222"/>
      <c r="S1799" s="222"/>
      <c r="T1799" s="222"/>
      <c r="U1799" s="222"/>
      <c r="V1799" s="222"/>
      <c r="W1799" s="222"/>
      <c r="X1799" s="222"/>
      <c r="Y1799" s="222"/>
      <c r="Z1799" s="212"/>
      <c r="AA1799" s="212"/>
      <c r="AB1799" s="212"/>
      <c r="AC1799" s="212"/>
      <c r="AD1799" s="212"/>
      <c r="AE1799" s="212"/>
      <c r="AF1799" s="212"/>
      <c r="AG1799" s="212" t="s">
        <v>233</v>
      </c>
      <c r="AH1799" s="212"/>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3" x14ac:dyDescent="0.2">
      <c r="A1800" s="219"/>
      <c r="B1800" s="220"/>
      <c r="C1800" s="260" t="s">
        <v>1651</v>
      </c>
      <c r="D1800" s="248"/>
      <c r="E1800" s="248"/>
      <c r="F1800" s="248"/>
      <c r="G1800" s="248"/>
      <c r="H1800" s="222"/>
      <c r="I1800" s="222"/>
      <c r="J1800" s="222"/>
      <c r="K1800" s="222"/>
      <c r="L1800" s="222"/>
      <c r="M1800" s="222"/>
      <c r="N1800" s="221"/>
      <c r="O1800" s="221"/>
      <c r="P1800" s="221"/>
      <c r="Q1800" s="221"/>
      <c r="R1800" s="222"/>
      <c r="S1800" s="222"/>
      <c r="T1800" s="222"/>
      <c r="U1800" s="222"/>
      <c r="V1800" s="222"/>
      <c r="W1800" s="222"/>
      <c r="X1800" s="222"/>
      <c r="Y1800" s="222"/>
      <c r="Z1800" s="212"/>
      <c r="AA1800" s="212"/>
      <c r="AB1800" s="212"/>
      <c r="AC1800" s="212"/>
      <c r="AD1800" s="212"/>
      <c r="AE1800" s="212"/>
      <c r="AF1800" s="212"/>
      <c r="AG1800" s="212" t="s">
        <v>233</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2" x14ac:dyDescent="0.2">
      <c r="A1801" s="219"/>
      <c r="B1801" s="220"/>
      <c r="C1801" s="259" t="s">
        <v>1652</v>
      </c>
      <c r="D1801" s="226"/>
      <c r="E1801" s="227"/>
      <c r="F1801" s="222"/>
      <c r="G1801" s="222"/>
      <c r="H1801" s="222"/>
      <c r="I1801" s="222"/>
      <c r="J1801" s="222"/>
      <c r="K1801" s="222"/>
      <c r="L1801" s="222"/>
      <c r="M1801" s="222"/>
      <c r="N1801" s="221"/>
      <c r="O1801" s="221"/>
      <c r="P1801" s="221"/>
      <c r="Q1801" s="221"/>
      <c r="R1801" s="222"/>
      <c r="S1801" s="222"/>
      <c r="T1801" s="222"/>
      <c r="U1801" s="222"/>
      <c r="V1801" s="222"/>
      <c r="W1801" s="222"/>
      <c r="X1801" s="222"/>
      <c r="Y1801" s="222"/>
      <c r="Z1801" s="212"/>
      <c r="AA1801" s="212"/>
      <c r="AB1801" s="212"/>
      <c r="AC1801" s="212"/>
      <c r="AD1801" s="212"/>
      <c r="AE1801" s="212"/>
      <c r="AF1801" s="212"/>
      <c r="AG1801" s="212" t="s">
        <v>235</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59" t="s">
        <v>325</v>
      </c>
      <c r="D1802" s="226"/>
      <c r="E1802" s="227"/>
      <c r="F1802" s="222"/>
      <c r="G1802" s="222"/>
      <c r="H1802" s="222"/>
      <c r="I1802" s="222"/>
      <c r="J1802" s="222"/>
      <c r="K1802" s="222"/>
      <c r="L1802" s="222"/>
      <c r="M1802" s="222"/>
      <c r="N1802" s="221"/>
      <c r="O1802" s="221"/>
      <c r="P1802" s="221"/>
      <c r="Q1802" s="221"/>
      <c r="R1802" s="222"/>
      <c r="S1802" s="222"/>
      <c r="T1802" s="222"/>
      <c r="U1802" s="222"/>
      <c r="V1802" s="222"/>
      <c r="W1802" s="222"/>
      <c r="X1802" s="222"/>
      <c r="Y1802" s="222"/>
      <c r="Z1802" s="212"/>
      <c r="AA1802" s="212"/>
      <c r="AB1802" s="212"/>
      <c r="AC1802" s="212"/>
      <c r="AD1802" s="212"/>
      <c r="AE1802" s="212"/>
      <c r="AF1802" s="212"/>
      <c r="AG1802" s="212" t="s">
        <v>235</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59" t="s">
        <v>1653</v>
      </c>
      <c r="D1803" s="226"/>
      <c r="E1803" s="227">
        <v>77.775000000000006</v>
      </c>
      <c r="F1803" s="222"/>
      <c r="G1803" s="222"/>
      <c r="H1803" s="222"/>
      <c r="I1803" s="222"/>
      <c r="J1803" s="222"/>
      <c r="K1803" s="222"/>
      <c r="L1803" s="222"/>
      <c r="M1803" s="222"/>
      <c r="N1803" s="221"/>
      <c r="O1803" s="221"/>
      <c r="P1803" s="221"/>
      <c r="Q1803" s="221"/>
      <c r="R1803" s="222"/>
      <c r="S1803" s="222"/>
      <c r="T1803" s="222"/>
      <c r="U1803" s="222"/>
      <c r="V1803" s="222"/>
      <c r="W1803" s="222"/>
      <c r="X1803" s="222"/>
      <c r="Y1803" s="222"/>
      <c r="Z1803" s="212"/>
      <c r="AA1803" s="212"/>
      <c r="AB1803" s="212"/>
      <c r="AC1803" s="212"/>
      <c r="AD1803" s="212"/>
      <c r="AE1803" s="212"/>
      <c r="AF1803" s="212"/>
      <c r="AG1803" s="212" t="s">
        <v>235</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19"/>
      <c r="B1804" s="220"/>
      <c r="C1804" s="259" t="s">
        <v>1654</v>
      </c>
      <c r="D1804" s="226"/>
      <c r="E1804" s="227">
        <v>20.2</v>
      </c>
      <c r="F1804" s="222"/>
      <c r="G1804" s="222"/>
      <c r="H1804" s="222"/>
      <c r="I1804" s="222"/>
      <c r="J1804" s="222"/>
      <c r="K1804" s="222"/>
      <c r="L1804" s="222"/>
      <c r="M1804" s="222"/>
      <c r="N1804" s="221"/>
      <c r="O1804" s="221"/>
      <c r="P1804" s="221"/>
      <c r="Q1804" s="221"/>
      <c r="R1804" s="222"/>
      <c r="S1804" s="222"/>
      <c r="T1804" s="222"/>
      <c r="U1804" s="222"/>
      <c r="V1804" s="222"/>
      <c r="W1804" s="222"/>
      <c r="X1804" s="222"/>
      <c r="Y1804" s="222"/>
      <c r="Z1804" s="212"/>
      <c r="AA1804" s="212"/>
      <c r="AB1804" s="212"/>
      <c r="AC1804" s="212"/>
      <c r="AD1804" s="212"/>
      <c r="AE1804" s="212"/>
      <c r="AF1804" s="212"/>
      <c r="AG1804" s="212" t="s">
        <v>235</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59" t="s">
        <v>1655</v>
      </c>
      <c r="D1805" s="226"/>
      <c r="E1805" s="227">
        <v>32.6875</v>
      </c>
      <c r="F1805" s="222"/>
      <c r="G1805" s="222"/>
      <c r="H1805" s="222"/>
      <c r="I1805" s="222"/>
      <c r="J1805" s="222"/>
      <c r="K1805" s="222"/>
      <c r="L1805" s="222"/>
      <c r="M1805" s="222"/>
      <c r="N1805" s="221"/>
      <c r="O1805" s="221"/>
      <c r="P1805" s="221"/>
      <c r="Q1805" s="221"/>
      <c r="R1805" s="222"/>
      <c r="S1805" s="222"/>
      <c r="T1805" s="222"/>
      <c r="U1805" s="222"/>
      <c r="V1805" s="222"/>
      <c r="W1805" s="222"/>
      <c r="X1805" s="222"/>
      <c r="Y1805" s="222"/>
      <c r="Z1805" s="212"/>
      <c r="AA1805" s="212"/>
      <c r="AB1805" s="212"/>
      <c r="AC1805" s="212"/>
      <c r="AD1805" s="212"/>
      <c r="AE1805" s="212"/>
      <c r="AF1805" s="212"/>
      <c r="AG1805" s="212" t="s">
        <v>235</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19"/>
      <c r="B1806" s="220"/>
      <c r="C1806" s="259" t="s">
        <v>1656</v>
      </c>
      <c r="D1806" s="226"/>
      <c r="E1806" s="227">
        <v>25.337499999999999</v>
      </c>
      <c r="F1806" s="222"/>
      <c r="G1806" s="222"/>
      <c r="H1806" s="222"/>
      <c r="I1806" s="222"/>
      <c r="J1806" s="222"/>
      <c r="K1806" s="222"/>
      <c r="L1806" s="222"/>
      <c r="M1806" s="222"/>
      <c r="N1806" s="221"/>
      <c r="O1806" s="221"/>
      <c r="P1806" s="221"/>
      <c r="Q1806" s="221"/>
      <c r="R1806" s="222"/>
      <c r="S1806" s="222"/>
      <c r="T1806" s="222"/>
      <c r="U1806" s="222"/>
      <c r="V1806" s="222"/>
      <c r="W1806" s="222"/>
      <c r="X1806" s="222"/>
      <c r="Y1806" s="222"/>
      <c r="Z1806" s="212"/>
      <c r="AA1806" s="212"/>
      <c r="AB1806" s="212"/>
      <c r="AC1806" s="212"/>
      <c r="AD1806" s="212"/>
      <c r="AE1806" s="212"/>
      <c r="AF1806" s="212"/>
      <c r="AG1806" s="212" t="s">
        <v>235</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59" t="s">
        <v>1657</v>
      </c>
      <c r="D1807" s="226"/>
      <c r="E1807" s="227">
        <v>22.45</v>
      </c>
      <c r="F1807" s="222"/>
      <c r="G1807" s="222"/>
      <c r="H1807" s="222"/>
      <c r="I1807" s="222"/>
      <c r="J1807" s="222"/>
      <c r="K1807" s="222"/>
      <c r="L1807" s="222"/>
      <c r="M1807" s="222"/>
      <c r="N1807" s="221"/>
      <c r="O1807" s="221"/>
      <c r="P1807" s="221"/>
      <c r="Q1807" s="221"/>
      <c r="R1807" s="222"/>
      <c r="S1807" s="222"/>
      <c r="T1807" s="222"/>
      <c r="U1807" s="222"/>
      <c r="V1807" s="222"/>
      <c r="W1807" s="222"/>
      <c r="X1807" s="222"/>
      <c r="Y1807" s="222"/>
      <c r="Z1807" s="212"/>
      <c r="AA1807" s="212"/>
      <c r="AB1807" s="212"/>
      <c r="AC1807" s="212"/>
      <c r="AD1807" s="212"/>
      <c r="AE1807" s="212"/>
      <c r="AF1807" s="212"/>
      <c r="AG1807" s="212" t="s">
        <v>235</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59" t="s">
        <v>1658</v>
      </c>
      <c r="D1808" s="226"/>
      <c r="E1808" s="227">
        <v>12.725</v>
      </c>
      <c r="F1808" s="222"/>
      <c r="G1808" s="222"/>
      <c r="H1808" s="222"/>
      <c r="I1808" s="222"/>
      <c r="J1808" s="222"/>
      <c r="K1808" s="222"/>
      <c r="L1808" s="222"/>
      <c r="M1808" s="222"/>
      <c r="N1808" s="221"/>
      <c r="O1808" s="221"/>
      <c r="P1808" s="221"/>
      <c r="Q1808" s="221"/>
      <c r="R1808" s="222"/>
      <c r="S1808" s="222"/>
      <c r="T1808" s="222"/>
      <c r="U1808" s="222"/>
      <c r="V1808" s="222"/>
      <c r="W1808" s="222"/>
      <c r="X1808" s="222"/>
      <c r="Y1808" s="222"/>
      <c r="Z1808" s="212"/>
      <c r="AA1808" s="212"/>
      <c r="AB1808" s="212"/>
      <c r="AC1808" s="212"/>
      <c r="AD1808" s="212"/>
      <c r="AE1808" s="212"/>
      <c r="AF1808" s="212"/>
      <c r="AG1808" s="212" t="s">
        <v>235</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1" x14ac:dyDescent="0.2">
      <c r="A1809" s="239">
        <v>195</v>
      </c>
      <c r="B1809" s="240" t="s">
        <v>1659</v>
      </c>
      <c r="C1809" s="257" t="s">
        <v>1660</v>
      </c>
      <c r="D1809" s="241" t="s">
        <v>425</v>
      </c>
      <c r="E1809" s="242">
        <v>5</v>
      </c>
      <c r="F1809" s="243"/>
      <c r="G1809" s="244">
        <f>ROUND(E1809*F1809,2)</f>
        <v>0</v>
      </c>
      <c r="H1809" s="243"/>
      <c r="I1809" s="244">
        <f>ROUND(E1809*H1809,2)</f>
        <v>0</v>
      </c>
      <c r="J1809" s="243"/>
      <c r="K1809" s="244">
        <f>ROUND(E1809*J1809,2)</f>
        <v>0</v>
      </c>
      <c r="L1809" s="244">
        <v>15</v>
      </c>
      <c r="M1809" s="244">
        <f>G1809*(1+L1809/100)</f>
        <v>0</v>
      </c>
      <c r="N1809" s="242">
        <v>0.1</v>
      </c>
      <c r="O1809" s="242">
        <f>ROUND(E1809*N1809,2)</f>
        <v>0.5</v>
      </c>
      <c r="P1809" s="242">
        <v>0</v>
      </c>
      <c r="Q1809" s="242">
        <f>ROUND(E1809*P1809,2)</f>
        <v>0</v>
      </c>
      <c r="R1809" s="244"/>
      <c r="S1809" s="244" t="s">
        <v>250</v>
      </c>
      <c r="T1809" s="245" t="s">
        <v>228</v>
      </c>
      <c r="U1809" s="222">
        <v>0</v>
      </c>
      <c r="V1809" s="222">
        <f>ROUND(E1809*U1809,2)</f>
        <v>0</v>
      </c>
      <c r="W1809" s="222"/>
      <c r="X1809" s="222" t="s">
        <v>298</v>
      </c>
      <c r="Y1809" s="222" t="s">
        <v>230</v>
      </c>
      <c r="Z1809" s="212"/>
      <c r="AA1809" s="212"/>
      <c r="AB1809" s="212"/>
      <c r="AC1809" s="212"/>
      <c r="AD1809" s="212"/>
      <c r="AE1809" s="212"/>
      <c r="AF1809" s="212"/>
      <c r="AG1809" s="212" t="s">
        <v>362</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ht="22.5" outlineLevel="2" x14ac:dyDescent="0.2">
      <c r="A1810" s="219"/>
      <c r="B1810" s="220"/>
      <c r="C1810" s="258" t="s">
        <v>1661</v>
      </c>
      <c r="D1810" s="246"/>
      <c r="E1810" s="246"/>
      <c r="F1810" s="246"/>
      <c r="G1810" s="246"/>
      <c r="H1810" s="222"/>
      <c r="I1810" s="222"/>
      <c r="J1810" s="222"/>
      <c r="K1810" s="222"/>
      <c r="L1810" s="222"/>
      <c r="M1810" s="222"/>
      <c r="N1810" s="221"/>
      <c r="O1810" s="221"/>
      <c r="P1810" s="221"/>
      <c r="Q1810" s="221"/>
      <c r="R1810" s="222"/>
      <c r="S1810" s="222"/>
      <c r="T1810" s="222"/>
      <c r="U1810" s="222"/>
      <c r="V1810" s="222"/>
      <c r="W1810" s="222"/>
      <c r="X1810" s="222"/>
      <c r="Y1810" s="222"/>
      <c r="Z1810" s="212"/>
      <c r="AA1810" s="212"/>
      <c r="AB1810" s="212"/>
      <c r="AC1810" s="212"/>
      <c r="AD1810" s="212"/>
      <c r="AE1810" s="212"/>
      <c r="AF1810" s="212"/>
      <c r="AG1810" s="212" t="s">
        <v>233</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47" t="str">
        <f>C1810</f>
        <v>REPLIKA schodišťového  okna - provedení dle výrobního výkresu, který byl zpracován v 12/2017 na základě připomínek NPÚ - viz E3-Dokladová část</v>
      </c>
      <c r="BB1810" s="212"/>
      <c r="BC1810" s="212"/>
      <c r="BD1810" s="212"/>
      <c r="BE1810" s="212"/>
      <c r="BF1810" s="212"/>
      <c r="BG1810" s="212"/>
      <c r="BH1810" s="212"/>
    </row>
    <row r="1811" spans="1:60" outlineLevel="3" x14ac:dyDescent="0.2">
      <c r="A1811" s="219"/>
      <c r="B1811" s="220"/>
      <c r="C1811" s="260" t="s">
        <v>1662</v>
      </c>
      <c r="D1811" s="248"/>
      <c r="E1811" s="248"/>
      <c r="F1811" s="248"/>
      <c r="G1811" s="248"/>
      <c r="H1811" s="222"/>
      <c r="I1811" s="222"/>
      <c r="J1811" s="222"/>
      <c r="K1811" s="222"/>
      <c r="L1811" s="222"/>
      <c r="M1811" s="222"/>
      <c r="N1811" s="221"/>
      <c r="O1811" s="221"/>
      <c r="P1811" s="221"/>
      <c r="Q1811" s="221"/>
      <c r="R1811" s="222"/>
      <c r="S1811" s="222"/>
      <c r="T1811" s="222"/>
      <c r="U1811" s="222"/>
      <c r="V1811" s="222"/>
      <c r="W1811" s="222"/>
      <c r="X1811" s="222"/>
      <c r="Y1811" s="222"/>
      <c r="Z1811" s="212"/>
      <c r="AA1811" s="212"/>
      <c r="AB1811" s="212"/>
      <c r="AC1811" s="212"/>
      <c r="AD1811" s="212"/>
      <c r="AE1811" s="212"/>
      <c r="AF1811" s="212"/>
      <c r="AG1811" s="212" t="s">
        <v>233</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3" x14ac:dyDescent="0.2">
      <c r="A1812" s="219"/>
      <c r="B1812" s="220"/>
      <c r="C1812" s="260" t="s">
        <v>1663</v>
      </c>
      <c r="D1812" s="248"/>
      <c r="E1812" s="248"/>
      <c r="F1812" s="248"/>
      <c r="G1812" s="248"/>
      <c r="H1812" s="222"/>
      <c r="I1812" s="222"/>
      <c r="J1812" s="222"/>
      <c r="K1812" s="222"/>
      <c r="L1812" s="222"/>
      <c r="M1812" s="222"/>
      <c r="N1812" s="221"/>
      <c r="O1812" s="221"/>
      <c r="P1812" s="221"/>
      <c r="Q1812" s="221"/>
      <c r="R1812" s="222"/>
      <c r="S1812" s="222"/>
      <c r="T1812" s="222"/>
      <c r="U1812" s="222"/>
      <c r="V1812" s="222"/>
      <c r="W1812" s="222"/>
      <c r="X1812" s="222"/>
      <c r="Y1812" s="222"/>
      <c r="Z1812" s="212"/>
      <c r="AA1812" s="212"/>
      <c r="AB1812" s="212"/>
      <c r="AC1812" s="212"/>
      <c r="AD1812" s="212"/>
      <c r="AE1812" s="212"/>
      <c r="AF1812" s="212"/>
      <c r="AG1812" s="212" t="s">
        <v>233</v>
      </c>
      <c r="AH1812" s="212"/>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3" x14ac:dyDescent="0.2">
      <c r="A1813" s="219"/>
      <c r="B1813" s="220"/>
      <c r="C1813" s="260" t="s">
        <v>1664</v>
      </c>
      <c r="D1813" s="248"/>
      <c r="E1813" s="248"/>
      <c r="F1813" s="248"/>
      <c r="G1813" s="248"/>
      <c r="H1813" s="222"/>
      <c r="I1813" s="222"/>
      <c r="J1813" s="222"/>
      <c r="K1813" s="222"/>
      <c r="L1813" s="222"/>
      <c r="M1813" s="222"/>
      <c r="N1813" s="221"/>
      <c r="O1813" s="221"/>
      <c r="P1813" s="221"/>
      <c r="Q1813" s="221"/>
      <c r="R1813" s="222"/>
      <c r="S1813" s="222"/>
      <c r="T1813" s="222"/>
      <c r="U1813" s="222"/>
      <c r="V1813" s="222"/>
      <c r="W1813" s="222"/>
      <c r="X1813" s="222"/>
      <c r="Y1813" s="222"/>
      <c r="Z1813" s="212"/>
      <c r="AA1813" s="212"/>
      <c r="AB1813" s="212"/>
      <c r="AC1813" s="212"/>
      <c r="AD1813" s="212"/>
      <c r="AE1813" s="212"/>
      <c r="AF1813" s="212"/>
      <c r="AG1813" s="212" t="s">
        <v>233</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ht="22.5" outlineLevel="2" x14ac:dyDescent="0.2">
      <c r="A1814" s="219"/>
      <c r="B1814" s="220"/>
      <c r="C1814" s="259" t="s">
        <v>1665</v>
      </c>
      <c r="D1814" s="226"/>
      <c r="E1814" s="227">
        <v>5</v>
      </c>
      <c r="F1814" s="222"/>
      <c r="G1814" s="222"/>
      <c r="H1814" s="222"/>
      <c r="I1814" s="222"/>
      <c r="J1814" s="222"/>
      <c r="K1814" s="222"/>
      <c r="L1814" s="222"/>
      <c r="M1814" s="222"/>
      <c r="N1814" s="221"/>
      <c r="O1814" s="221"/>
      <c r="P1814" s="221"/>
      <c r="Q1814" s="221"/>
      <c r="R1814" s="222"/>
      <c r="S1814" s="222"/>
      <c r="T1814" s="222"/>
      <c r="U1814" s="222"/>
      <c r="V1814" s="222"/>
      <c r="W1814" s="222"/>
      <c r="X1814" s="222"/>
      <c r="Y1814" s="222"/>
      <c r="Z1814" s="212"/>
      <c r="AA1814" s="212"/>
      <c r="AB1814" s="212"/>
      <c r="AC1814" s="212"/>
      <c r="AD1814" s="212"/>
      <c r="AE1814" s="212"/>
      <c r="AF1814" s="212"/>
      <c r="AG1814" s="212" t="s">
        <v>235</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ht="22.5" outlineLevel="1" x14ac:dyDescent="0.2">
      <c r="A1815" s="239">
        <v>196</v>
      </c>
      <c r="B1815" s="240" t="s">
        <v>1666</v>
      </c>
      <c r="C1815" s="257" t="s">
        <v>1667</v>
      </c>
      <c r="D1815" s="241" t="s">
        <v>425</v>
      </c>
      <c r="E1815" s="242">
        <v>12</v>
      </c>
      <c r="F1815" s="243"/>
      <c r="G1815" s="244">
        <f>ROUND(E1815*F1815,2)</f>
        <v>0</v>
      </c>
      <c r="H1815" s="243"/>
      <c r="I1815" s="244">
        <f>ROUND(E1815*H1815,2)</f>
        <v>0</v>
      </c>
      <c r="J1815" s="243"/>
      <c r="K1815" s="244">
        <f>ROUND(E1815*J1815,2)</f>
        <v>0</v>
      </c>
      <c r="L1815" s="244">
        <v>15</v>
      </c>
      <c r="M1815" s="244">
        <f>G1815*(1+L1815/100)</f>
        <v>0</v>
      </c>
      <c r="N1815" s="242">
        <v>0.1</v>
      </c>
      <c r="O1815" s="242">
        <f>ROUND(E1815*N1815,2)</f>
        <v>1.2</v>
      </c>
      <c r="P1815" s="242">
        <v>0</v>
      </c>
      <c r="Q1815" s="242">
        <f>ROUND(E1815*P1815,2)</f>
        <v>0</v>
      </c>
      <c r="R1815" s="244"/>
      <c r="S1815" s="244" t="s">
        <v>250</v>
      </c>
      <c r="T1815" s="245" t="s">
        <v>228</v>
      </c>
      <c r="U1815" s="222">
        <v>0</v>
      </c>
      <c r="V1815" s="222">
        <f>ROUND(E1815*U1815,2)</f>
        <v>0</v>
      </c>
      <c r="W1815" s="222"/>
      <c r="X1815" s="222" t="s">
        <v>298</v>
      </c>
      <c r="Y1815" s="222" t="s">
        <v>230</v>
      </c>
      <c r="Z1815" s="212"/>
      <c r="AA1815" s="212"/>
      <c r="AB1815" s="212"/>
      <c r="AC1815" s="212"/>
      <c r="AD1815" s="212"/>
      <c r="AE1815" s="212"/>
      <c r="AF1815" s="212"/>
      <c r="AG1815" s="212" t="s">
        <v>362</v>
      </c>
      <c r="AH1815" s="212"/>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ht="22.5" outlineLevel="2" x14ac:dyDescent="0.2">
      <c r="A1816" s="219"/>
      <c r="B1816" s="220"/>
      <c r="C1816" s="258" t="s">
        <v>1668</v>
      </c>
      <c r="D1816" s="246"/>
      <c r="E1816" s="246"/>
      <c r="F1816" s="246"/>
      <c r="G1816" s="246"/>
      <c r="H1816" s="222"/>
      <c r="I1816" s="222"/>
      <c r="J1816" s="222"/>
      <c r="K1816" s="222"/>
      <c r="L1816" s="222"/>
      <c r="M1816" s="222"/>
      <c r="N1816" s="221"/>
      <c r="O1816" s="221"/>
      <c r="P1816" s="221"/>
      <c r="Q1816" s="221"/>
      <c r="R1816" s="222"/>
      <c r="S1816" s="222"/>
      <c r="T1816" s="222"/>
      <c r="U1816" s="222"/>
      <c r="V1816" s="222"/>
      <c r="W1816" s="222"/>
      <c r="X1816" s="222"/>
      <c r="Y1816" s="222"/>
      <c r="Z1816" s="212"/>
      <c r="AA1816" s="212"/>
      <c r="AB1816" s="212"/>
      <c r="AC1816" s="212"/>
      <c r="AD1816" s="212"/>
      <c r="AE1816" s="212"/>
      <c r="AF1816" s="212"/>
      <c r="AG1816" s="212" t="s">
        <v>233</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47" t="str">
        <f>C1816</f>
        <v>REPLIKA kastlového okna - provedení dle výrobního výkresu, který byl zpracován v 12/2017 na základě připomínek NPÚ - viz E3-Dokladová část</v>
      </c>
      <c r="BB1816" s="212"/>
      <c r="BC1816" s="212"/>
      <c r="BD1816" s="212"/>
      <c r="BE1816" s="212"/>
      <c r="BF1816" s="212"/>
      <c r="BG1816" s="212"/>
      <c r="BH1816" s="212"/>
    </row>
    <row r="1817" spans="1:60" ht="22.5" outlineLevel="3" x14ac:dyDescent="0.2">
      <c r="A1817" s="219"/>
      <c r="B1817" s="220"/>
      <c r="C1817" s="260" t="s">
        <v>1669</v>
      </c>
      <c r="D1817" s="248"/>
      <c r="E1817" s="248"/>
      <c r="F1817" s="248"/>
      <c r="G1817" s="248"/>
      <c r="H1817" s="222"/>
      <c r="I1817" s="222"/>
      <c r="J1817" s="222"/>
      <c r="K1817" s="222"/>
      <c r="L1817" s="222"/>
      <c r="M1817" s="222"/>
      <c r="N1817" s="221"/>
      <c r="O1817" s="221"/>
      <c r="P1817" s="221"/>
      <c r="Q1817" s="221"/>
      <c r="R1817" s="222"/>
      <c r="S1817" s="222"/>
      <c r="T1817" s="222"/>
      <c r="U1817" s="222"/>
      <c r="V1817" s="222"/>
      <c r="W1817" s="222"/>
      <c r="X1817" s="222"/>
      <c r="Y1817" s="222"/>
      <c r="Z1817" s="212"/>
      <c r="AA1817" s="212"/>
      <c r="AB1817" s="212"/>
      <c r="AC1817" s="212"/>
      <c r="AD1817" s="212"/>
      <c r="AE1817" s="212"/>
      <c r="AF1817" s="212"/>
      <c r="AG1817" s="212" t="s">
        <v>233</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47" t="str">
        <f>C1817</f>
        <v>Zachování a repase vnitřní  parapetní desky dřevěné.Zasklení: nové itźolační dvojsklo čiré, ornamentní viz.obrázek ve výpisu truhlářských výrobků.</v>
      </c>
      <c r="BB1817" s="212"/>
      <c r="BC1817" s="212"/>
      <c r="BD1817" s="212"/>
      <c r="BE1817" s="212"/>
      <c r="BF1817" s="212"/>
      <c r="BG1817" s="212"/>
      <c r="BH1817" s="212"/>
    </row>
    <row r="1818" spans="1:60" outlineLevel="3" x14ac:dyDescent="0.2">
      <c r="A1818" s="219"/>
      <c r="B1818" s="220"/>
      <c r="C1818" s="260" t="s">
        <v>1664</v>
      </c>
      <c r="D1818" s="248"/>
      <c r="E1818" s="248"/>
      <c r="F1818" s="248"/>
      <c r="G1818" s="248"/>
      <c r="H1818" s="222"/>
      <c r="I1818" s="222"/>
      <c r="J1818" s="222"/>
      <c r="K1818" s="222"/>
      <c r="L1818" s="222"/>
      <c r="M1818" s="222"/>
      <c r="N1818" s="221"/>
      <c r="O1818" s="221"/>
      <c r="P1818" s="221"/>
      <c r="Q1818" s="221"/>
      <c r="R1818" s="222"/>
      <c r="S1818" s="222"/>
      <c r="T1818" s="222"/>
      <c r="U1818" s="222"/>
      <c r="V1818" s="222"/>
      <c r="W1818" s="222"/>
      <c r="X1818" s="222"/>
      <c r="Y1818" s="222"/>
      <c r="Z1818" s="212"/>
      <c r="AA1818" s="212"/>
      <c r="AB1818" s="212"/>
      <c r="AC1818" s="212"/>
      <c r="AD1818" s="212"/>
      <c r="AE1818" s="212"/>
      <c r="AF1818" s="212"/>
      <c r="AG1818" s="212" t="s">
        <v>233</v>
      </c>
      <c r="AH1818" s="212"/>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ht="22.5" outlineLevel="2" x14ac:dyDescent="0.2">
      <c r="A1819" s="219"/>
      <c r="B1819" s="220"/>
      <c r="C1819" s="259" t="s">
        <v>1670</v>
      </c>
      <c r="D1819" s="226"/>
      <c r="E1819" s="227">
        <v>12</v>
      </c>
      <c r="F1819" s="222"/>
      <c r="G1819" s="222"/>
      <c r="H1819" s="222"/>
      <c r="I1819" s="222"/>
      <c r="J1819" s="222"/>
      <c r="K1819" s="222"/>
      <c r="L1819" s="222"/>
      <c r="M1819" s="222"/>
      <c r="N1819" s="221"/>
      <c r="O1819" s="221"/>
      <c r="P1819" s="221"/>
      <c r="Q1819" s="221"/>
      <c r="R1819" s="222"/>
      <c r="S1819" s="222"/>
      <c r="T1819" s="222"/>
      <c r="U1819" s="222"/>
      <c r="V1819" s="222"/>
      <c r="W1819" s="222"/>
      <c r="X1819" s="222"/>
      <c r="Y1819" s="222"/>
      <c r="Z1819" s="212"/>
      <c r="AA1819" s="212"/>
      <c r="AB1819" s="212"/>
      <c r="AC1819" s="212"/>
      <c r="AD1819" s="212"/>
      <c r="AE1819" s="212"/>
      <c r="AF1819" s="212"/>
      <c r="AG1819" s="212" t="s">
        <v>235</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ht="22.5" outlineLevel="1" x14ac:dyDescent="0.2">
      <c r="A1820" s="239">
        <v>197</v>
      </c>
      <c r="B1820" s="240" t="s">
        <v>1671</v>
      </c>
      <c r="C1820" s="257" t="s">
        <v>1672</v>
      </c>
      <c r="D1820" s="241" t="s">
        <v>425</v>
      </c>
      <c r="E1820" s="242">
        <v>1</v>
      </c>
      <c r="F1820" s="243"/>
      <c r="G1820" s="244">
        <f>ROUND(E1820*F1820,2)</f>
        <v>0</v>
      </c>
      <c r="H1820" s="243"/>
      <c r="I1820" s="244">
        <f>ROUND(E1820*H1820,2)</f>
        <v>0</v>
      </c>
      <c r="J1820" s="243"/>
      <c r="K1820" s="244">
        <f>ROUND(E1820*J1820,2)</f>
        <v>0</v>
      </c>
      <c r="L1820" s="244">
        <v>15</v>
      </c>
      <c r="M1820" s="244">
        <f>G1820*(1+L1820/100)</f>
        <v>0</v>
      </c>
      <c r="N1820" s="242">
        <v>0.1</v>
      </c>
      <c r="O1820" s="242">
        <f>ROUND(E1820*N1820,2)</f>
        <v>0.1</v>
      </c>
      <c r="P1820" s="242">
        <v>0</v>
      </c>
      <c r="Q1820" s="242">
        <f>ROUND(E1820*P1820,2)</f>
        <v>0</v>
      </c>
      <c r="R1820" s="244"/>
      <c r="S1820" s="244" t="s">
        <v>250</v>
      </c>
      <c r="T1820" s="245" t="s">
        <v>228</v>
      </c>
      <c r="U1820" s="222">
        <v>0</v>
      </c>
      <c r="V1820" s="222">
        <f>ROUND(E1820*U1820,2)</f>
        <v>0</v>
      </c>
      <c r="W1820" s="222"/>
      <c r="X1820" s="222" t="s">
        <v>298</v>
      </c>
      <c r="Y1820" s="222" t="s">
        <v>230</v>
      </c>
      <c r="Z1820" s="212"/>
      <c r="AA1820" s="212"/>
      <c r="AB1820" s="212"/>
      <c r="AC1820" s="212"/>
      <c r="AD1820" s="212"/>
      <c r="AE1820" s="212"/>
      <c r="AF1820" s="212"/>
      <c r="AG1820" s="212" t="s">
        <v>362</v>
      </c>
      <c r="AH1820" s="212"/>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2" x14ac:dyDescent="0.2">
      <c r="A1821" s="219"/>
      <c r="B1821" s="220"/>
      <c r="C1821" s="258" t="s">
        <v>1673</v>
      </c>
      <c r="D1821" s="246"/>
      <c r="E1821" s="246"/>
      <c r="F1821" s="246"/>
      <c r="G1821" s="246"/>
      <c r="H1821" s="222"/>
      <c r="I1821" s="222"/>
      <c r="J1821" s="222"/>
      <c r="K1821" s="222"/>
      <c r="L1821" s="222"/>
      <c r="M1821" s="222"/>
      <c r="N1821" s="221"/>
      <c r="O1821" s="221"/>
      <c r="P1821" s="221"/>
      <c r="Q1821" s="221"/>
      <c r="R1821" s="222"/>
      <c r="S1821" s="222"/>
      <c r="T1821" s="222"/>
      <c r="U1821" s="222"/>
      <c r="V1821" s="222"/>
      <c r="W1821" s="222"/>
      <c r="X1821" s="222"/>
      <c r="Y1821" s="222"/>
      <c r="Z1821" s="212"/>
      <c r="AA1821" s="212"/>
      <c r="AB1821" s="212"/>
      <c r="AC1821" s="212"/>
      <c r="AD1821" s="212"/>
      <c r="AE1821" s="212"/>
      <c r="AF1821" s="212"/>
      <c r="AG1821" s="212" t="s">
        <v>233</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47" t="str">
        <f>C1821</f>
        <v>REPLIKA  okna - provedení dle výrobního výkresu, který byl zpracován v 12/2017 na základě připomínek NPÚ - viz E3-Dokladová část</v>
      </c>
      <c r="BB1821" s="212"/>
      <c r="BC1821" s="212"/>
      <c r="BD1821" s="212"/>
      <c r="BE1821" s="212"/>
      <c r="BF1821" s="212"/>
      <c r="BG1821" s="212"/>
      <c r="BH1821" s="212"/>
    </row>
    <row r="1822" spans="1:60" outlineLevel="3" x14ac:dyDescent="0.2">
      <c r="A1822" s="219"/>
      <c r="B1822" s="220"/>
      <c r="C1822" s="260" t="s">
        <v>1674</v>
      </c>
      <c r="D1822" s="248"/>
      <c r="E1822" s="248"/>
      <c r="F1822" s="248"/>
      <c r="G1822" s="248"/>
      <c r="H1822" s="222"/>
      <c r="I1822" s="222"/>
      <c r="J1822" s="222"/>
      <c r="K1822" s="222"/>
      <c r="L1822" s="222"/>
      <c r="M1822" s="222"/>
      <c r="N1822" s="221"/>
      <c r="O1822" s="221"/>
      <c r="P1822" s="221"/>
      <c r="Q1822" s="221"/>
      <c r="R1822" s="222"/>
      <c r="S1822" s="222"/>
      <c r="T1822" s="222"/>
      <c r="U1822" s="222"/>
      <c r="V1822" s="222"/>
      <c r="W1822" s="222"/>
      <c r="X1822" s="222"/>
      <c r="Y1822" s="222"/>
      <c r="Z1822" s="212"/>
      <c r="AA1822" s="212"/>
      <c r="AB1822" s="212"/>
      <c r="AC1822" s="212"/>
      <c r="AD1822" s="212"/>
      <c r="AE1822" s="212"/>
      <c r="AF1822" s="212"/>
      <c r="AG1822" s="212" t="s">
        <v>233</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19"/>
      <c r="B1823" s="220"/>
      <c r="C1823" s="260" t="s">
        <v>1675</v>
      </c>
      <c r="D1823" s="248"/>
      <c r="E1823" s="248"/>
      <c r="F1823" s="248"/>
      <c r="G1823" s="248"/>
      <c r="H1823" s="222"/>
      <c r="I1823" s="222"/>
      <c r="J1823" s="222"/>
      <c r="K1823" s="222"/>
      <c r="L1823" s="222"/>
      <c r="M1823" s="222"/>
      <c r="N1823" s="221"/>
      <c r="O1823" s="221"/>
      <c r="P1823" s="221"/>
      <c r="Q1823" s="221"/>
      <c r="R1823" s="222"/>
      <c r="S1823" s="222"/>
      <c r="T1823" s="222"/>
      <c r="U1823" s="222"/>
      <c r="V1823" s="222"/>
      <c r="W1823" s="222"/>
      <c r="X1823" s="222"/>
      <c r="Y1823" s="222"/>
      <c r="Z1823" s="212"/>
      <c r="AA1823" s="212"/>
      <c r="AB1823" s="212"/>
      <c r="AC1823" s="212"/>
      <c r="AD1823" s="212"/>
      <c r="AE1823" s="212"/>
      <c r="AF1823" s="212"/>
      <c r="AG1823" s="212" t="s">
        <v>233</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19"/>
      <c r="B1824" s="220"/>
      <c r="C1824" s="260" t="s">
        <v>1664</v>
      </c>
      <c r="D1824" s="248"/>
      <c r="E1824" s="248"/>
      <c r="F1824" s="248"/>
      <c r="G1824" s="248"/>
      <c r="H1824" s="222"/>
      <c r="I1824" s="222"/>
      <c r="J1824" s="222"/>
      <c r="K1824" s="222"/>
      <c r="L1824" s="222"/>
      <c r="M1824" s="222"/>
      <c r="N1824" s="221"/>
      <c r="O1824" s="221"/>
      <c r="P1824" s="221"/>
      <c r="Q1824" s="221"/>
      <c r="R1824" s="222"/>
      <c r="S1824" s="222"/>
      <c r="T1824" s="222"/>
      <c r="U1824" s="222"/>
      <c r="V1824" s="222"/>
      <c r="W1824" s="222"/>
      <c r="X1824" s="222"/>
      <c r="Y1824" s="222"/>
      <c r="Z1824" s="212"/>
      <c r="AA1824" s="212"/>
      <c r="AB1824" s="212"/>
      <c r="AC1824" s="212"/>
      <c r="AD1824" s="212"/>
      <c r="AE1824" s="212"/>
      <c r="AF1824" s="212"/>
      <c r="AG1824" s="212" t="s">
        <v>233</v>
      </c>
      <c r="AH1824" s="212"/>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ht="22.5" outlineLevel="2" x14ac:dyDescent="0.2">
      <c r="A1825" s="219"/>
      <c r="B1825" s="220"/>
      <c r="C1825" s="259" t="s">
        <v>1676</v>
      </c>
      <c r="D1825" s="226"/>
      <c r="E1825" s="227">
        <v>1</v>
      </c>
      <c r="F1825" s="222"/>
      <c r="G1825" s="222"/>
      <c r="H1825" s="222"/>
      <c r="I1825" s="222"/>
      <c r="J1825" s="222"/>
      <c r="K1825" s="222"/>
      <c r="L1825" s="222"/>
      <c r="M1825" s="222"/>
      <c r="N1825" s="221"/>
      <c r="O1825" s="221"/>
      <c r="P1825" s="221"/>
      <c r="Q1825" s="221"/>
      <c r="R1825" s="222"/>
      <c r="S1825" s="222"/>
      <c r="T1825" s="222"/>
      <c r="U1825" s="222"/>
      <c r="V1825" s="222"/>
      <c r="W1825" s="222"/>
      <c r="X1825" s="222"/>
      <c r="Y1825" s="222"/>
      <c r="Z1825" s="212"/>
      <c r="AA1825" s="212"/>
      <c r="AB1825" s="212"/>
      <c r="AC1825" s="212"/>
      <c r="AD1825" s="212"/>
      <c r="AE1825" s="212"/>
      <c r="AF1825" s="212"/>
      <c r="AG1825" s="212" t="s">
        <v>235</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ht="22.5" outlineLevel="1" x14ac:dyDescent="0.2">
      <c r="A1826" s="239">
        <v>198</v>
      </c>
      <c r="B1826" s="240" t="s">
        <v>1677</v>
      </c>
      <c r="C1826" s="257" t="s">
        <v>1678</v>
      </c>
      <c r="D1826" s="241" t="s">
        <v>425</v>
      </c>
      <c r="E1826" s="242">
        <v>1</v>
      </c>
      <c r="F1826" s="243"/>
      <c r="G1826" s="244">
        <f>ROUND(E1826*F1826,2)</f>
        <v>0</v>
      </c>
      <c r="H1826" s="243"/>
      <c r="I1826" s="244">
        <f>ROUND(E1826*H1826,2)</f>
        <v>0</v>
      </c>
      <c r="J1826" s="243"/>
      <c r="K1826" s="244">
        <f>ROUND(E1826*J1826,2)</f>
        <v>0</v>
      </c>
      <c r="L1826" s="244">
        <v>15</v>
      </c>
      <c r="M1826" s="244">
        <f>G1826*(1+L1826/100)</f>
        <v>0</v>
      </c>
      <c r="N1826" s="242">
        <v>0.1</v>
      </c>
      <c r="O1826" s="242">
        <f>ROUND(E1826*N1826,2)</f>
        <v>0.1</v>
      </c>
      <c r="P1826" s="242">
        <v>0</v>
      </c>
      <c r="Q1826" s="242">
        <f>ROUND(E1826*P1826,2)</f>
        <v>0</v>
      </c>
      <c r="R1826" s="244"/>
      <c r="S1826" s="244" t="s">
        <v>250</v>
      </c>
      <c r="T1826" s="245" t="s">
        <v>228</v>
      </c>
      <c r="U1826" s="222">
        <v>0</v>
      </c>
      <c r="V1826" s="222">
        <f>ROUND(E1826*U1826,2)</f>
        <v>0</v>
      </c>
      <c r="W1826" s="222"/>
      <c r="X1826" s="222" t="s">
        <v>298</v>
      </c>
      <c r="Y1826" s="222" t="s">
        <v>230</v>
      </c>
      <c r="Z1826" s="212"/>
      <c r="AA1826" s="212"/>
      <c r="AB1826" s="212"/>
      <c r="AC1826" s="212"/>
      <c r="AD1826" s="212"/>
      <c r="AE1826" s="212"/>
      <c r="AF1826" s="212"/>
      <c r="AG1826" s="212" t="s">
        <v>362</v>
      </c>
      <c r="AH1826" s="212"/>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ht="22.5" outlineLevel="2" x14ac:dyDescent="0.2">
      <c r="A1827" s="219"/>
      <c r="B1827" s="220"/>
      <c r="C1827" s="258" t="s">
        <v>1661</v>
      </c>
      <c r="D1827" s="246"/>
      <c r="E1827" s="246"/>
      <c r="F1827" s="246"/>
      <c r="G1827" s="246"/>
      <c r="H1827" s="222"/>
      <c r="I1827" s="222"/>
      <c r="J1827" s="222"/>
      <c r="K1827" s="222"/>
      <c r="L1827" s="222"/>
      <c r="M1827" s="222"/>
      <c r="N1827" s="221"/>
      <c r="O1827" s="221"/>
      <c r="P1827" s="221"/>
      <c r="Q1827" s="221"/>
      <c r="R1827" s="222"/>
      <c r="S1827" s="222"/>
      <c r="T1827" s="222"/>
      <c r="U1827" s="222"/>
      <c r="V1827" s="222"/>
      <c r="W1827" s="222"/>
      <c r="X1827" s="222"/>
      <c r="Y1827" s="222"/>
      <c r="Z1827" s="212"/>
      <c r="AA1827" s="212"/>
      <c r="AB1827" s="212"/>
      <c r="AC1827" s="212"/>
      <c r="AD1827" s="212"/>
      <c r="AE1827" s="212"/>
      <c r="AF1827" s="212"/>
      <c r="AG1827" s="212" t="s">
        <v>233</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47" t="str">
        <f>C1827</f>
        <v>REPLIKA schodišťového  okna - provedení dle výrobního výkresu, který byl zpracován v 12/2017 na základě připomínek NPÚ - viz E3-Dokladová část</v>
      </c>
      <c r="BB1827" s="212"/>
      <c r="BC1827" s="212"/>
      <c r="BD1827" s="212"/>
      <c r="BE1827" s="212"/>
      <c r="BF1827" s="212"/>
      <c r="BG1827" s="212"/>
      <c r="BH1827" s="212"/>
    </row>
    <row r="1828" spans="1:60" outlineLevel="3" x14ac:dyDescent="0.2">
      <c r="A1828" s="219"/>
      <c r="B1828" s="220"/>
      <c r="C1828" s="260" t="s">
        <v>1662</v>
      </c>
      <c r="D1828" s="248"/>
      <c r="E1828" s="248"/>
      <c r="F1828" s="248"/>
      <c r="G1828" s="248"/>
      <c r="H1828" s="222"/>
      <c r="I1828" s="222"/>
      <c r="J1828" s="222"/>
      <c r="K1828" s="222"/>
      <c r="L1828" s="222"/>
      <c r="M1828" s="222"/>
      <c r="N1828" s="221"/>
      <c r="O1828" s="221"/>
      <c r="P1828" s="221"/>
      <c r="Q1828" s="221"/>
      <c r="R1828" s="222"/>
      <c r="S1828" s="222"/>
      <c r="T1828" s="222"/>
      <c r="U1828" s="222"/>
      <c r="V1828" s="222"/>
      <c r="W1828" s="222"/>
      <c r="X1828" s="222"/>
      <c r="Y1828" s="222"/>
      <c r="Z1828" s="212"/>
      <c r="AA1828" s="212"/>
      <c r="AB1828" s="212"/>
      <c r="AC1828" s="212"/>
      <c r="AD1828" s="212"/>
      <c r="AE1828" s="212"/>
      <c r="AF1828" s="212"/>
      <c r="AG1828" s="212" t="s">
        <v>233</v>
      </c>
      <c r="AH1828" s="212"/>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60" t="s">
        <v>1663</v>
      </c>
      <c r="D1829" s="248"/>
      <c r="E1829" s="248"/>
      <c r="F1829" s="248"/>
      <c r="G1829" s="248"/>
      <c r="H1829" s="222"/>
      <c r="I1829" s="222"/>
      <c r="J1829" s="222"/>
      <c r="K1829" s="222"/>
      <c r="L1829" s="222"/>
      <c r="M1829" s="222"/>
      <c r="N1829" s="221"/>
      <c r="O1829" s="221"/>
      <c r="P1829" s="221"/>
      <c r="Q1829" s="221"/>
      <c r="R1829" s="222"/>
      <c r="S1829" s="222"/>
      <c r="T1829" s="222"/>
      <c r="U1829" s="222"/>
      <c r="V1829" s="222"/>
      <c r="W1829" s="222"/>
      <c r="X1829" s="222"/>
      <c r="Y1829" s="222"/>
      <c r="Z1829" s="212"/>
      <c r="AA1829" s="212"/>
      <c r="AB1829" s="212"/>
      <c r="AC1829" s="212"/>
      <c r="AD1829" s="212"/>
      <c r="AE1829" s="212"/>
      <c r="AF1829" s="212"/>
      <c r="AG1829" s="212" t="s">
        <v>233</v>
      </c>
      <c r="AH1829" s="212"/>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19"/>
      <c r="B1830" s="220"/>
      <c r="C1830" s="260" t="s">
        <v>1664</v>
      </c>
      <c r="D1830" s="248"/>
      <c r="E1830" s="248"/>
      <c r="F1830" s="248"/>
      <c r="G1830" s="248"/>
      <c r="H1830" s="222"/>
      <c r="I1830" s="222"/>
      <c r="J1830" s="222"/>
      <c r="K1830" s="222"/>
      <c r="L1830" s="222"/>
      <c r="M1830" s="222"/>
      <c r="N1830" s="221"/>
      <c r="O1830" s="221"/>
      <c r="P1830" s="221"/>
      <c r="Q1830" s="221"/>
      <c r="R1830" s="222"/>
      <c r="S1830" s="222"/>
      <c r="T1830" s="222"/>
      <c r="U1830" s="222"/>
      <c r="V1830" s="222"/>
      <c r="W1830" s="222"/>
      <c r="X1830" s="222"/>
      <c r="Y1830" s="222"/>
      <c r="Z1830" s="212"/>
      <c r="AA1830" s="212"/>
      <c r="AB1830" s="212"/>
      <c r="AC1830" s="212"/>
      <c r="AD1830" s="212"/>
      <c r="AE1830" s="212"/>
      <c r="AF1830" s="212"/>
      <c r="AG1830" s="212" t="s">
        <v>233</v>
      </c>
      <c r="AH1830" s="212"/>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ht="22.5" outlineLevel="2" x14ac:dyDescent="0.2">
      <c r="A1831" s="219"/>
      <c r="B1831" s="220"/>
      <c r="C1831" s="259" t="s">
        <v>1676</v>
      </c>
      <c r="D1831" s="226"/>
      <c r="E1831" s="227">
        <v>1</v>
      </c>
      <c r="F1831" s="222"/>
      <c r="G1831" s="222"/>
      <c r="H1831" s="222"/>
      <c r="I1831" s="222"/>
      <c r="J1831" s="222"/>
      <c r="K1831" s="222"/>
      <c r="L1831" s="222"/>
      <c r="M1831" s="222"/>
      <c r="N1831" s="221"/>
      <c r="O1831" s="221"/>
      <c r="P1831" s="221"/>
      <c r="Q1831" s="221"/>
      <c r="R1831" s="222"/>
      <c r="S1831" s="222"/>
      <c r="T1831" s="222"/>
      <c r="U1831" s="222"/>
      <c r="V1831" s="222"/>
      <c r="W1831" s="222"/>
      <c r="X1831" s="222"/>
      <c r="Y1831" s="222"/>
      <c r="Z1831" s="212"/>
      <c r="AA1831" s="212"/>
      <c r="AB1831" s="212"/>
      <c r="AC1831" s="212"/>
      <c r="AD1831" s="212"/>
      <c r="AE1831" s="212"/>
      <c r="AF1831" s="212"/>
      <c r="AG1831" s="212" t="s">
        <v>235</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ht="22.5" outlineLevel="1" x14ac:dyDescent="0.2">
      <c r="A1832" s="239">
        <v>199</v>
      </c>
      <c r="B1832" s="240" t="s">
        <v>1679</v>
      </c>
      <c r="C1832" s="257" t="s">
        <v>1680</v>
      </c>
      <c r="D1832" s="241" t="s">
        <v>425</v>
      </c>
      <c r="E1832" s="242">
        <v>10</v>
      </c>
      <c r="F1832" s="243"/>
      <c r="G1832" s="244">
        <f>ROUND(E1832*F1832,2)</f>
        <v>0</v>
      </c>
      <c r="H1832" s="243"/>
      <c r="I1832" s="244">
        <f>ROUND(E1832*H1832,2)</f>
        <v>0</v>
      </c>
      <c r="J1832" s="243"/>
      <c r="K1832" s="244">
        <f>ROUND(E1832*J1832,2)</f>
        <v>0</v>
      </c>
      <c r="L1832" s="244">
        <v>15</v>
      </c>
      <c r="M1832" s="244">
        <f>G1832*(1+L1832/100)</f>
        <v>0</v>
      </c>
      <c r="N1832" s="242">
        <v>0.1</v>
      </c>
      <c r="O1832" s="242">
        <f>ROUND(E1832*N1832,2)</f>
        <v>1</v>
      </c>
      <c r="P1832" s="242">
        <v>0</v>
      </c>
      <c r="Q1832" s="242">
        <f>ROUND(E1832*P1832,2)</f>
        <v>0</v>
      </c>
      <c r="R1832" s="244"/>
      <c r="S1832" s="244" t="s">
        <v>250</v>
      </c>
      <c r="T1832" s="245" t="s">
        <v>228</v>
      </c>
      <c r="U1832" s="222">
        <v>0</v>
      </c>
      <c r="V1832" s="222">
        <f>ROUND(E1832*U1832,2)</f>
        <v>0</v>
      </c>
      <c r="W1832" s="222"/>
      <c r="X1832" s="222" t="s">
        <v>298</v>
      </c>
      <c r="Y1832" s="222" t="s">
        <v>230</v>
      </c>
      <c r="Z1832" s="212"/>
      <c r="AA1832" s="212"/>
      <c r="AB1832" s="212"/>
      <c r="AC1832" s="212"/>
      <c r="AD1832" s="212"/>
      <c r="AE1832" s="212"/>
      <c r="AF1832" s="212"/>
      <c r="AG1832" s="212" t="s">
        <v>362</v>
      </c>
      <c r="AH1832" s="212"/>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ht="22.5" outlineLevel="2" x14ac:dyDescent="0.2">
      <c r="A1833" s="219"/>
      <c r="B1833" s="220"/>
      <c r="C1833" s="258" t="s">
        <v>1668</v>
      </c>
      <c r="D1833" s="246"/>
      <c r="E1833" s="246"/>
      <c r="F1833" s="246"/>
      <c r="G1833" s="246"/>
      <c r="H1833" s="222"/>
      <c r="I1833" s="222"/>
      <c r="J1833" s="222"/>
      <c r="K1833" s="222"/>
      <c r="L1833" s="222"/>
      <c r="M1833" s="222"/>
      <c r="N1833" s="221"/>
      <c r="O1833" s="221"/>
      <c r="P1833" s="221"/>
      <c r="Q1833" s="221"/>
      <c r="R1833" s="222"/>
      <c r="S1833" s="222"/>
      <c r="T1833" s="222"/>
      <c r="U1833" s="222"/>
      <c r="V1833" s="222"/>
      <c r="W1833" s="222"/>
      <c r="X1833" s="222"/>
      <c r="Y1833" s="222"/>
      <c r="Z1833" s="212"/>
      <c r="AA1833" s="212"/>
      <c r="AB1833" s="212"/>
      <c r="AC1833" s="212"/>
      <c r="AD1833" s="212"/>
      <c r="AE1833" s="212"/>
      <c r="AF1833" s="212"/>
      <c r="AG1833" s="212" t="s">
        <v>233</v>
      </c>
      <c r="AH1833" s="212"/>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47" t="str">
        <f>C1833</f>
        <v>REPLIKA kastlového okna - provedení dle výrobního výkresu, který byl zpracován v 12/2017 na základě připomínek NPÚ - viz E3-Dokladová část</v>
      </c>
      <c r="BB1833" s="212"/>
      <c r="BC1833" s="212"/>
      <c r="BD1833" s="212"/>
      <c r="BE1833" s="212"/>
      <c r="BF1833" s="212"/>
      <c r="BG1833" s="212"/>
      <c r="BH1833" s="212"/>
    </row>
    <row r="1834" spans="1:60" outlineLevel="3" x14ac:dyDescent="0.2">
      <c r="A1834" s="219"/>
      <c r="B1834" s="220"/>
      <c r="C1834" s="260" t="s">
        <v>1681</v>
      </c>
      <c r="D1834" s="248"/>
      <c r="E1834" s="248"/>
      <c r="F1834" s="248"/>
      <c r="G1834" s="248"/>
      <c r="H1834" s="222"/>
      <c r="I1834" s="222"/>
      <c r="J1834" s="222"/>
      <c r="K1834" s="222"/>
      <c r="L1834" s="222"/>
      <c r="M1834" s="222"/>
      <c r="N1834" s="221"/>
      <c r="O1834" s="221"/>
      <c r="P1834" s="221"/>
      <c r="Q1834" s="221"/>
      <c r="R1834" s="222"/>
      <c r="S1834" s="222"/>
      <c r="T1834" s="222"/>
      <c r="U1834" s="222"/>
      <c r="V1834" s="222"/>
      <c r="W1834" s="222"/>
      <c r="X1834" s="222"/>
      <c r="Y1834" s="222"/>
      <c r="Z1834" s="212"/>
      <c r="AA1834" s="212"/>
      <c r="AB1834" s="212"/>
      <c r="AC1834" s="212"/>
      <c r="AD1834" s="212"/>
      <c r="AE1834" s="212"/>
      <c r="AF1834" s="212"/>
      <c r="AG1834" s="212" t="s">
        <v>233</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47" t="str">
        <f>C1834</f>
        <v>Zasklení: nové subtilní dithermální zasklení s průhledným sklem,izolační dvojsklo čiré tl.4mm, viz.obrázek ve výpisu truhlářských výrobků.</v>
      </c>
      <c r="BB1834" s="212"/>
      <c r="BC1834" s="212"/>
      <c r="BD1834" s="212"/>
      <c r="BE1834" s="212"/>
      <c r="BF1834" s="212"/>
      <c r="BG1834" s="212"/>
      <c r="BH1834" s="212"/>
    </row>
    <row r="1835" spans="1:60" outlineLevel="3" x14ac:dyDescent="0.2">
      <c r="A1835" s="219"/>
      <c r="B1835" s="220"/>
      <c r="C1835" s="260" t="s">
        <v>1664</v>
      </c>
      <c r="D1835" s="248"/>
      <c r="E1835" s="248"/>
      <c r="F1835" s="248"/>
      <c r="G1835" s="248"/>
      <c r="H1835" s="222"/>
      <c r="I1835" s="222"/>
      <c r="J1835" s="222"/>
      <c r="K1835" s="222"/>
      <c r="L1835" s="222"/>
      <c r="M1835" s="222"/>
      <c r="N1835" s="221"/>
      <c r="O1835" s="221"/>
      <c r="P1835" s="221"/>
      <c r="Q1835" s="221"/>
      <c r="R1835" s="222"/>
      <c r="S1835" s="222"/>
      <c r="T1835" s="222"/>
      <c r="U1835" s="222"/>
      <c r="V1835" s="222"/>
      <c r="W1835" s="222"/>
      <c r="X1835" s="222"/>
      <c r="Y1835" s="222"/>
      <c r="Z1835" s="212"/>
      <c r="AA1835" s="212"/>
      <c r="AB1835" s="212"/>
      <c r="AC1835" s="212"/>
      <c r="AD1835" s="212"/>
      <c r="AE1835" s="212"/>
      <c r="AF1835" s="212"/>
      <c r="AG1835" s="212" t="s">
        <v>233</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60" t="s">
        <v>1682</v>
      </c>
      <c r="D1836" s="248"/>
      <c r="E1836" s="248"/>
      <c r="F1836" s="248"/>
      <c r="G1836" s="248"/>
      <c r="H1836" s="222"/>
      <c r="I1836" s="222"/>
      <c r="J1836" s="222"/>
      <c r="K1836" s="222"/>
      <c r="L1836" s="222"/>
      <c r="M1836" s="222"/>
      <c r="N1836" s="221"/>
      <c r="O1836" s="221"/>
      <c r="P1836" s="221"/>
      <c r="Q1836" s="221"/>
      <c r="R1836" s="222"/>
      <c r="S1836" s="222"/>
      <c r="T1836" s="222"/>
      <c r="U1836" s="222"/>
      <c r="V1836" s="222"/>
      <c r="W1836" s="222"/>
      <c r="X1836" s="222"/>
      <c r="Y1836" s="222"/>
      <c r="Z1836" s="212"/>
      <c r="AA1836" s="212"/>
      <c r="AB1836" s="212"/>
      <c r="AC1836" s="212"/>
      <c r="AD1836" s="212"/>
      <c r="AE1836" s="212"/>
      <c r="AF1836" s="212"/>
      <c r="AG1836" s="212" t="s">
        <v>233</v>
      </c>
      <c r="AH1836" s="212"/>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ht="22.5" outlineLevel="2" x14ac:dyDescent="0.2">
      <c r="A1837" s="219"/>
      <c r="B1837" s="220"/>
      <c r="C1837" s="259" t="s">
        <v>1683</v>
      </c>
      <c r="D1837" s="226"/>
      <c r="E1837" s="227">
        <v>10</v>
      </c>
      <c r="F1837" s="222"/>
      <c r="G1837" s="222"/>
      <c r="H1837" s="222"/>
      <c r="I1837" s="222"/>
      <c r="J1837" s="222"/>
      <c r="K1837" s="222"/>
      <c r="L1837" s="222"/>
      <c r="M1837" s="222"/>
      <c r="N1837" s="221"/>
      <c r="O1837" s="221"/>
      <c r="P1837" s="221"/>
      <c r="Q1837" s="221"/>
      <c r="R1837" s="222"/>
      <c r="S1837" s="222"/>
      <c r="T1837" s="222"/>
      <c r="U1837" s="222"/>
      <c r="V1837" s="222"/>
      <c r="W1837" s="222"/>
      <c r="X1837" s="222"/>
      <c r="Y1837" s="222"/>
      <c r="Z1837" s="212"/>
      <c r="AA1837" s="212"/>
      <c r="AB1837" s="212"/>
      <c r="AC1837" s="212"/>
      <c r="AD1837" s="212"/>
      <c r="AE1837" s="212"/>
      <c r="AF1837" s="212"/>
      <c r="AG1837" s="212" t="s">
        <v>235</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ht="22.5" outlineLevel="1" x14ac:dyDescent="0.2">
      <c r="A1838" s="239">
        <v>200</v>
      </c>
      <c r="B1838" s="240" t="s">
        <v>1684</v>
      </c>
      <c r="C1838" s="257" t="s">
        <v>1685</v>
      </c>
      <c r="D1838" s="241" t="s">
        <v>425</v>
      </c>
      <c r="E1838" s="242">
        <v>2</v>
      </c>
      <c r="F1838" s="243"/>
      <c r="G1838" s="244">
        <f>ROUND(E1838*F1838,2)</f>
        <v>0</v>
      </c>
      <c r="H1838" s="243"/>
      <c r="I1838" s="244">
        <f>ROUND(E1838*H1838,2)</f>
        <v>0</v>
      </c>
      <c r="J1838" s="243"/>
      <c r="K1838" s="244">
        <f>ROUND(E1838*J1838,2)</f>
        <v>0</v>
      </c>
      <c r="L1838" s="244">
        <v>15</v>
      </c>
      <c r="M1838" s="244">
        <f>G1838*(1+L1838/100)</f>
        <v>0</v>
      </c>
      <c r="N1838" s="242">
        <v>0.1</v>
      </c>
      <c r="O1838" s="242">
        <f>ROUND(E1838*N1838,2)</f>
        <v>0.2</v>
      </c>
      <c r="P1838" s="242">
        <v>0</v>
      </c>
      <c r="Q1838" s="242">
        <f>ROUND(E1838*P1838,2)</f>
        <v>0</v>
      </c>
      <c r="R1838" s="244"/>
      <c r="S1838" s="244" t="s">
        <v>250</v>
      </c>
      <c r="T1838" s="245" t="s">
        <v>228</v>
      </c>
      <c r="U1838" s="222">
        <v>0</v>
      </c>
      <c r="V1838" s="222">
        <f>ROUND(E1838*U1838,2)</f>
        <v>0</v>
      </c>
      <c r="W1838" s="222"/>
      <c r="X1838" s="222" t="s">
        <v>298</v>
      </c>
      <c r="Y1838" s="222" t="s">
        <v>230</v>
      </c>
      <c r="Z1838" s="212"/>
      <c r="AA1838" s="212"/>
      <c r="AB1838" s="212"/>
      <c r="AC1838" s="212"/>
      <c r="AD1838" s="212"/>
      <c r="AE1838" s="212"/>
      <c r="AF1838" s="212"/>
      <c r="AG1838" s="212" t="s">
        <v>362</v>
      </c>
      <c r="AH1838" s="212"/>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ht="22.5" outlineLevel="2" x14ac:dyDescent="0.2">
      <c r="A1839" s="219"/>
      <c r="B1839" s="220"/>
      <c r="C1839" s="258" t="s">
        <v>1668</v>
      </c>
      <c r="D1839" s="246"/>
      <c r="E1839" s="246"/>
      <c r="F1839" s="246"/>
      <c r="G1839" s="246"/>
      <c r="H1839" s="222"/>
      <c r="I1839" s="222"/>
      <c r="J1839" s="222"/>
      <c r="K1839" s="222"/>
      <c r="L1839" s="222"/>
      <c r="M1839" s="222"/>
      <c r="N1839" s="221"/>
      <c r="O1839" s="221"/>
      <c r="P1839" s="221"/>
      <c r="Q1839" s="221"/>
      <c r="R1839" s="222"/>
      <c r="S1839" s="222"/>
      <c r="T1839" s="222"/>
      <c r="U1839" s="222"/>
      <c r="V1839" s="222"/>
      <c r="W1839" s="222"/>
      <c r="X1839" s="222"/>
      <c r="Y1839" s="222"/>
      <c r="Z1839" s="212"/>
      <c r="AA1839" s="212"/>
      <c r="AB1839" s="212"/>
      <c r="AC1839" s="212"/>
      <c r="AD1839" s="212"/>
      <c r="AE1839" s="212"/>
      <c r="AF1839" s="212"/>
      <c r="AG1839" s="212" t="s">
        <v>233</v>
      </c>
      <c r="AH1839" s="212"/>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47" t="str">
        <f>C1839</f>
        <v>REPLIKA kastlového okna - provedení dle výrobního výkresu, který byl zpracován v 12/2017 na základě připomínek NPÚ - viz E3-Dokladová část</v>
      </c>
      <c r="BB1839" s="212"/>
      <c r="BC1839" s="212"/>
      <c r="BD1839" s="212"/>
      <c r="BE1839" s="212"/>
      <c r="BF1839" s="212"/>
      <c r="BG1839" s="212"/>
      <c r="BH1839" s="212"/>
    </row>
    <row r="1840" spans="1:60" outlineLevel="3" x14ac:dyDescent="0.2">
      <c r="A1840" s="219"/>
      <c r="B1840" s="220"/>
      <c r="C1840" s="260" t="s">
        <v>1686</v>
      </c>
      <c r="D1840" s="248"/>
      <c r="E1840" s="248"/>
      <c r="F1840" s="248"/>
      <c r="G1840" s="248"/>
      <c r="H1840" s="222"/>
      <c r="I1840" s="222"/>
      <c r="J1840" s="222"/>
      <c r="K1840" s="222"/>
      <c r="L1840" s="222"/>
      <c r="M1840" s="222"/>
      <c r="N1840" s="221"/>
      <c r="O1840" s="221"/>
      <c r="P1840" s="221"/>
      <c r="Q1840" s="221"/>
      <c r="R1840" s="222"/>
      <c r="S1840" s="222"/>
      <c r="T1840" s="222"/>
      <c r="U1840" s="222"/>
      <c r="V1840" s="222"/>
      <c r="W1840" s="222"/>
      <c r="X1840" s="222"/>
      <c r="Y1840" s="222"/>
      <c r="Z1840" s="212"/>
      <c r="AA1840" s="212"/>
      <c r="AB1840" s="212"/>
      <c r="AC1840" s="212"/>
      <c r="AD1840" s="212"/>
      <c r="AE1840" s="212"/>
      <c r="AF1840" s="212"/>
      <c r="AG1840" s="212" t="s">
        <v>233</v>
      </c>
      <c r="AH1840" s="212"/>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47" t="str">
        <f>C1840</f>
        <v>Zasklení: nové subtilní dithermální zasklení s průhledným sklem,,izolační dvojsklo čiré tl.4mm, viz.obrázek ve výpisu truhlářských výrobků.</v>
      </c>
      <c r="BB1840" s="212"/>
      <c r="BC1840" s="212"/>
      <c r="BD1840" s="212"/>
      <c r="BE1840" s="212"/>
      <c r="BF1840" s="212"/>
      <c r="BG1840" s="212"/>
      <c r="BH1840" s="212"/>
    </row>
    <row r="1841" spans="1:60" outlineLevel="3" x14ac:dyDescent="0.2">
      <c r="A1841" s="219"/>
      <c r="B1841" s="220"/>
      <c r="C1841" s="260" t="s">
        <v>1664</v>
      </c>
      <c r="D1841" s="248"/>
      <c r="E1841" s="248"/>
      <c r="F1841" s="248"/>
      <c r="G1841" s="248"/>
      <c r="H1841" s="222"/>
      <c r="I1841" s="222"/>
      <c r="J1841" s="222"/>
      <c r="K1841" s="222"/>
      <c r="L1841" s="222"/>
      <c r="M1841" s="222"/>
      <c r="N1841" s="221"/>
      <c r="O1841" s="221"/>
      <c r="P1841" s="221"/>
      <c r="Q1841" s="221"/>
      <c r="R1841" s="222"/>
      <c r="S1841" s="222"/>
      <c r="T1841" s="222"/>
      <c r="U1841" s="222"/>
      <c r="V1841" s="222"/>
      <c r="W1841" s="222"/>
      <c r="X1841" s="222"/>
      <c r="Y1841" s="222"/>
      <c r="Z1841" s="212"/>
      <c r="AA1841" s="212"/>
      <c r="AB1841" s="212"/>
      <c r="AC1841" s="212"/>
      <c r="AD1841" s="212"/>
      <c r="AE1841" s="212"/>
      <c r="AF1841" s="212"/>
      <c r="AG1841" s="212" t="s">
        <v>233</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19"/>
      <c r="B1842" s="220"/>
      <c r="C1842" s="260" t="s">
        <v>1682</v>
      </c>
      <c r="D1842" s="248"/>
      <c r="E1842" s="248"/>
      <c r="F1842" s="248"/>
      <c r="G1842" s="248"/>
      <c r="H1842" s="222"/>
      <c r="I1842" s="222"/>
      <c r="J1842" s="222"/>
      <c r="K1842" s="222"/>
      <c r="L1842" s="222"/>
      <c r="M1842" s="222"/>
      <c r="N1842" s="221"/>
      <c r="O1842" s="221"/>
      <c r="P1842" s="221"/>
      <c r="Q1842" s="221"/>
      <c r="R1842" s="222"/>
      <c r="S1842" s="222"/>
      <c r="T1842" s="222"/>
      <c r="U1842" s="222"/>
      <c r="V1842" s="222"/>
      <c r="W1842" s="222"/>
      <c r="X1842" s="222"/>
      <c r="Y1842" s="222"/>
      <c r="Z1842" s="212"/>
      <c r="AA1842" s="212"/>
      <c r="AB1842" s="212"/>
      <c r="AC1842" s="212"/>
      <c r="AD1842" s="212"/>
      <c r="AE1842" s="212"/>
      <c r="AF1842" s="212"/>
      <c r="AG1842" s="212" t="s">
        <v>233</v>
      </c>
      <c r="AH1842" s="212"/>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ht="22.5" outlineLevel="2" x14ac:dyDescent="0.2">
      <c r="A1843" s="219"/>
      <c r="B1843" s="220"/>
      <c r="C1843" s="259" t="s">
        <v>1687</v>
      </c>
      <c r="D1843" s="226"/>
      <c r="E1843" s="227">
        <v>2</v>
      </c>
      <c r="F1843" s="222"/>
      <c r="G1843" s="222"/>
      <c r="H1843" s="222"/>
      <c r="I1843" s="222"/>
      <c r="J1843" s="222"/>
      <c r="K1843" s="222"/>
      <c r="L1843" s="222"/>
      <c r="M1843" s="222"/>
      <c r="N1843" s="221"/>
      <c r="O1843" s="221"/>
      <c r="P1843" s="221"/>
      <c r="Q1843" s="221"/>
      <c r="R1843" s="222"/>
      <c r="S1843" s="222"/>
      <c r="T1843" s="222"/>
      <c r="U1843" s="222"/>
      <c r="V1843" s="222"/>
      <c r="W1843" s="222"/>
      <c r="X1843" s="222"/>
      <c r="Y1843" s="222"/>
      <c r="Z1843" s="212"/>
      <c r="AA1843" s="212"/>
      <c r="AB1843" s="212"/>
      <c r="AC1843" s="212"/>
      <c r="AD1843" s="212"/>
      <c r="AE1843" s="212"/>
      <c r="AF1843" s="212"/>
      <c r="AG1843" s="212" t="s">
        <v>235</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ht="22.5" outlineLevel="1" x14ac:dyDescent="0.2">
      <c r="A1844" s="239">
        <v>201</v>
      </c>
      <c r="B1844" s="240" t="s">
        <v>1688</v>
      </c>
      <c r="C1844" s="257" t="s">
        <v>1689</v>
      </c>
      <c r="D1844" s="241" t="s">
        <v>425</v>
      </c>
      <c r="E1844" s="242">
        <v>10</v>
      </c>
      <c r="F1844" s="243"/>
      <c r="G1844" s="244">
        <f>ROUND(E1844*F1844,2)</f>
        <v>0</v>
      </c>
      <c r="H1844" s="243"/>
      <c r="I1844" s="244">
        <f>ROUND(E1844*H1844,2)</f>
        <v>0</v>
      </c>
      <c r="J1844" s="243"/>
      <c r="K1844" s="244">
        <f>ROUND(E1844*J1844,2)</f>
        <v>0</v>
      </c>
      <c r="L1844" s="244">
        <v>15</v>
      </c>
      <c r="M1844" s="244">
        <f>G1844*(1+L1844/100)</f>
        <v>0</v>
      </c>
      <c r="N1844" s="242">
        <v>0.1</v>
      </c>
      <c r="O1844" s="242">
        <f>ROUND(E1844*N1844,2)</f>
        <v>1</v>
      </c>
      <c r="P1844" s="242">
        <v>0</v>
      </c>
      <c r="Q1844" s="242">
        <f>ROUND(E1844*P1844,2)</f>
        <v>0</v>
      </c>
      <c r="R1844" s="244"/>
      <c r="S1844" s="244" t="s">
        <v>250</v>
      </c>
      <c r="T1844" s="245" t="s">
        <v>228</v>
      </c>
      <c r="U1844" s="222">
        <v>0</v>
      </c>
      <c r="V1844" s="222">
        <f>ROUND(E1844*U1844,2)</f>
        <v>0</v>
      </c>
      <c r="W1844" s="222"/>
      <c r="X1844" s="222" t="s">
        <v>298</v>
      </c>
      <c r="Y1844" s="222" t="s">
        <v>230</v>
      </c>
      <c r="Z1844" s="212"/>
      <c r="AA1844" s="212"/>
      <c r="AB1844" s="212"/>
      <c r="AC1844" s="212"/>
      <c r="AD1844" s="212"/>
      <c r="AE1844" s="212"/>
      <c r="AF1844" s="212"/>
      <c r="AG1844" s="212" t="s">
        <v>362</v>
      </c>
      <c r="AH1844" s="212"/>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ht="22.5" outlineLevel="2" x14ac:dyDescent="0.2">
      <c r="A1845" s="219"/>
      <c r="B1845" s="220"/>
      <c r="C1845" s="258" t="s">
        <v>1668</v>
      </c>
      <c r="D1845" s="246"/>
      <c r="E1845" s="246"/>
      <c r="F1845" s="246"/>
      <c r="G1845" s="246"/>
      <c r="H1845" s="222"/>
      <c r="I1845" s="222"/>
      <c r="J1845" s="222"/>
      <c r="K1845" s="222"/>
      <c r="L1845" s="222"/>
      <c r="M1845" s="222"/>
      <c r="N1845" s="221"/>
      <c r="O1845" s="221"/>
      <c r="P1845" s="221"/>
      <c r="Q1845" s="221"/>
      <c r="R1845" s="222"/>
      <c r="S1845" s="222"/>
      <c r="T1845" s="222"/>
      <c r="U1845" s="222"/>
      <c r="V1845" s="222"/>
      <c r="W1845" s="222"/>
      <c r="X1845" s="222"/>
      <c r="Y1845" s="222"/>
      <c r="Z1845" s="212"/>
      <c r="AA1845" s="212"/>
      <c r="AB1845" s="212"/>
      <c r="AC1845" s="212"/>
      <c r="AD1845" s="212"/>
      <c r="AE1845" s="212"/>
      <c r="AF1845" s="212"/>
      <c r="AG1845" s="212" t="s">
        <v>233</v>
      </c>
      <c r="AH1845" s="212"/>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47" t="str">
        <f>C1845</f>
        <v>REPLIKA kastlového okna - provedení dle výrobního výkresu, který byl zpracován v 12/2017 na základě připomínek NPÚ - viz E3-Dokladová část</v>
      </c>
      <c r="BB1845" s="212"/>
      <c r="BC1845" s="212"/>
      <c r="BD1845" s="212"/>
      <c r="BE1845" s="212"/>
      <c r="BF1845" s="212"/>
      <c r="BG1845" s="212"/>
      <c r="BH1845" s="212"/>
    </row>
    <row r="1846" spans="1:60" outlineLevel="3" x14ac:dyDescent="0.2">
      <c r="A1846" s="219"/>
      <c r="B1846" s="220"/>
      <c r="C1846" s="260" t="s">
        <v>1690</v>
      </c>
      <c r="D1846" s="248"/>
      <c r="E1846" s="248"/>
      <c r="F1846" s="248"/>
      <c r="G1846" s="248"/>
      <c r="H1846" s="222"/>
      <c r="I1846" s="222"/>
      <c r="J1846" s="222"/>
      <c r="K1846" s="222"/>
      <c r="L1846" s="222"/>
      <c r="M1846" s="222"/>
      <c r="N1846" s="221"/>
      <c r="O1846" s="221"/>
      <c r="P1846" s="221"/>
      <c r="Q1846" s="221"/>
      <c r="R1846" s="222"/>
      <c r="S1846" s="222"/>
      <c r="T1846" s="222"/>
      <c r="U1846" s="222"/>
      <c r="V1846" s="222"/>
      <c r="W1846" s="222"/>
      <c r="X1846" s="222"/>
      <c r="Y1846" s="222"/>
      <c r="Z1846" s="212"/>
      <c r="AA1846" s="212"/>
      <c r="AB1846" s="212"/>
      <c r="AC1846" s="212"/>
      <c r="AD1846" s="212"/>
      <c r="AE1846" s="212"/>
      <c r="AF1846" s="212"/>
      <c r="AG1846" s="212" t="s">
        <v>233</v>
      </c>
      <c r="AH1846" s="212"/>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47" t="str">
        <f>C1846</f>
        <v>Zasklení: nové subtilní dithermální zasklení s průhledným sklem,,izolační dvojsklo čiré tl.4mm viz.obrázek ve výpisu truhlářských výrobků.</v>
      </c>
      <c r="BB1846" s="212"/>
      <c r="BC1846" s="212"/>
      <c r="BD1846" s="212"/>
      <c r="BE1846" s="212"/>
      <c r="BF1846" s="212"/>
      <c r="BG1846" s="212"/>
      <c r="BH1846" s="212"/>
    </row>
    <row r="1847" spans="1:60" outlineLevel="3" x14ac:dyDescent="0.2">
      <c r="A1847" s="219"/>
      <c r="B1847" s="220"/>
      <c r="C1847" s="260" t="s">
        <v>1664</v>
      </c>
      <c r="D1847" s="248"/>
      <c r="E1847" s="248"/>
      <c r="F1847" s="248"/>
      <c r="G1847" s="248"/>
      <c r="H1847" s="222"/>
      <c r="I1847" s="222"/>
      <c r="J1847" s="222"/>
      <c r="K1847" s="222"/>
      <c r="L1847" s="222"/>
      <c r="M1847" s="222"/>
      <c r="N1847" s="221"/>
      <c r="O1847" s="221"/>
      <c r="P1847" s="221"/>
      <c r="Q1847" s="221"/>
      <c r="R1847" s="222"/>
      <c r="S1847" s="222"/>
      <c r="T1847" s="222"/>
      <c r="U1847" s="222"/>
      <c r="V1847" s="222"/>
      <c r="W1847" s="222"/>
      <c r="X1847" s="222"/>
      <c r="Y1847" s="222"/>
      <c r="Z1847" s="212"/>
      <c r="AA1847" s="212"/>
      <c r="AB1847" s="212"/>
      <c r="AC1847" s="212"/>
      <c r="AD1847" s="212"/>
      <c r="AE1847" s="212"/>
      <c r="AF1847" s="212"/>
      <c r="AG1847" s="212" t="s">
        <v>233</v>
      </c>
      <c r="AH1847" s="212"/>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19"/>
      <c r="B1848" s="220"/>
      <c r="C1848" s="260" t="s">
        <v>1682</v>
      </c>
      <c r="D1848" s="248"/>
      <c r="E1848" s="248"/>
      <c r="F1848" s="248"/>
      <c r="G1848" s="248"/>
      <c r="H1848" s="222"/>
      <c r="I1848" s="222"/>
      <c r="J1848" s="222"/>
      <c r="K1848" s="222"/>
      <c r="L1848" s="222"/>
      <c r="M1848" s="222"/>
      <c r="N1848" s="221"/>
      <c r="O1848" s="221"/>
      <c r="P1848" s="221"/>
      <c r="Q1848" s="221"/>
      <c r="R1848" s="222"/>
      <c r="S1848" s="222"/>
      <c r="T1848" s="222"/>
      <c r="U1848" s="222"/>
      <c r="V1848" s="222"/>
      <c r="W1848" s="222"/>
      <c r="X1848" s="222"/>
      <c r="Y1848" s="222"/>
      <c r="Z1848" s="212"/>
      <c r="AA1848" s="212"/>
      <c r="AB1848" s="212"/>
      <c r="AC1848" s="212"/>
      <c r="AD1848" s="212"/>
      <c r="AE1848" s="212"/>
      <c r="AF1848" s="212"/>
      <c r="AG1848" s="212" t="s">
        <v>233</v>
      </c>
      <c r="AH1848" s="212"/>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ht="22.5" outlineLevel="2" x14ac:dyDescent="0.2">
      <c r="A1849" s="219"/>
      <c r="B1849" s="220"/>
      <c r="C1849" s="259" t="s">
        <v>1683</v>
      </c>
      <c r="D1849" s="226"/>
      <c r="E1849" s="227">
        <v>10</v>
      </c>
      <c r="F1849" s="222"/>
      <c r="G1849" s="222"/>
      <c r="H1849" s="222"/>
      <c r="I1849" s="222"/>
      <c r="J1849" s="222"/>
      <c r="K1849" s="222"/>
      <c r="L1849" s="222"/>
      <c r="M1849" s="222"/>
      <c r="N1849" s="221"/>
      <c r="O1849" s="221"/>
      <c r="P1849" s="221"/>
      <c r="Q1849" s="221"/>
      <c r="R1849" s="222"/>
      <c r="S1849" s="222"/>
      <c r="T1849" s="222"/>
      <c r="U1849" s="222"/>
      <c r="V1849" s="222"/>
      <c r="W1849" s="222"/>
      <c r="X1849" s="222"/>
      <c r="Y1849" s="222"/>
      <c r="Z1849" s="212"/>
      <c r="AA1849" s="212"/>
      <c r="AB1849" s="212"/>
      <c r="AC1849" s="212"/>
      <c r="AD1849" s="212"/>
      <c r="AE1849" s="212"/>
      <c r="AF1849" s="212"/>
      <c r="AG1849" s="212" t="s">
        <v>235</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ht="22.5" outlineLevel="1" x14ac:dyDescent="0.2">
      <c r="A1850" s="239">
        <v>202</v>
      </c>
      <c r="B1850" s="240" t="s">
        <v>1691</v>
      </c>
      <c r="C1850" s="257" t="s">
        <v>1692</v>
      </c>
      <c r="D1850" s="241" t="s">
        <v>425</v>
      </c>
      <c r="E1850" s="242">
        <v>2</v>
      </c>
      <c r="F1850" s="243"/>
      <c r="G1850" s="244">
        <f>ROUND(E1850*F1850,2)</f>
        <v>0</v>
      </c>
      <c r="H1850" s="243"/>
      <c r="I1850" s="244">
        <f>ROUND(E1850*H1850,2)</f>
        <v>0</v>
      </c>
      <c r="J1850" s="243"/>
      <c r="K1850" s="244">
        <f>ROUND(E1850*J1850,2)</f>
        <v>0</v>
      </c>
      <c r="L1850" s="244">
        <v>15</v>
      </c>
      <c r="M1850" s="244">
        <f>G1850*(1+L1850/100)</f>
        <v>0</v>
      </c>
      <c r="N1850" s="242">
        <v>0.1</v>
      </c>
      <c r="O1850" s="242">
        <f>ROUND(E1850*N1850,2)</f>
        <v>0.2</v>
      </c>
      <c r="P1850" s="242">
        <v>0</v>
      </c>
      <c r="Q1850" s="242">
        <f>ROUND(E1850*P1850,2)</f>
        <v>0</v>
      </c>
      <c r="R1850" s="244"/>
      <c r="S1850" s="244" t="s">
        <v>250</v>
      </c>
      <c r="T1850" s="245" t="s">
        <v>228</v>
      </c>
      <c r="U1850" s="222">
        <v>0</v>
      </c>
      <c r="V1850" s="222">
        <f>ROUND(E1850*U1850,2)</f>
        <v>0</v>
      </c>
      <c r="W1850" s="222"/>
      <c r="X1850" s="222" t="s">
        <v>298</v>
      </c>
      <c r="Y1850" s="222" t="s">
        <v>230</v>
      </c>
      <c r="Z1850" s="212"/>
      <c r="AA1850" s="212"/>
      <c r="AB1850" s="212"/>
      <c r="AC1850" s="212"/>
      <c r="AD1850" s="212"/>
      <c r="AE1850" s="212"/>
      <c r="AF1850" s="212"/>
      <c r="AG1850" s="212" t="s">
        <v>362</v>
      </c>
      <c r="AH1850" s="212"/>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ht="22.5" outlineLevel="2" x14ac:dyDescent="0.2">
      <c r="A1851" s="219"/>
      <c r="B1851" s="220"/>
      <c r="C1851" s="258" t="s">
        <v>1668</v>
      </c>
      <c r="D1851" s="246"/>
      <c r="E1851" s="246"/>
      <c r="F1851" s="246"/>
      <c r="G1851" s="246"/>
      <c r="H1851" s="222"/>
      <c r="I1851" s="222"/>
      <c r="J1851" s="222"/>
      <c r="K1851" s="222"/>
      <c r="L1851" s="222"/>
      <c r="M1851" s="222"/>
      <c r="N1851" s="221"/>
      <c r="O1851" s="221"/>
      <c r="P1851" s="221"/>
      <c r="Q1851" s="221"/>
      <c r="R1851" s="222"/>
      <c r="S1851" s="222"/>
      <c r="T1851" s="222"/>
      <c r="U1851" s="222"/>
      <c r="V1851" s="222"/>
      <c r="W1851" s="222"/>
      <c r="X1851" s="222"/>
      <c r="Y1851" s="222"/>
      <c r="Z1851" s="212"/>
      <c r="AA1851" s="212"/>
      <c r="AB1851" s="212"/>
      <c r="AC1851" s="212"/>
      <c r="AD1851" s="212"/>
      <c r="AE1851" s="212"/>
      <c r="AF1851" s="212"/>
      <c r="AG1851" s="212" t="s">
        <v>233</v>
      </c>
      <c r="AH1851" s="212"/>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47" t="str">
        <f>C1851</f>
        <v>REPLIKA kastlového okna - provedení dle výrobního výkresu, který byl zpracován v 12/2017 na základě připomínek NPÚ - viz E3-Dokladová část</v>
      </c>
      <c r="BB1851" s="212"/>
      <c r="BC1851" s="212"/>
      <c r="BD1851" s="212"/>
      <c r="BE1851" s="212"/>
      <c r="BF1851" s="212"/>
      <c r="BG1851" s="212"/>
      <c r="BH1851" s="212"/>
    </row>
    <row r="1852" spans="1:60" outlineLevel="3" x14ac:dyDescent="0.2">
      <c r="A1852" s="219"/>
      <c r="B1852" s="220"/>
      <c r="C1852" s="260" t="s">
        <v>1690</v>
      </c>
      <c r="D1852" s="248"/>
      <c r="E1852" s="248"/>
      <c r="F1852" s="248"/>
      <c r="G1852" s="248"/>
      <c r="H1852" s="222"/>
      <c r="I1852" s="222"/>
      <c r="J1852" s="222"/>
      <c r="K1852" s="222"/>
      <c r="L1852" s="222"/>
      <c r="M1852" s="222"/>
      <c r="N1852" s="221"/>
      <c r="O1852" s="221"/>
      <c r="P1852" s="221"/>
      <c r="Q1852" s="221"/>
      <c r="R1852" s="222"/>
      <c r="S1852" s="222"/>
      <c r="T1852" s="222"/>
      <c r="U1852" s="222"/>
      <c r="V1852" s="222"/>
      <c r="W1852" s="222"/>
      <c r="X1852" s="222"/>
      <c r="Y1852" s="222"/>
      <c r="Z1852" s="212"/>
      <c r="AA1852" s="212"/>
      <c r="AB1852" s="212"/>
      <c r="AC1852" s="212"/>
      <c r="AD1852" s="212"/>
      <c r="AE1852" s="212"/>
      <c r="AF1852" s="212"/>
      <c r="AG1852" s="212" t="s">
        <v>233</v>
      </c>
      <c r="AH1852" s="212"/>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47" t="str">
        <f>C1852</f>
        <v>Zasklení: nové subtilní dithermální zasklení s průhledným sklem,,izolační dvojsklo čiré tl.4mm viz.obrázek ve výpisu truhlářských výrobků.</v>
      </c>
      <c r="BB1852" s="212"/>
      <c r="BC1852" s="212"/>
      <c r="BD1852" s="212"/>
      <c r="BE1852" s="212"/>
      <c r="BF1852" s="212"/>
      <c r="BG1852" s="212"/>
      <c r="BH1852" s="212"/>
    </row>
    <row r="1853" spans="1:60" outlineLevel="3" x14ac:dyDescent="0.2">
      <c r="A1853" s="219"/>
      <c r="B1853" s="220"/>
      <c r="C1853" s="260" t="s">
        <v>1664</v>
      </c>
      <c r="D1853" s="248"/>
      <c r="E1853" s="248"/>
      <c r="F1853" s="248"/>
      <c r="G1853" s="248"/>
      <c r="H1853" s="222"/>
      <c r="I1853" s="222"/>
      <c r="J1853" s="222"/>
      <c r="K1853" s="222"/>
      <c r="L1853" s="222"/>
      <c r="M1853" s="222"/>
      <c r="N1853" s="221"/>
      <c r="O1853" s="221"/>
      <c r="P1853" s="221"/>
      <c r="Q1853" s="221"/>
      <c r="R1853" s="222"/>
      <c r="S1853" s="222"/>
      <c r="T1853" s="222"/>
      <c r="U1853" s="222"/>
      <c r="V1853" s="222"/>
      <c r="W1853" s="222"/>
      <c r="X1853" s="222"/>
      <c r="Y1853" s="222"/>
      <c r="Z1853" s="212"/>
      <c r="AA1853" s="212"/>
      <c r="AB1853" s="212"/>
      <c r="AC1853" s="212"/>
      <c r="AD1853" s="212"/>
      <c r="AE1853" s="212"/>
      <c r="AF1853" s="212"/>
      <c r="AG1853" s="212" t="s">
        <v>233</v>
      </c>
      <c r="AH1853" s="212"/>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19"/>
      <c r="B1854" s="220"/>
      <c r="C1854" s="260" t="s">
        <v>1682</v>
      </c>
      <c r="D1854" s="248"/>
      <c r="E1854" s="248"/>
      <c r="F1854" s="248"/>
      <c r="G1854" s="248"/>
      <c r="H1854" s="222"/>
      <c r="I1854" s="222"/>
      <c r="J1854" s="222"/>
      <c r="K1854" s="222"/>
      <c r="L1854" s="222"/>
      <c r="M1854" s="222"/>
      <c r="N1854" s="221"/>
      <c r="O1854" s="221"/>
      <c r="P1854" s="221"/>
      <c r="Q1854" s="221"/>
      <c r="R1854" s="222"/>
      <c r="S1854" s="222"/>
      <c r="T1854" s="222"/>
      <c r="U1854" s="222"/>
      <c r="V1854" s="222"/>
      <c r="W1854" s="222"/>
      <c r="X1854" s="222"/>
      <c r="Y1854" s="222"/>
      <c r="Z1854" s="212"/>
      <c r="AA1854" s="212"/>
      <c r="AB1854" s="212"/>
      <c r="AC1854" s="212"/>
      <c r="AD1854" s="212"/>
      <c r="AE1854" s="212"/>
      <c r="AF1854" s="212"/>
      <c r="AG1854" s="212" t="s">
        <v>233</v>
      </c>
      <c r="AH1854" s="212"/>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ht="22.5" outlineLevel="2" x14ac:dyDescent="0.2">
      <c r="A1855" s="219"/>
      <c r="B1855" s="220"/>
      <c r="C1855" s="259" t="s">
        <v>1687</v>
      </c>
      <c r="D1855" s="226"/>
      <c r="E1855" s="227">
        <v>2</v>
      </c>
      <c r="F1855" s="222"/>
      <c r="G1855" s="222"/>
      <c r="H1855" s="222"/>
      <c r="I1855" s="222"/>
      <c r="J1855" s="222"/>
      <c r="K1855" s="222"/>
      <c r="L1855" s="222"/>
      <c r="M1855" s="222"/>
      <c r="N1855" s="221"/>
      <c r="O1855" s="221"/>
      <c r="P1855" s="221"/>
      <c r="Q1855" s="221"/>
      <c r="R1855" s="222"/>
      <c r="S1855" s="222"/>
      <c r="T1855" s="222"/>
      <c r="U1855" s="222"/>
      <c r="V1855" s="222"/>
      <c r="W1855" s="222"/>
      <c r="X1855" s="222"/>
      <c r="Y1855" s="222"/>
      <c r="Z1855" s="212"/>
      <c r="AA1855" s="212"/>
      <c r="AB1855" s="212"/>
      <c r="AC1855" s="212"/>
      <c r="AD1855" s="212"/>
      <c r="AE1855" s="212"/>
      <c r="AF1855" s="212"/>
      <c r="AG1855" s="212" t="s">
        <v>235</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ht="22.5" outlineLevel="1" x14ac:dyDescent="0.2">
      <c r="A1856" s="239">
        <v>203</v>
      </c>
      <c r="B1856" s="240" t="s">
        <v>1693</v>
      </c>
      <c r="C1856" s="257" t="s">
        <v>1694</v>
      </c>
      <c r="D1856" s="241" t="s">
        <v>425</v>
      </c>
      <c r="E1856" s="242">
        <v>7</v>
      </c>
      <c r="F1856" s="243"/>
      <c r="G1856" s="244">
        <f>ROUND(E1856*F1856,2)</f>
        <v>0</v>
      </c>
      <c r="H1856" s="243"/>
      <c r="I1856" s="244">
        <f>ROUND(E1856*H1856,2)</f>
        <v>0</v>
      </c>
      <c r="J1856" s="243"/>
      <c r="K1856" s="244">
        <f>ROUND(E1856*J1856,2)</f>
        <v>0</v>
      </c>
      <c r="L1856" s="244">
        <v>15</v>
      </c>
      <c r="M1856" s="244">
        <f>G1856*(1+L1856/100)</f>
        <v>0</v>
      </c>
      <c r="N1856" s="242">
        <v>0.1</v>
      </c>
      <c r="O1856" s="242">
        <f>ROUND(E1856*N1856,2)</f>
        <v>0.7</v>
      </c>
      <c r="P1856" s="242">
        <v>0</v>
      </c>
      <c r="Q1856" s="242">
        <f>ROUND(E1856*P1856,2)</f>
        <v>0</v>
      </c>
      <c r="R1856" s="244"/>
      <c r="S1856" s="244" t="s">
        <v>250</v>
      </c>
      <c r="T1856" s="245" t="s">
        <v>228</v>
      </c>
      <c r="U1856" s="222">
        <v>0</v>
      </c>
      <c r="V1856" s="222">
        <f>ROUND(E1856*U1856,2)</f>
        <v>0</v>
      </c>
      <c r="W1856" s="222"/>
      <c r="X1856" s="222" t="s">
        <v>298</v>
      </c>
      <c r="Y1856" s="222" t="s">
        <v>230</v>
      </c>
      <c r="Z1856" s="212"/>
      <c r="AA1856" s="212"/>
      <c r="AB1856" s="212"/>
      <c r="AC1856" s="212"/>
      <c r="AD1856" s="212"/>
      <c r="AE1856" s="212"/>
      <c r="AF1856" s="212"/>
      <c r="AG1856" s="212" t="s">
        <v>362</v>
      </c>
      <c r="AH1856" s="212"/>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ht="22.5" outlineLevel="2" x14ac:dyDescent="0.2">
      <c r="A1857" s="219"/>
      <c r="B1857" s="220"/>
      <c r="C1857" s="258" t="s">
        <v>1668</v>
      </c>
      <c r="D1857" s="246"/>
      <c r="E1857" s="246"/>
      <c r="F1857" s="246"/>
      <c r="G1857" s="246"/>
      <c r="H1857" s="222"/>
      <c r="I1857" s="222"/>
      <c r="J1857" s="222"/>
      <c r="K1857" s="222"/>
      <c r="L1857" s="222"/>
      <c r="M1857" s="222"/>
      <c r="N1857" s="221"/>
      <c r="O1857" s="221"/>
      <c r="P1857" s="221"/>
      <c r="Q1857" s="221"/>
      <c r="R1857" s="222"/>
      <c r="S1857" s="222"/>
      <c r="T1857" s="222"/>
      <c r="U1857" s="222"/>
      <c r="V1857" s="222"/>
      <c r="W1857" s="222"/>
      <c r="X1857" s="222"/>
      <c r="Y1857" s="222"/>
      <c r="Z1857" s="212"/>
      <c r="AA1857" s="212"/>
      <c r="AB1857" s="212"/>
      <c r="AC1857" s="212"/>
      <c r="AD1857" s="212"/>
      <c r="AE1857" s="212"/>
      <c r="AF1857" s="212"/>
      <c r="AG1857" s="212" t="s">
        <v>233</v>
      </c>
      <c r="AH1857" s="212"/>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47" t="str">
        <f>C1857</f>
        <v>REPLIKA kastlového okna - provedení dle výrobního výkresu, který byl zpracován v 12/2017 na základě připomínek NPÚ - viz E3-Dokladová část</v>
      </c>
      <c r="BB1857" s="212"/>
      <c r="BC1857" s="212"/>
      <c r="BD1857" s="212"/>
      <c r="BE1857" s="212"/>
      <c r="BF1857" s="212"/>
      <c r="BG1857" s="212"/>
      <c r="BH1857" s="212"/>
    </row>
    <row r="1858" spans="1:60" outlineLevel="3" x14ac:dyDescent="0.2">
      <c r="A1858" s="219"/>
      <c r="B1858" s="220"/>
      <c r="C1858" s="260" t="s">
        <v>1690</v>
      </c>
      <c r="D1858" s="248"/>
      <c r="E1858" s="248"/>
      <c r="F1858" s="248"/>
      <c r="G1858" s="248"/>
      <c r="H1858" s="222"/>
      <c r="I1858" s="222"/>
      <c r="J1858" s="222"/>
      <c r="K1858" s="222"/>
      <c r="L1858" s="222"/>
      <c r="M1858" s="222"/>
      <c r="N1858" s="221"/>
      <c r="O1858" s="221"/>
      <c r="P1858" s="221"/>
      <c r="Q1858" s="221"/>
      <c r="R1858" s="222"/>
      <c r="S1858" s="222"/>
      <c r="T1858" s="222"/>
      <c r="U1858" s="222"/>
      <c r="V1858" s="222"/>
      <c r="W1858" s="222"/>
      <c r="X1858" s="222"/>
      <c r="Y1858" s="222"/>
      <c r="Z1858" s="212"/>
      <c r="AA1858" s="212"/>
      <c r="AB1858" s="212"/>
      <c r="AC1858" s="212"/>
      <c r="AD1858" s="212"/>
      <c r="AE1858" s="212"/>
      <c r="AF1858" s="212"/>
      <c r="AG1858" s="212" t="s">
        <v>233</v>
      </c>
      <c r="AH1858" s="212"/>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47" t="str">
        <f>C1858</f>
        <v>Zasklení: nové subtilní dithermální zasklení s průhledným sklem,,izolační dvojsklo čiré tl.4mm viz.obrázek ve výpisu truhlářských výrobků.</v>
      </c>
      <c r="BB1858" s="212"/>
      <c r="BC1858" s="212"/>
      <c r="BD1858" s="212"/>
      <c r="BE1858" s="212"/>
      <c r="BF1858" s="212"/>
      <c r="BG1858" s="212"/>
      <c r="BH1858" s="212"/>
    </row>
    <row r="1859" spans="1:60" outlineLevel="3" x14ac:dyDescent="0.2">
      <c r="A1859" s="219"/>
      <c r="B1859" s="220"/>
      <c r="C1859" s="260" t="s">
        <v>1664</v>
      </c>
      <c r="D1859" s="248"/>
      <c r="E1859" s="248"/>
      <c r="F1859" s="248"/>
      <c r="G1859" s="248"/>
      <c r="H1859" s="222"/>
      <c r="I1859" s="222"/>
      <c r="J1859" s="222"/>
      <c r="K1859" s="222"/>
      <c r="L1859" s="222"/>
      <c r="M1859" s="222"/>
      <c r="N1859" s="221"/>
      <c r="O1859" s="221"/>
      <c r="P1859" s="221"/>
      <c r="Q1859" s="221"/>
      <c r="R1859" s="222"/>
      <c r="S1859" s="222"/>
      <c r="T1859" s="222"/>
      <c r="U1859" s="222"/>
      <c r="V1859" s="222"/>
      <c r="W1859" s="222"/>
      <c r="X1859" s="222"/>
      <c r="Y1859" s="222"/>
      <c r="Z1859" s="212"/>
      <c r="AA1859" s="212"/>
      <c r="AB1859" s="212"/>
      <c r="AC1859" s="212"/>
      <c r="AD1859" s="212"/>
      <c r="AE1859" s="212"/>
      <c r="AF1859" s="212"/>
      <c r="AG1859" s="212" t="s">
        <v>233</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60" t="s">
        <v>1682</v>
      </c>
      <c r="D1860" s="248"/>
      <c r="E1860" s="248"/>
      <c r="F1860" s="248"/>
      <c r="G1860" s="248"/>
      <c r="H1860" s="222"/>
      <c r="I1860" s="222"/>
      <c r="J1860" s="222"/>
      <c r="K1860" s="222"/>
      <c r="L1860" s="222"/>
      <c r="M1860" s="222"/>
      <c r="N1860" s="221"/>
      <c r="O1860" s="221"/>
      <c r="P1860" s="221"/>
      <c r="Q1860" s="221"/>
      <c r="R1860" s="222"/>
      <c r="S1860" s="222"/>
      <c r="T1860" s="222"/>
      <c r="U1860" s="222"/>
      <c r="V1860" s="222"/>
      <c r="W1860" s="222"/>
      <c r="X1860" s="222"/>
      <c r="Y1860" s="222"/>
      <c r="Z1860" s="212"/>
      <c r="AA1860" s="212"/>
      <c r="AB1860" s="212"/>
      <c r="AC1860" s="212"/>
      <c r="AD1860" s="212"/>
      <c r="AE1860" s="212"/>
      <c r="AF1860" s="212"/>
      <c r="AG1860" s="212" t="s">
        <v>233</v>
      </c>
      <c r="AH1860" s="212"/>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ht="22.5" outlineLevel="2" x14ac:dyDescent="0.2">
      <c r="A1861" s="219"/>
      <c r="B1861" s="220"/>
      <c r="C1861" s="259" t="s">
        <v>1695</v>
      </c>
      <c r="D1861" s="226"/>
      <c r="E1861" s="227">
        <v>7</v>
      </c>
      <c r="F1861" s="222"/>
      <c r="G1861" s="222"/>
      <c r="H1861" s="222"/>
      <c r="I1861" s="222"/>
      <c r="J1861" s="222"/>
      <c r="K1861" s="222"/>
      <c r="L1861" s="222"/>
      <c r="M1861" s="222"/>
      <c r="N1861" s="221"/>
      <c r="O1861" s="221"/>
      <c r="P1861" s="221"/>
      <c r="Q1861" s="221"/>
      <c r="R1861" s="222"/>
      <c r="S1861" s="222"/>
      <c r="T1861" s="222"/>
      <c r="U1861" s="222"/>
      <c r="V1861" s="222"/>
      <c r="W1861" s="222"/>
      <c r="X1861" s="222"/>
      <c r="Y1861" s="222"/>
      <c r="Z1861" s="212"/>
      <c r="AA1861" s="212"/>
      <c r="AB1861" s="212"/>
      <c r="AC1861" s="212"/>
      <c r="AD1861" s="212"/>
      <c r="AE1861" s="212"/>
      <c r="AF1861" s="212"/>
      <c r="AG1861" s="212" t="s">
        <v>235</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
      <c r="A1862" s="239">
        <v>204</v>
      </c>
      <c r="B1862" s="240" t="s">
        <v>1696</v>
      </c>
      <c r="C1862" s="257" t="s">
        <v>1697</v>
      </c>
      <c r="D1862" s="241" t="s">
        <v>425</v>
      </c>
      <c r="E1862" s="242">
        <v>5</v>
      </c>
      <c r="F1862" s="243"/>
      <c r="G1862" s="244">
        <f>ROUND(E1862*F1862,2)</f>
        <v>0</v>
      </c>
      <c r="H1862" s="243"/>
      <c r="I1862" s="244">
        <f>ROUND(E1862*H1862,2)</f>
        <v>0</v>
      </c>
      <c r="J1862" s="243"/>
      <c r="K1862" s="244">
        <f>ROUND(E1862*J1862,2)</f>
        <v>0</v>
      </c>
      <c r="L1862" s="244">
        <v>15</v>
      </c>
      <c r="M1862" s="244">
        <f>G1862*(1+L1862/100)</f>
        <v>0</v>
      </c>
      <c r="N1862" s="242">
        <v>0.1</v>
      </c>
      <c r="O1862" s="242">
        <f>ROUND(E1862*N1862,2)</f>
        <v>0.5</v>
      </c>
      <c r="P1862" s="242">
        <v>0</v>
      </c>
      <c r="Q1862" s="242">
        <f>ROUND(E1862*P1862,2)</f>
        <v>0</v>
      </c>
      <c r="R1862" s="244"/>
      <c r="S1862" s="244" t="s">
        <v>250</v>
      </c>
      <c r="T1862" s="245" t="s">
        <v>228</v>
      </c>
      <c r="U1862" s="222">
        <v>0</v>
      </c>
      <c r="V1862" s="222">
        <f>ROUND(E1862*U1862,2)</f>
        <v>0</v>
      </c>
      <c r="W1862" s="222"/>
      <c r="X1862" s="222" t="s">
        <v>298</v>
      </c>
      <c r="Y1862" s="222" t="s">
        <v>230</v>
      </c>
      <c r="Z1862" s="212"/>
      <c r="AA1862" s="212"/>
      <c r="AB1862" s="212"/>
      <c r="AC1862" s="212"/>
      <c r="AD1862" s="212"/>
      <c r="AE1862" s="212"/>
      <c r="AF1862" s="212"/>
      <c r="AG1862" s="212" t="s">
        <v>362</v>
      </c>
      <c r="AH1862" s="212"/>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ht="22.5" outlineLevel="2" x14ac:dyDescent="0.2">
      <c r="A1863" s="219"/>
      <c r="B1863" s="220"/>
      <c r="C1863" s="258" t="s">
        <v>1668</v>
      </c>
      <c r="D1863" s="246"/>
      <c r="E1863" s="246"/>
      <c r="F1863" s="246"/>
      <c r="G1863" s="246"/>
      <c r="H1863" s="222"/>
      <c r="I1863" s="222"/>
      <c r="J1863" s="222"/>
      <c r="K1863" s="222"/>
      <c r="L1863" s="222"/>
      <c r="M1863" s="222"/>
      <c r="N1863" s="221"/>
      <c r="O1863" s="221"/>
      <c r="P1863" s="221"/>
      <c r="Q1863" s="221"/>
      <c r="R1863" s="222"/>
      <c r="S1863" s="222"/>
      <c r="T1863" s="222"/>
      <c r="U1863" s="222"/>
      <c r="V1863" s="222"/>
      <c r="W1863" s="222"/>
      <c r="X1863" s="222"/>
      <c r="Y1863" s="222"/>
      <c r="Z1863" s="212"/>
      <c r="AA1863" s="212"/>
      <c r="AB1863" s="212"/>
      <c r="AC1863" s="212"/>
      <c r="AD1863" s="212"/>
      <c r="AE1863" s="212"/>
      <c r="AF1863" s="212"/>
      <c r="AG1863" s="212" t="s">
        <v>233</v>
      </c>
      <c r="AH1863" s="212"/>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47" t="str">
        <f>C1863</f>
        <v>REPLIKA kastlového okna - provedení dle výrobního výkresu, který byl zpracován v 12/2017 na základě připomínek NPÚ - viz E3-Dokladová část</v>
      </c>
      <c r="BB1863" s="212"/>
      <c r="BC1863" s="212"/>
      <c r="BD1863" s="212"/>
      <c r="BE1863" s="212"/>
      <c r="BF1863" s="212"/>
      <c r="BG1863" s="212"/>
      <c r="BH1863" s="212"/>
    </row>
    <row r="1864" spans="1:60" outlineLevel="3" x14ac:dyDescent="0.2">
      <c r="A1864" s="219"/>
      <c r="B1864" s="220"/>
      <c r="C1864" s="260" t="s">
        <v>1690</v>
      </c>
      <c r="D1864" s="248"/>
      <c r="E1864" s="248"/>
      <c r="F1864" s="248"/>
      <c r="G1864" s="248"/>
      <c r="H1864" s="222"/>
      <c r="I1864" s="222"/>
      <c r="J1864" s="222"/>
      <c r="K1864" s="222"/>
      <c r="L1864" s="222"/>
      <c r="M1864" s="222"/>
      <c r="N1864" s="221"/>
      <c r="O1864" s="221"/>
      <c r="P1864" s="221"/>
      <c r="Q1864" s="221"/>
      <c r="R1864" s="222"/>
      <c r="S1864" s="222"/>
      <c r="T1864" s="222"/>
      <c r="U1864" s="222"/>
      <c r="V1864" s="222"/>
      <c r="W1864" s="222"/>
      <c r="X1864" s="222"/>
      <c r="Y1864" s="222"/>
      <c r="Z1864" s="212"/>
      <c r="AA1864" s="212"/>
      <c r="AB1864" s="212"/>
      <c r="AC1864" s="212"/>
      <c r="AD1864" s="212"/>
      <c r="AE1864" s="212"/>
      <c r="AF1864" s="212"/>
      <c r="AG1864" s="212" t="s">
        <v>233</v>
      </c>
      <c r="AH1864" s="212"/>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47" t="str">
        <f>C1864</f>
        <v>Zasklení: nové subtilní dithermální zasklení s průhledným sklem,,izolační dvojsklo čiré tl.4mm viz.obrázek ve výpisu truhlářských výrobků.</v>
      </c>
      <c r="BB1864" s="212"/>
      <c r="BC1864" s="212"/>
      <c r="BD1864" s="212"/>
      <c r="BE1864" s="212"/>
      <c r="BF1864" s="212"/>
      <c r="BG1864" s="212"/>
      <c r="BH1864" s="212"/>
    </row>
    <row r="1865" spans="1:60" outlineLevel="3" x14ac:dyDescent="0.2">
      <c r="A1865" s="219"/>
      <c r="B1865" s="220"/>
      <c r="C1865" s="260" t="s">
        <v>1664</v>
      </c>
      <c r="D1865" s="248"/>
      <c r="E1865" s="248"/>
      <c r="F1865" s="248"/>
      <c r="G1865" s="248"/>
      <c r="H1865" s="222"/>
      <c r="I1865" s="222"/>
      <c r="J1865" s="222"/>
      <c r="K1865" s="222"/>
      <c r="L1865" s="222"/>
      <c r="M1865" s="222"/>
      <c r="N1865" s="221"/>
      <c r="O1865" s="221"/>
      <c r="P1865" s="221"/>
      <c r="Q1865" s="221"/>
      <c r="R1865" s="222"/>
      <c r="S1865" s="222"/>
      <c r="T1865" s="222"/>
      <c r="U1865" s="222"/>
      <c r="V1865" s="222"/>
      <c r="W1865" s="222"/>
      <c r="X1865" s="222"/>
      <c r="Y1865" s="222"/>
      <c r="Z1865" s="212"/>
      <c r="AA1865" s="212"/>
      <c r="AB1865" s="212"/>
      <c r="AC1865" s="212"/>
      <c r="AD1865" s="212"/>
      <c r="AE1865" s="212"/>
      <c r="AF1865" s="212"/>
      <c r="AG1865" s="212" t="s">
        <v>233</v>
      </c>
      <c r="AH1865" s="212"/>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60" t="s">
        <v>1682</v>
      </c>
      <c r="D1866" s="248"/>
      <c r="E1866" s="248"/>
      <c r="F1866" s="248"/>
      <c r="G1866" s="248"/>
      <c r="H1866" s="222"/>
      <c r="I1866" s="222"/>
      <c r="J1866" s="222"/>
      <c r="K1866" s="222"/>
      <c r="L1866" s="222"/>
      <c r="M1866" s="222"/>
      <c r="N1866" s="221"/>
      <c r="O1866" s="221"/>
      <c r="P1866" s="221"/>
      <c r="Q1866" s="221"/>
      <c r="R1866" s="222"/>
      <c r="S1866" s="222"/>
      <c r="T1866" s="222"/>
      <c r="U1866" s="222"/>
      <c r="V1866" s="222"/>
      <c r="W1866" s="222"/>
      <c r="X1866" s="222"/>
      <c r="Y1866" s="222"/>
      <c r="Z1866" s="212"/>
      <c r="AA1866" s="212"/>
      <c r="AB1866" s="212"/>
      <c r="AC1866" s="212"/>
      <c r="AD1866" s="212"/>
      <c r="AE1866" s="212"/>
      <c r="AF1866" s="212"/>
      <c r="AG1866" s="212" t="s">
        <v>233</v>
      </c>
      <c r="AH1866" s="212"/>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ht="22.5" outlineLevel="2" x14ac:dyDescent="0.2">
      <c r="A1867" s="219"/>
      <c r="B1867" s="220"/>
      <c r="C1867" s="259" t="s">
        <v>1665</v>
      </c>
      <c r="D1867" s="226"/>
      <c r="E1867" s="227">
        <v>5</v>
      </c>
      <c r="F1867" s="222"/>
      <c r="G1867" s="222"/>
      <c r="H1867" s="222"/>
      <c r="I1867" s="222"/>
      <c r="J1867" s="222"/>
      <c r="K1867" s="222"/>
      <c r="L1867" s="222"/>
      <c r="M1867" s="222"/>
      <c r="N1867" s="221"/>
      <c r="O1867" s="221"/>
      <c r="P1867" s="221"/>
      <c r="Q1867" s="221"/>
      <c r="R1867" s="222"/>
      <c r="S1867" s="222"/>
      <c r="T1867" s="222"/>
      <c r="U1867" s="222"/>
      <c r="V1867" s="222"/>
      <c r="W1867" s="222"/>
      <c r="X1867" s="222"/>
      <c r="Y1867" s="222"/>
      <c r="Z1867" s="212"/>
      <c r="AA1867" s="212"/>
      <c r="AB1867" s="212"/>
      <c r="AC1867" s="212"/>
      <c r="AD1867" s="212"/>
      <c r="AE1867" s="212"/>
      <c r="AF1867" s="212"/>
      <c r="AG1867" s="212" t="s">
        <v>235</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1" x14ac:dyDescent="0.2">
      <c r="A1868" s="239">
        <v>205</v>
      </c>
      <c r="B1868" s="240" t="s">
        <v>1698</v>
      </c>
      <c r="C1868" s="257" t="s">
        <v>1699</v>
      </c>
      <c r="D1868" s="241" t="s">
        <v>425</v>
      </c>
      <c r="E1868" s="242">
        <v>1</v>
      </c>
      <c r="F1868" s="243"/>
      <c r="G1868" s="244">
        <f>ROUND(E1868*F1868,2)</f>
        <v>0</v>
      </c>
      <c r="H1868" s="243"/>
      <c r="I1868" s="244">
        <f>ROUND(E1868*H1868,2)</f>
        <v>0</v>
      </c>
      <c r="J1868" s="243"/>
      <c r="K1868" s="244">
        <f>ROUND(E1868*J1868,2)</f>
        <v>0</v>
      </c>
      <c r="L1868" s="244">
        <v>15</v>
      </c>
      <c r="M1868" s="244">
        <f>G1868*(1+L1868/100)</f>
        <v>0</v>
      </c>
      <c r="N1868" s="242">
        <v>0.1</v>
      </c>
      <c r="O1868" s="242">
        <f>ROUND(E1868*N1868,2)</f>
        <v>0.1</v>
      </c>
      <c r="P1868" s="242">
        <v>0</v>
      </c>
      <c r="Q1868" s="242">
        <f>ROUND(E1868*P1868,2)</f>
        <v>0</v>
      </c>
      <c r="R1868" s="244"/>
      <c r="S1868" s="244" t="s">
        <v>250</v>
      </c>
      <c r="T1868" s="245" t="s">
        <v>228</v>
      </c>
      <c r="U1868" s="222">
        <v>0</v>
      </c>
      <c r="V1868" s="222">
        <f>ROUND(E1868*U1868,2)</f>
        <v>0</v>
      </c>
      <c r="W1868" s="222"/>
      <c r="X1868" s="222" t="s">
        <v>298</v>
      </c>
      <c r="Y1868" s="222" t="s">
        <v>230</v>
      </c>
      <c r="Z1868" s="212"/>
      <c r="AA1868" s="212"/>
      <c r="AB1868" s="212"/>
      <c r="AC1868" s="212"/>
      <c r="AD1868" s="212"/>
      <c r="AE1868" s="212"/>
      <c r="AF1868" s="212"/>
      <c r="AG1868" s="212" t="s">
        <v>362</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2" x14ac:dyDescent="0.2">
      <c r="A1869" s="219"/>
      <c r="B1869" s="220"/>
      <c r="C1869" s="258" t="s">
        <v>1673</v>
      </c>
      <c r="D1869" s="246"/>
      <c r="E1869" s="246"/>
      <c r="F1869" s="246"/>
      <c r="G1869" s="246"/>
      <c r="H1869" s="222"/>
      <c r="I1869" s="222"/>
      <c r="J1869" s="222"/>
      <c r="K1869" s="222"/>
      <c r="L1869" s="222"/>
      <c r="M1869" s="222"/>
      <c r="N1869" s="221"/>
      <c r="O1869" s="221"/>
      <c r="P1869" s="221"/>
      <c r="Q1869" s="221"/>
      <c r="R1869" s="222"/>
      <c r="S1869" s="222"/>
      <c r="T1869" s="222"/>
      <c r="U1869" s="222"/>
      <c r="V1869" s="222"/>
      <c r="W1869" s="222"/>
      <c r="X1869" s="222"/>
      <c r="Y1869" s="222"/>
      <c r="Z1869" s="212"/>
      <c r="AA1869" s="212"/>
      <c r="AB1869" s="212"/>
      <c r="AC1869" s="212"/>
      <c r="AD1869" s="212"/>
      <c r="AE1869" s="212"/>
      <c r="AF1869" s="212"/>
      <c r="AG1869" s="212" t="s">
        <v>233</v>
      </c>
      <c r="AH1869" s="212"/>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47" t="str">
        <f>C1869</f>
        <v>REPLIKA  okna - provedení dle výrobního výkresu, který byl zpracován v 12/2017 na základě připomínek NPÚ - viz E3-Dokladová část</v>
      </c>
      <c r="BB1869" s="212"/>
      <c r="BC1869" s="212"/>
      <c r="BD1869" s="212"/>
      <c r="BE1869" s="212"/>
      <c r="BF1869" s="212"/>
      <c r="BG1869" s="212"/>
      <c r="BH1869" s="212"/>
    </row>
    <row r="1870" spans="1:60" outlineLevel="3" x14ac:dyDescent="0.2">
      <c r="A1870" s="219"/>
      <c r="B1870" s="220"/>
      <c r="C1870" s="260" t="s">
        <v>1675</v>
      </c>
      <c r="D1870" s="248"/>
      <c r="E1870" s="248"/>
      <c r="F1870" s="248"/>
      <c r="G1870" s="248"/>
      <c r="H1870" s="222"/>
      <c r="I1870" s="222"/>
      <c r="J1870" s="222"/>
      <c r="K1870" s="222"/>
      <c r="L1870" s="222"/>
      <c r="M1870" s="222"/>
      <c r="N1870" s="221"/>
      <c r="O1870" s="221"/>
      <c r="P1870" s="221"/>
      <c r="Q1870" s="221"/>
      <c r="R1870" s="222"/>
      <c r="S1870" s="222"/>
      <c r="T1870" s="222"/>
      <c r="U1870" s="222"/>
      <c r="V1870" s="222"/>
      <c r="W1870" s="222"/>
      <c r="X1870" s="222"/>
      <c r="Y1870" s="222"/>
      <c r="Z1870" s="212"/>
      <c r="AA1870" s="212"/>
      <c r="AB1870" s="212"/>
      <c r="AC1870" s="212"/>
      <c r="AD1870" s="212"/>
      <c r="AE1870" s="212"/>
      <c r="AF1870" s="212"/>
      <c r="AG1870" s="212" t="s">
        <v>233</v>
      </c>
      <c r="AH1870" s="212"/>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19"/>
      <c r="B1871" s="220"/>
      <c r="C1871" s="260" t="s">
        <v>1664</v>
      </c>
      <c r="D1871" s="248"/>
      <c r="E1871" s="248"/>
      <c r="F1871" s="248"/>
      <c r="G1871" s="248"/>
      <c r="H1871" s="222"/>
      <c r="I1871" s="222"/>
      <c r="J1871" s="222"/>
      <c r="K1871" s="222"/>
      <c r="L1871" s="222"/>
      <c r="M1871" s="222"/>
      <c r="N1871" s="221"/>
      <c r="O1871" s="221"/>
      <c r="P1871" s="221"/>
      <c r="Q1871" s="221"/>
      <c r="R1871" s="222"/>
      <c r="S1871" s="222"/>
      <c r="T1871" s="222"/>
      <c r="U1871" s="222"/>
      <c r="V1871" s="222"/>
      <c r="W1871" s="222"/>
      <c r="X1871" s="222"/>
      <c r="Y1871" s="222"/>
      <c r="Z1871" s="212"/>
      <c r="AA1871" s="212"/>
      <c r="AB1871" s="212"/>
      <c r="AC1871" s="212"/>
      <c r="AD1871" s="212"/>
      <c r="AE1871" s="212"/>
      <c r="AF1871" s="212"/>
      <c r="AG1871" s="212" t="s">
        <v>233</v>
      </c>
      <c r="AH1871" s="212"/>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19"/>
      <c r="B1872" s="220"/>
      <c r="C1872" s="260" t="s">
        <v>1682</v>
      </c>
      <c r="D1872" s="248"/>
      <c r="E1872" s="248"/>
      <c r="F1872" s="248"/>
      <c r="G1872" s="248"/>
      <c r="H1872" s="222"/>
      <c r="I1872" s="222"/>
      <c r="J1872" s="222"/>
      <c r="K1872" s="222"/>
      <c r="L1872" s="222"/>
      <c r="M1872" s="222"/>
      <c r="N1872" s="221"/>
      <c r="O1872" s="221"/>
      <c r="P1872" s="221"/>
      <c r="Q1872" s="221"/>
      <c r="R1872" s="222"/>
      <c r="S1872" s="222"/>
      <c r="T1872" s="222"/>
      <c r="U1872" s="222"/>
      <c r="V1872" s="222"/>
      <c r="W1872" s="222"/>
      <c r="X1872" s="222"/>
      <c r="Y1872" s="222"/>
      <c r="Z1872" s="212"/>
      <c r="AA1872" s="212"/>
      <c r="AB1872" s="212"/>
      <c r="AC1872" s="212"/>
      <c r="AD1872" s="212"/>
      <c r="AE1872" s="212"/>
      <c r="AF1872" s="212"/>
      <c r="AG1872" s="212" t="s">
        <v>233</v>
      </c>
      <c r="AH1872" s="212"/>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ht="22.5" outlineLevel="2" x14ac:dyDescent="0.2">
      <c r="A1873" s="219"/>
      <c r="B1873" s="220"/>
      <c r="C1873" s="259" t="s">
        <v>1676</v>
      </c>
      <c r="D1873" s="226"/>
      <c r="E1873" s="227">
        <v>1</v>
      </c>
      <c r="F1873" s="222"/>
      <c r="G1873" s="222"/>
      <c r="H1873" s="222"/>
      <c r="I1873" s="222"/>
      <c r="J1873" s="222"/>
      <c r="K1873" s="222"/>
      <c r="L1873" s="222"/>
      <c r="M1873" s="222"/>
      <c r="N1873" s="221"/>
      <c r="O1873" s="221"/>
      <c r="P1873" s="221"/>
      <c r="Q1873" s="221"/>
      <c r="R1873" s="222"/>
      <c r="S1873" s="222"/>
      <c r="T1873" s="222"/>
      <c r="U1873" s="222"/>
      <c r="V1873" s="222"/>
      <c r="W1873" s="222"/>
      <c r="X1873" s="222"/>
      <c r="Y1873" s="222"/>
      <c r="Z1873" s="212"/>
      <c r="AA1873" s="212"/>
      <c r="AB1873" s="212"/>
      <c r="AC1873" s="212"/>
      <c r="AD1873" s="212"/>
      <c r="AE1873" s="212"/>
      <c r="AF1873" s="212"/>
      <c r="AG1873" s="212" t="s">
        <v>235</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1" x14ac:dyDescent="0.2">
      <c r="A1874" s="239">
        <v>206</v>
      </c>
      <c r="B1874" s="240" t="s">
        <v>1700</v>
      </c>
      <c r="C1874" s="257" t="s">
        <v>1701</v>
      </c>
      <c r="D1874" s="241" t="s">
        <v>425</v>
      </c>
      <c r="E1874" s="242">
        <v>5</v>
      </c>
      <c r="F1874" s="243"/>
      <c r="G1874" s="244">
        <f>ROUND(E1874*F1874,2)</f>
        <v>0</v>
      </c>
      <c r="H1874" s="243"/>
      <c r="I1874" s="244">
        <f>ROUND(E1874*H1874,2)</f>
        <v>0</v>
      </c>
      <c r="J1874" s="243"/>
      <c r="K1874" s="244">
        <f>ROUND(E1874*J1874,2)</f>
        <v>0</v>
      </c>
      <c r="L1874" s="244">
        <v>15</v>
      </c>
      <c r="M1874" s="244">
        <f>G1874*(1+L1874/100)</f>
        <v>0</v>
      </c>
      <c r="N1874" s="242">
        <v>0.1</v>
      </c>
      <c r="O1874" s="242">
        <f>ROUND(E1874*N1874,2)</f>
        <v>0.5</v>
      </c>
      <c r="P1874" s="242">
        <v>0</v>
      </c>
      <c r="Q1874" s="242">
        <f>ROUND(E1874*P1874,2)</f>
        <v>0</v>
      </c>
      <c r="R1874" s="244"/>
      <c r="S1874" s="244" t="s">
        <v>250</v>
      </c>
      <c r="T1874" s="245" t="s">
        <v>228</v>
      </c>
      <c r="U1874" s="222">
        <v>0</v>
      </c>
      <c r="V1874" s="222">
        <f>ROUND(E1874*U1874,2)</f>
        <v>0</v>
      </c>
      <c r="W1874" s="222"/>
      <c r="X1874" s="222" t="s">
        <v>298</v>
      </c>
      <c r="Y1874" s="222" t="s">
        <v>230</v>
      </c>
      <c r="Z1874" s="212"/>
      <c r="AA1874" s="212"/>
      <c r="AB1874" s="212"/>
      <c r="AC1874" s="212"/>
      <c r="AD1874" s="212"/>
      <c r="AE1874" s="212"/>
      <c r="AF1874" s="212"/>
      <c r="AG1874" s="212" t="s">
        <v>362</v>
      </c>
      <c r="AH1874" s="212"/>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2" x14ac:dyDescent="0.2">
      <c r="A1875" s="219"/>
      <c r="B1875" s="220"/>
      <c r="C1875" s="258" t="s">
        <v>1702</v>
      </c>
      <c r="D1875" s="246"/>
      <c r="E1875" s="246"/>
      <c r="F1875" s="246"/>
      <c r="G1875" s="246"/>
      <c r="H1875" s="222"/>
      <c r="I1875" s="222"/>
      <c r="J1875" s="222"/>
      <c r="K1875" s="222"/>
      <c r="L1875" s="222"/>
      <c r="M1875" s="222"/>
      <c r="N1875" s="221"/>
      <c r="O1875" s="221"/>
      <c r="P1875" s="221"/>
      <c r="Q1875" s="221"/>
      <c r="R1875" s="222"/>
      <c r="S1875" s="222"/>
      <c r="T1875" s="222"/>
      <c r="U1875" s="222"/>
      <c r="V1875" s="222"/>
      <c r="W1875" s="222"/>
      <c r="X1875" s="222"/>
      <c r="Y1875" s="222"/>
      <c r="Z1875" s="212"/>
      <c r="AA1875" s="212"/>
      <c r="AB1875" s="212"/>
      <c r="AC1875" s="212"/>
      <c r="AD1875" s="212"/>
      <c r="AE1875" s="212"/>
      <c r="AF1875" s="212"/>
      <c r="AG1875" s="212" t="s">
        <v>233</v>
      </c>
      <c r="AH1875" s="212"/>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47" t="str">
        <f>C1875</f>
        <v>REPLIKA okna - provedení dle výrobního výkresu, který byl zpracován v 12/2017 na základě připomínek NPÚ - viz E3-Dokladová část</v>
      </c>
      <c r="BB1875" s="212"/>
      <c r="BC1875" s="212"/>
      <c r="BD1875" s="212"/>
      <c r="BE1875" s="212"/>
      <c r="BF1875" s="212"/>
      <c r="BG1875" s="212"/>
      <c r="BH1875" s="212"/>
    </row>
    <row r="1876" spans="1:60" outlineLevel="3" x14ac:dyDescent="0.2">
      <c r="A1876" s="219"/>
      <c r="B1876" s="220"/>
      <c r="C1876" s="260" t="s">
        <v>1703</v>
      </c>
      <c r="D1876" s="248"/>
      <c r="E1876" s="248"/>
      <c r="F1876" s="248"/>
      <c r="G1876" s="248"/>
      <c r="H1876" s="222"/>
      <c r="I1876" s="222"/>
      <c r="J1876" s="222"/>
      <c r="K1876" s="222"/>
      <c r="L1876" s="222"/>
      <c r="M1876" s="222"/>
      <c r="N1876" s="221"/>
      <c r="O1876" s="221"/>
      <c r="P1876" s="221"/>
      <c r="Q1876" s="221"/>
      <c r="R1876" s="222"/>
      <c r="S1876" s="222"/>
      <c r="T1876" s="222"/>
      <c r="U1876" s="222"/>
      <c r="V1876" s="222"/>
      <c r="W1876" s="222"/>
      <c r="X1876" s="222"/>
      <c r="Y1876" s="222"/>
      <c r="Z1876" s="212"/>
      <c r="AA1876" s="212"/>
      <c r="AB1876" s="212"/>
      <c r="AC1876" s="212"/>
      <c r="AD1876" s="212"/>
      <c r="AE1876" s="212"/>
      <c r="AF1876" s="212"/>
      <c r="AG1876" s="212" t="s">
        <v>233</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60" t="s">
        <v>1664</v>
      </c>
      <c r="D1877" s="248"/>
      <c r="E1877" s="248"/>
      <c r="F1877" s="248"/>
      <c r="G1877" s="248"/>
      <c r="H1877" s="222"/>
      <c r="I1877" s="222"/>
      <c r="J1877" s="222"/>
      <c r="K1877" s="222"/>
      <c r="L1877" s="222"/>
      <c r="M1877" s="222"/>
      <c r="N1877" s="221"/>
      <c r="O1877" s="221"/>
      <c r="P1877" s="221"/>
      <c r="Q1877" s="221"/>
      <c r="R1877" s="222"/>
      <c r="S1877" s="222"/>
      <c r="T1877" s="222"/>
      <c r="U1877" s="222"/>
      <c r="V1877" s="222"/>
      <c r="W1877" s="222"/>
      <c r="X1877" s="222"/>
      <c r="Y1877" s="222"/>
      <c r="Z1877" s="212"/>
      <c r="AA1877" s="212"/>
      <c r="AB1877" s="212"/>
      <c r="AC1877" s="212"/>
      <c r="AD1877" s="212"/>
      <c r="AE1877" s="212"/>
      <c r="AF1877" s="212"/>
      <c r="AG1877" s="212" t="s">
        <v>233</v>
      </c>
      <c r="AH1877" s="212"/>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60" t="s">
        <v>1682</v>
      </c>
      <c r="D1878" s="248"/>
      <c r="E1878" s="248"/>
      <c r="F1878" s="248"/>
      <c r="G1878" s="248"/>
      <c r="H1878" s="222"/>
      <c r="I1878" s="222"/>
      <c r="J1878" s="222"/>
      <c r="K1878" s="222"/>
      <c r="L1878" s="222"/>
      <c r="M1878" s="222"/>
      <c r="N1878" s="221"/>
      <c r="O1878" s="221"/>
      <c r="P1878" s="221"/>
      <c r="Q1878" s="221"/>
      <c r="R1878" s="222"/>
      <c r="S1878" s="222"/>
      <c r="T1878" s="222"/>
      <c r="U1878" s="222"/>
      <c r="V1878" s="222"/>
      <c r="W1878" s="222"/>
      <c r="X1878" s="222"/>
      <c r="Y1878" s="222"/>
      <c r="Z1878" s="212"/>
      <c r="AA1878" s="212"/>
      <c r="AB1878" s="212"/>
      <c r="AC1878" s="212"/>
      <c r="AD1878" s="212"/>
      <c r="AE1878" s="212"/>
      <c r="AF1878" s="212"/>
      <c r="AG1878" s="212" t="s">
        <v>233</v>
      </c>
      <c r="AH1878" s="212"/>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ht="22.5" outlineLevel="2" x14ac:dyDescent="0.2">
      <c r="A1879" s="219"/>
      <c r="B1879" s="220"/>
      <c r="C1879" s="259" t="s">
        <v>1665</v>
      </c>
      <c r="D1879" s="226"/>
      <c r="E1879" s="227">
        <v>5</v>
      </c>
      <c r="F1879" s="222"/>
      <c r="G1879" s="222"/>
      <c r="H1879" s="222"/>
      <c r="I1879" s="222"/>
      <c r="J1879" s="222"/>
      <c r="K1879" s="222"/>
      <c r="L1879" s="222"/>
      <c r="M1879" s="222"/>
      <c r="N1879" s="221"/>
      <c r="O1879" s="221"/>
      <c r="P1879" s="221"/>
      <c r="Q1879" s="221"/>
      <c r="R1879" s="222"/>
      <c r="S1879" s="222"/>
      <c r="T1879" s="222"/>
      <c r="U1879" s="222"/>
      <c r="V1879" s="222"/>
      <c r="W1879" s="222"/>
      <c r="X1879" s="222"/>
      <c r="Y1879" s="222"/>
      <c r="Z1879" s="212"/>
      <c r="AA1879" s="212"/>
      <c r="AB1879" s="212"/>
      <c r="AC1879" s="212"/>
      <c r="AD1879" s="212"/>
      <c r="AE1879" s="212"/>
      <c r="AF1879" s="212"/>
      <c r="AG1879" s="212" t="s">
        <v>235</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1" x14ac:dyDescent="0.2">
      <c r="A1880" s="239">
        <v>207</v>
      </c>
      <c r="B1880" s="240" t="s">
        <v>1704</v>
      </c>
      <c r="C1880" s="257" t="s">
        <v>1705</v>
      </c>
      <c r="D1880" s="241" t="s">
        <v>425</v>
      </c>
      <c r="E1880" s="242">
        <v>1</v>
      </c>
      <c r="F1880" s="243"/>
      <c r="G1880" s="244">
        <f>ROUND(E1880*F1880,2)</f>
        <v>0</v>
      </c>
      <c r="H1880" s="243"/>
      <c r="I1880" s="244">
        <f>ROUND(E1880*H1880,2)</f>
        <v>0</v>
      </c>
      <c r="J1880" s="243"/>
      <c r="K1880" s="244">
        <f>ROUND(E1880*J1880,2)</f>
        <v>0</v>
      </c>
      <c r="L1880" s="244">
        <v>15</v>
      </c>
      <c r="M1880" s="244">
        <f>G1880*(1+L1880/100)</f>
        <v>0</v>
      </c>
      <c r="N1880" s="242">
        <v>0.1</v>
      </c>
      <c r="O1880" s="242">
        <f>ROUND(E1880*N1880,2)</f>
        <v>0.1</v>
      </c>
      <c r="P1880" s="242">
        <v>0</v>
      </c>
      <c r="Q1880" s="242">
        <f>ROUND(E1880*P1880,2)</f>
        <v>0</v>
      </c>
      <c r="R1880" s="244"/>
      <c r="S1880" s="244" t="s">
        <v>250</v>
      </c>
      <c r="T1880" s="245" t="s">
        <v>228</v>
      </c>
      <c r="U1880" s="222">
        <v>0</v>
      </c>
      <c r="V1880" s="222">
        <f>ROUND(E1880*U1880,2)</f>
        <v>0</v>
      </c>
      <c r="W1880" s="222"/>
      <c r="X1880" s="222" t="s">
        <v>298</v>
      </c>
      <c r="Y1880" s="222" t="s">
        <v>230</v>
      </c>
      <c r="Z1880" s="212"/>
      <c r="AA1880" s="212"/>
      <c r="AB1880" s="212"/>
      <c r="AC1880" s="212"/>
      <c r="AD1880" s="212"/>
      <c r="AE1880" s="212"/>
      <c r="AF1880" s="212"/>
      <c r="AG1880" s="212" t="s">
        <v>362</v>
      </c>
      <c r="AH1880" s="212"/>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2" x14ac:dyDescent="0.2">
      <c r="A1881" s="219"/>
      <c r="B1881" s="220"/>
      <c r="C1881" s="258" t="s">
        <v>1702</v>
      </c>
      <c r="D1881" s="246"/>
      <c r="E1881" s="246"/>
      <c r="F1881" s="246"/>
      <c r="G1881" s="246"/>
      <c r="H1881" s="222"/>
      <c r="I1881" s="222"/>
      <c r="J1881" s="222"/>
      <c r="K1881" s="222"/>
      <c r="L1881" s="222"/>
      <c r="M1881" s="222"/>
      <c r="N1881" s="221"/>
      <c r="O1881" s="221"/>
      <c r="P1881" s="221"/>
      <c r="Q1881" s="221"/>
      <c r="R1881" s="222"/>
      <c r="S1881" s="222"/>
      <c r="T1881" s="222"/>
      <c r="U1881" s="222"/>
      <c r="V1881" s="222"/>
      <c r="W1881" s="222"/>
      <c r="X1881" s="222"/>
      <c r="Y1881" s="222"/>
      <c r="Z1881" s="212"/>
      <c r="AA1881" s="212"/>
      <c r="AB1881" s="212"/>
      <c r="AC1881" s="212"/>
      <c r="AD1881" s="212"/>
      <c r="AE1881" s="212"/>
      <c r="AF1881" s="212"/>
      <c r="AG1881" s="212" t="s">
        <v>233</v>
      </c>
      <c r="AH1881" s="212"/>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47" t="str">
        <f>C1881</f>
        <v>REPLIKA okna - provedení dle výrobního výkresu, který byl zpracován v 12/2017 na základě připomínek NPÚ - viz E3-Dokladová část</v>
      </c>
      <c r="BB1881" s="212"/>
      <c r="BC1881" s="212"/>
      <c r="BD1881" s="212"/>
      <c r="BE1881" s="212"/>
      <c r="BF1881" s="212"/>
      <c r="BG1881" s="212"/>
      <c r="BH1881" s="212"/>
    </row>
    <row r="1882" spans="1:60" outlineLevel="3" x14ac:dyDescent="0.2">
      <c r="A1882" s="219"/>
      <c r="B1882" s="220"/>
      <c r="C1882" s="260" t="s">
        <v>1703</v>
      </c>
      <c r="D1882" s="248"/>
      <c r="E1882" s="248"/>
      <c r="F1882" s="248"/>
      <c r="G1882" s="248"/>
      <c r="H1882" s="222"/>
      <c r="I1882" s="222"/>
      <c r="J1882" s="222"/>
      <c r="K1882" s="222"/>
      <c r="L1882" s="222"/>
      <c r="M1882" s="222"/>
      <c r="N1882" s="221"/>
      <c r="O1882" s="221"/>
      <c r="P1882" s="221"/>
      <c r="Q1882" s="221"/>
      <c r="R1882" s="222"/>
      <c r="S1882" s="222"/>
      <c r="T1882" s="222"/>
      <c r="U1882" s="222"/>
      <c r="V1882" s="222"/>
      <c r="W1882" s="222"/>
      <c r="X1882" s="222"/>
      <c r="Y1882" s="222"/>
      <c r="Z1882" s="212"/>
      <c r="AA1882" s="212"/>
      <c r="AB1882" s="212"/>
      <c r="AC1882" s="212"/>
      <c r="AD1882" s="212"/>
      <c r="AE1882" s="212"/>
      <c r="AF1882" s="212"/>
      <c r="AG1882" s="212" t="s">
        <v>233</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60" t="s">
        <v>1664</v>
      </c>
      <c r="D1883" s="248"/>
      <c r="E1883" s="248"/>
      <c r="F1883" s="248"/>
      <c r="G1883" s="248"/>
      <c r="H1883" s="222"/>
      <c r="I1883" s="222"/>
      <c r="J1883" s="222"/>
      <c r="K1883" s="222"/>
      <c r="L1883" s="222"/>
      <c r="M1883" s="222"/>
      <c r="N1883" s="221"/>
      <c r="O1883" s="221"/>
      <c r="P1883" s="221"/>
      <c r="Q1883" s="221"/>
      <c r="R1883" s="222"/>
      <c r="S1883" s="222"/>
      <c r="T1883" s="222"/>
      <c r="U1883" s="222"/>
      <c r="V1883" s="222"/>
      <c r="W1883" s="222"/>
      <c r="X1883" s="222"/>
      <c r="Y1883" s="222"/>
      <c r="Z1883" s="212"/>
      <c r="AA1883" s="212"/>
      <c r="AB1883" s="212"/>
      <c r="AC1883" s="212"/>
      <c r="AD1883" s="212"/>
      <c r="AE1883" s="212"/>
      <c r="AF1883" s="212"/>
      <c r="AG1883" s="212" t="s">
        <v>233</v>
      </c>
      <c r="AH1883" s="212"/>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60" t="s">
        <v>1682</v>
      </c>
      <c r="D1884" s="248"/>
      <c r="E1884" s="248"/>
      <c r="F1884" s="248"/>
      <c r="G1884" s="248"/>
      <c r="H1884" s="222"/>
      <c r="I1884" s="222"/>
      <c r="J1884" s="222"/>
      <c r="K1884" s="222"/>
      <c r="L1884" s="222"/>
      <c r="M1884" s="222"/>
      <c r="N1884" s="221"/>
      <c r="O1884" s="221"/>
      <c r="P1884" s="221"/>
      <c r="Q1884" s="221"/>
      <c r="R1884" s="222"/>
      <c r="S1884" s="222"/>
      <c r="T1884" s="222"/>
      <c r="U1884" s="222"/>
      <c r="V1884" s="222"/>
      <c r="W1884" s="222"/>
      <c r="X1884" s="222"/>
      <c r="Y1884" s="222"/>
      <c r="Z1884" s="212"/>
      <c r="AA1884" s="212"/>
      <c r="AB1884" s="212"/>
      <c r="AC1884" s="212"/>
      <c r="AD1884" s="212"/>
      <c r="AE1884" s="212"/>
      <c r="AF1884" s="212"/>
      <c r="AG1884" s="212" t="s">
        <v>233</v>
      </c>
      <c r="AH1884" s="212"/>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ht="22.5" outlineLevel="2" x14ac:dyDescent="0.2">
      <c r="A1885" s="219"/>
      <c r="B1885" s="220"/>
      <c r="C1885" s="259" t="s">
        <v>1676</v>
      </c>
      <c r="D1885" s="226"/>
      <c r="E1885" s="227">
        <v>1</v>
      </c>
      <c r="F1885" s="222"/>
      <c r="G1885" s="222"/>
      <c r="H1885" s="222"/>
      <c r="I1885" s="222"/>
      <c r="J1885" s="222"/>
      <c r="K1885" s="222"/>
      <c r="L1885" s="222"/>
      <c r="M1885" s="222"/>
      <c r="N1885" s="221"/>
      <c r="O1885" s="221"/>
      <c r="P1885" s="221"/>
      <c r="Q1885" s="221"/>
      <c r="R1885" s="222"/>
      <c r="S1885" s="222"/>
      <c r="T1885" s="222"/>
      <c r="U1885" s="222"/>
      <c r="V1885" s="222"/>
      <c r="W1885" s="222"/>
      <c r="X1885" s="222"/>
      <c r="Y1885" s="222"/>
      <c r="Z1885" s="212"/>
      <c r="AA1885" s="212"/>
      <c r="AB1885" s="212"/>
      <c r="AC1885" s="212"/>
      <c r="AD1885" s="212"/>
      <c r="AE1885" s="212"/>
      <c r="AF1885" s="212"/>
      <c r="AG1885" s="212" t="s">
        <v>235</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ht="22.5" outlineLevel="1" x14ac:dyDescent="0.2">
      <c r="A1886" s="239">
        <v>208</v>
      </c>
      <c r="B1886" s="240" t="s">
        <v>1706</v>
      </c>
      <c r="C1886" s="257" t="s">
        <v>1707</v>
      </c>
      <c r="D1886" s="241" t="s">
        <v>425</v>
      </c>
      <c r="E1886" s="242">
        <v>6</v>
      </c>
      <c r="F1886" s="243"/>
      <c r="G1886" s="244">
        <f>ROUND(E1886*F1886,2)</f>
        <v>0</v>
      </c>
      <c r="H1886" s="243"/>
      <c r="I1886" s="244">
        <f>ROUND(E1886*H1886,2)</f>
        <v>0</v>
      </c>
      <c r="J1886" s="243"/>
      <c r="K1886" s="244">
        <f>ROUND(E1886*J1886,2)</f>
        <v>0</v>
      </c>
      <c r="L1886" s="244">
        <v>15</v>
      </c>
      <c r="M1886" s="244">
        <f>G1886*(1+L1886/100)</f>
        <v>0</v>
      </c>
      <c r="N1886" s="242">
        <v>0.1</v>
      </c>
      <c r="O1886" s="242">
        <f>ROUND(E1886*N1886,2)</f>
        <v>0.6</v>
      </c>
      <c r="P1886" s="242">
        <v>0</v>
      </c>
      <c r="Q1886" s="242">
        <f>ROUND(E1886*P1886,2)</f>
        <v>0</v>
      </c>
      <c r="R1886" s="244"/>
      <c r="S1886" s="244" t="s">
        <v>250</v>
      </c>
      <c r="T1886" s="245" t="s">
        <v>228</v>
      </c>
      <c r="U1886" s="222">
        <v>0</v>
      </c>
      <c r="V1886" s="222">
        <f>ROUND(E1886*U1886,2)</f>
        <v>0</v>
      </c>
      <c r="W1886" s="222"/>
      <c r="X1886" s="222" t="s">
        <v>298</v>
      </c>
      <c r="Y1886" s="222" t="s">
        <v>230</v>
      </c>
      <c r="Z1886" s="212"/>
      <c r="AA1886" s="212"/>
      <c r="AB1886" s="212"/>
      <c r="AC1886" s="212"/>
      <c r="AD1886" s="212"/>
      <c r="AE1886" s="212"/>
      <c r="AF1886" s="212"/>
      <c r="AG1886" s="212" t="s">
        <v>362</v>
      </c>
      <c r="AH1886" s="212"/>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2" x14ac:dyDescent="0.2">
      <c r="A1887" s="219"/>
      <c r="B1887" s="220"/>
      <c r="C1887" s="258" t="s">
        <v>1702</v>
      </c>
      <c r="D1887" s="246"/>
      <c r="E1887" s="246"/>
      <c r="F1887" s="246"/>
      <c r="G1887" s="246"/>
      <c r="H1887" s="222"/>
      <c r="I1887" s="222"/>
      <c r="J1887" s="222"/>
      <c r="K1887" s="222"/>
      <c r="L1887" s="222"/>
      <c r="M1887" s="222"/>
      <c r="N1887" s="221"/>
      <c r="O1887" s="221"/>
      <c r="P1887" s="221"/>
      <c r="Q1887" s="221"/>
      <c r="R1887" s="222"/>
      <c r="S1887" s="222"/>
      <c r="T1887" s="222"/>
      <c r="U1887" s="222"/>
      <c r="V1887" s="222"/>
      <c r="W1887" s="222"/>
      <c r="X1887" s="222"/>
      <c r="Y1887" s="222"/>
      <c r="Z1887" s="212"/>
      <c r="AA1887" s="212"/>
      <c r="AB1887" s="212"/>
      <c r="AC1887" s="212"/>
      <c r="AD1887" s="212"/>
      <c r="AE1887" s="212"/>
      <c r="AF1887" s="212"/>
      <c r="AG1887" s="212" t="s">
        <v>233</v>
      </c>
      <c r="AH1887" s="212"/>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47" t="str">
        <f>C1887</f>
        <v>REPLIKA okna - provedení dle výrobního výkresu, který byl zpracován v 12/2017 na základě připomínek NPÚ - viz E3-Dokladová část</v>
      </c>
      <c r="BB1887" s="212"/>
      <c r="BC1887" s="212"/>
      <c r="BD1887" s="212"/>
      <c r="BE1887" s="212"/>
      <c r="BF1887" s="212"/>
      <c r="BG1887" s="212"/>
      <c r="BH1887" s="212"/>
    </row>
    <row r="1888" spans="1:60" outlineLevel="3" x14ac:dyDescent="0.2">
      <c r="A1888" s="219"/>
      <c r="B1888" s="220"/>
      <c r="C1888" s="260" t="s">
        <v>1703</v>
      </c>
      <c r="D1888" s="248"/>
      <c r="E1888" s="248"/>
      <c r="F1888" s="248"/>
      <c r="G1888" s="248"/>
      <c r="H1888" s="222"/>
      <c r="I1888" s="222"/>
      <c r="J1888" s="222"/>
      <c r="K1888" s="222"/>
      <c r="L1888" s="222"/>
      <c r="M1888" s="222"/>
      <c r="N1888" s="221"/>
      <c r="O1888" s="221"/>
      <c r="P1888" s="221"/>
      <c r="Q1888" s="221"/>
      <c r="R1888" s="222"/>
      <c r="S1888" s="222"/>
      <c r="T1888" s="222"/>
      <c r="U1888" s="222"/>
      <c r="V1888" s="222"/>
      <c r="W1888" s="222"/>
      <c r="X1888" s="222"/>
      <c r="Y1888" s="222"/>
      <c r="Z1888" s="212"/>
      <c r="AA1888" s="212"/>
      <c r="AB1888" s="212"/>
      <c r="AC1888" s="212"/>
      <c r="AD1888" s="212"/>
      <c r="AE1888" s="212"/>
      <c r="AF1888" s="212"/>
      <c r="AG1888" s="212" t="s">
        <v>233</v>
      </c>
      <c r="AH1888" s="212"/>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19"/>
      <c r="B1889" s="220"/>
      <c r="C1889" s="260" t="s">
        <v>1664</v>
      </c>
      <c r="D1889" s="248"/>
      <c r="E1889" s="248"/>
      <c r="F1889" s="248"/>
      <c r="G1889" s="248"/>
      <c r="H1889" s="222"/>
      <c r="I1889" s="222"/>
      <c r="J1889" s="222"/>
      <c r="K1889" s="222"/>
      <c r="L1889" s="222"/>
      <c r="M1889" s="222"/>
      <c r="N1889" s="221"/>
      <c r="O1889" s="221"/>
      <c r="P1889" s="221"/>
      <c r="Q1889" s="221"/>
      <c r="R1889" s="222"/>
      <c r="S1889" s="222"/>
      <c r="T1889" s="222"/>
      <c r="U1889" s="222"/>
      <c r="V1889" s="222"/>
      <c r="W1889" s="222"/>
      <c r="X1889" s="222"/>
      <c r="Y1889" s="222"/>
      <c r="Z1889" s="212"/>
      <c r="AA1889" s="212"/>
      <c r="AB1889" s="212"/>
      <c r="AC1889" s="212"/>
      <c r="AD1889" s="212"/>
      <c r="AE1889" s="212"/>
      <c r="AF1889" s="212"/>
      <c r="AG1889" s="212" t="s">
        <v>233</v>
      </c>
      <c r="AH1889" s="212"/>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19"/>
      <c r="B1890" s="220"/>
      <c r="C1890" s="260" t="s">
        <v>1708</v>
      </c>
      <c r="D1890" s="248"/>
      <c r="E1890" s="248"/>
      <c r="F1890" s="248"/>
      <c r="G1890" s="248"/>
      <c r="H1890" s="222"/>
      <c r="I1890" s="222"/>
      <c r="J1890" s="222"/>
      <c r="K1890" s="222"/>
      <c r="L1890" s="222"/>
      <c r="M1890" s="222"/>
      <c r="N1890" s="221"/>
      <c r="O1890" s="221"/>
      <c r="P1890" s="221"/>
      <c r="Q1890" s="221"/>
      <c r="R1890" s="222"/>
      <c r="S1890" s="222"/>
      <c r="T1890" s="222"/>
      <c r="U1890" s="222"/>
      <c r="V1890" s="222"/>
      <c r="W1890" s="222"/>
      <c r="X1890" s="222"/>
      <c r="Y1890" s="222"/>
      <c r="Z1890" s="212"/>
      <c r="AA1890" s="212"/>
      <c r="AB1890" s="212"/>
      <c r="AC1890" s="212"/>
      <c r="AD1890" s="212"/>
      <c r="AE1890" s="212"/>
      <c r="AF1890" s="212"/>
      <c r="AG1890" s="212" t="s">
        <v>233</v>
      </c>
      <c r="AH1890" s="212"/>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ht="22.5" outlineLevel="2" x14ac:dyDescent="0.2">
      <c r="A1891" s="219"/>
      <c r="B1891" s="220"/>
      <c r="C1891" s="259" t="s">
        <v>1709</v>
      </c>
      <c r="D1891" s="226"/>
      <c r="E1891" s="227">
        <v>6</v>
      </c>
      <c r="F1891" s="222"/>
      <c r="G1891" s="222"/>
      <c r="H1891" s="222"/>
      <c r="I1891" s="222"/>
      <c r="J1891" s="222"/>
      <c r="K1891" s="222"/>
      <c r="L1891" s="222"/>
      <c r="M1891" s="222"/>
      <c r="N1891" s="221"/>
      <c r="O1891" s="221"/>
      <c r="P1891" s="221"/>
      <c r="Q1891" s="221"/>
      <c r="R1891" s="222"/>
      <c r="S1891" s="222"/>
      <c r="T1891" s="222"/>
      <c r="U1891" s="222"/>
      <c r="V1891" s="222"/>
      <c r="W1891" s="222"/>
      <c r="X1891" s="222"/>
      <c r="Y1891" s="222"/>
      <c r="Z1891" s="212"/>
      <c r="AA1891" s="212"/>
      <c r="AB1891" s="212"/>
      <c r="AC1891" s="212"/>
      <c r="AD1891" s="212"/>
      <c r="AE1891" s="212"/>
      <c r="AF1891" s="212"/>
      <c r="AG1891" s="212" t="s">
        <v>235</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ht="22.5" outlineLevel="1" x14ac:dyDescent="0.2">
      <c r="A1892" s="239">
        <v>209</v>
      </c>
      <c r="B1892" s="240" t="s">
        <v>1710</v>
      </c>
      <c r="C1892" s="257" t="s">
        <v>1711</v>
      </c>
      <c r="D1892" s="241" t="s">
        <v>425</v>
      </c>
      <c r="E1892" s="242">
        <v>7</v>
      </c>
      <c r="F1892" s="243"/>
      <c r="G1892" s="244">
        <f>ROUND(E1892*F1892,2)</f>
        <v>0</v>
      </c>
      <c r="H1892" s="243"/>
      <c r="I1892" s="244">
        <f>ROUND(E1892*H1892,2)</f>
        <v>0</v>
      </c>
      <c r="J1892" s="243"/>
      <c r="K1892" s="244">
        <f>ROUND(E1892*J1892,2)</f>
        <v>0</v>
      </c>
      <c r="L1892" s="244">
        <v>15</v>
      </c>
      <c r="M1892" s="244">
        <f>G1892*(1+L1892/100)</f>
        <v>0</v>
      </c>
      <c r="N1892" s="242">
        <v>0.1</v>
      </c>
      <c r="O1892" s="242">
        <f>ROUND(E1892*N1892,2)</f>
        <v>0.7</v>
      </c>
      <c r="P1892" s="242">
        <v>0</v>
      </c>
      <c r="Q1892" s="242">
        <f>ROUND(E1892*P1892,2)</f>
        <v>0</v>
      </c>
      <c r="R1892" s="244"/>
      <c r="S1892" s="244" t="s">
        <v>250</v>
      </c>
      <c r="T1892" s="245" t="s">
        <v>228</v>
      </c>
      <c r="U1892" s="222">
        <v>0</v>
      </c>
      <c r="V1892" s="222">
        <f>ROUND(E1892*U1892,2)</f>
        <v>0</v>
      </c>
      <c r="W1892" s="222"/>
      <c r="X1892" s="222" t="s">
        <v>298</v>
      </c>
      <c r="Y1892" s="222" t="s">
        <v>230</v>
      </c>
      <c r="Z1892" s="212"/>
      <c r="AA1892" s="212"/>
      <c r="AB1892" s="212"/>
      <c r="AC1892" s="212"/>
      <c r="AD1892" s="212"/>
      <c r="AE1892" s="212"/>
      <c r="AF1892" s="212"/>
      <c r="AG1892" s="212" t="s">
        <v>362</v>
      </c>
      <c r="AH1892" s="212"/>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ht="22.5" outlineLevel="2" x14ac:dyDescent="0.2">
      <c r="A1893" s="219"/>
      <c r="B1893" s="220"/>
      <c r="C1893" s="258" t="s">
        <v>1668</v>
      </c>
      <c r="D1893" s="246"/>
      <c r="E1893" s="246"/>
      <c r="F1893" s="246"/>
      <c r="G1893" s="246"/>
      <c r="H1893" s="222"/>
      <c r="I1893" s="222"/>
      <c r="J1893" s="222"/>
      <c r="K1893" s="222"/>
      <c r="L1893" s="222"/>
      <c r="M1893" s="222"/>
      <c r="N1893" s="221"/>
      <c r="O1893" s="221"/>
      <c r="P1893" s="221"/>
      <c r="Q1893" s="221"/>
      <c r="R1893" s="222"/>
      <c r="S1893" s="222"/>
      <c r="T1893" s="222"/>
      <c r="U1893" s="222"/>
      <c r="V1893" s="222"/>
      <c r="W1893" s="222"/>
      <c r="X1893" s="222"/>
      <c r="Y1893" s="222"/>
      <c r="Z1893" s="212"/>
      <c r="AA1893" s="212"/>
      <c r="AB1893" s="212"/>
      <c r="AC1893" s="212"/>
      <c r="AD1893" s="212"/>
      <c r="AE1893" s="212"/>
      <c r="AF1893" s="212"/>
      <c r="AG1893" s="212" t="s">
        <v>233</v>
      </c>
      <c r="AH1893" s="212"/>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47" t="str">
        <f>C1893</f>
        <v>REPLIKA kastlového okna - provedení dle výrobního výkresu, který byl zpracován v 12/2017 na základě připomínek NPÚ - viz E3-Dokladová část</v>
      </c>
      <c r="BB1893" s="212"/>
      <c r="BC1893" s="212"/>
      <c r="BD1893" s="212"/>
      <c r="BE1893" s="212"/>
      <c r="BF1893" s="212"/>
      <c r="BG1893" s="212"/>
      <c r="BH1893" s="212"/>
    </row>
    <row r="1894" spans="1:60" outlineLevel="3" x14ac:dyDescent="0.2">
      <c r="A1894" s="219"/>
      <c r="B1894" s="220"/>
      <c r="C1894" s="260" t="s">
        <v>1690</v>
      </c>
      <c r="D1894" s="248"/>
      <c r="E1894" s="248"/>
      <c r="F1894" s="248"/>
      <c r="G1894" s="248"/>
      <c r="H1894" s="222"/>
      <c r="I1894" s="222"/>
      <c r="J1894" s="222"/>
      <c r="K1894" s="222"/>
      <c r="L1894" s="222"/>
      <c r="M1894" s="222"/>
      <c r="N1894" s="221"/>
      <c r="O1894" s="221"/>
      <c r="P1894" s="221"/>
      <c r="Q1894" s="221"/>
      <c r="R1894" s="222"/>
      <c r="S1894" s="222"/>
      <c r="T1894" s="222"/>
      <c r="U1894" s="222"/>
      <c r="V1894" s="222"/>
      <c r="W1894" s="222"/>
      <c r="X1894" s="222"/>
      <c r="Y1894" s="222"/>
      <c r="Z1894" s="212"/>
      <c r="AA1894" s="212"/>
      <c r="AB1894" s="212"/>
      <c r="AC1894" s="212"/>
      <c r="AD1894" s="212"/>
      <c r="AE1894" s="212"/>
      <c r="AF1894" s="212"/>
      <c r="AG1894" s="212" t="s">
        <v>233</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47" t="str">
        <f>C1894</f>
        <v>Zasklení: nové subtilní dithermální zasklení s průhledným sklem,,izolační dvojsklo čiré tl.4mm viz.obrázek ve výpisu truhlářských výrobků.</v>
      </c>
      <c r="BB1894" s="212"/>
      <c r="BC1894" s="212"/>
      <c r="BD1894" s="212"/>
      <c r="BE1894" s="212"/>
      <c r="BF1894" s="212"/>
      <c r="BG1894" s="212"/>
      <c r="BH1894" s="212"/>
    </row>
    <row r="1895" spans="1:60" outlineLevel="3" x14ac:dyDescent="0.2">
      <c r="A1895" s="219"/>
      <c r="B1895" s="220"/>
      <c r="C1895" s="260" t="s">
        <v>1664</v>
      </c>
      <c r="D1895" s="248"/>
      <c r="E1895" s="248"/>
      <c r="F1895" s="248"/>
      <c r="G1895" s="248"/>
      <c r="H1895" s="222"/>
      <c r="I1895" s="222"/>
      <c r="J1895" s="222"/>
      <c r="K1895" s="222"/>
      <c r="L1895" s="222"/>
      <c r="M1895" s="222"/>
      <c r="N1895" s="221"/>
      <c r="O1895" s="221"/>
      <c r="P1895" s="221"/>
      <c r="Q1895" s="221"/>
      <c r="R1895" s="222"/>
      <c r="S1895" s="222"/>
      <c r="T1895" s="222"/>
      <c r="U1895" s="222"/>
      <c r="V1895" s="222"/>
      <c r="W1895" s="222"/>
      <c r="X1895" s="222"/>
      <c r="Y1895" s="222"/>
      <c r="Z1895" s="212"/>
      <c r="AA1895" s="212"/>
      <c r="AB1895" s="212"/>
      <c r="AC1895" s="212"/>
      <c r="AD1895" s="212"/>
      <c r="AE1895" s="212"/>
      <c r="AF1895" s="212"/>
      <c r="AG1895" s="212" t="s">
        <v>233</v>
      </c>
      <c r="AH1895" s="212"/>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60" t="s">
        <v>1682</v>
      </c>
      <c r="D1896" s="248"/>
      <c r="E1896" s="248"/>
      <c r="F1896" s="248"/>
      <c r="G1896" s="248"/>
      <c r="H1896" s="222"/>
      <c r="I1896" s="222"/>
      <c r="J1896" s="222"/>
      <c r="K1896" s="222"/>
      <c r="L1896" s="222"/>
      <c r="M1896" s="222"/>
      <c r="N1896" s="221"/>
      <c r="O1896" s="221"/>
      <c r="P1896" s="221"/>
      <c r="Q1896" s="221"/>
      <c r="R1896" s="222"/>
      <c r="S1896" s="222"/>
      <c r="T1896" s="222"/>
      <c r="U1896" s="222"/>
      <c r="V1896" s="222"/>
      <c r="W1896" s="222"/>
      <c r="X1896" s="222"/>
      <c r="Y1896" s="222"/>
      <c r="Z1896" s="212"/>
      <c r="AA1896" s="212"/>
      <c r="AB1896" s="212"/>
      <c r="AC1896" s="212"/>
      <c r="AD1896" s="212"/>
      <c r="AE1896" s="212"/>
      <c r="AF1896" s="212"/>
      <c r="AG1896" s="212" t="s">
        <v>233</v>
      </c>
      <c r="AH1896" s="212"/>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ht="22.5" outlineLevel="2" x14ac:dyDescent="0.2">
      <c r="A1897" s="219"/>
      <c r="B1897" s="220"/>
      <c r="C1897" s="259" t="s">
        <v>1695</v>
      </c>
      <c r="D1897" s="226"/>
      <c r="E1897" s="227">
        <v>7</v>
      </c>
      <c r="F1897" s="222"/>
      <c r="G1897" s="222"/>
      <c r="H1897" s="222"/>
      <c r="I1897" s="222"/>
      <c r="J1897" s="222"/>
      <c r="K1897" s="222"/>
      <c r="L1897" s="222"/>
      <c r="M1897" s="222"/>
      <c r="N1897" s="221"/>
      <c r="O1897" s="221"/>
      <c r="P1897" s="221"/>
      <c r="Q1897" s="221"/>
      <c r="R1897" s="222"/>
      <c r="S1897" s="222"/>
      <c r="T1897" s="222"/>
      <c r="U1897" s="222"/>
      <c r="V1897" s="222"/>
      <c r="W1897" s="222"/>
      <c r="X1897" s="222"/>
      <c r="Y1897" s="222"/>
      <c r="Z1897" s="212"/>
      <c r="AA1897" s="212"/>
      <c r="AB1897" s="212"/>
      <c r="AC1897" s="212"/>
      <c r="AD1897" s="212"/>
      <c r="AE1897" s="212"/>
      <c r="AF1897" s="212"/>
      <c r="AG1897" s="212" t="s">
        <v>235</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1" x14ac:dyDescent="0.2">
      <c r="A1898" s="239">
        <v>210</v>
      </c>
      <c r="B1898" s="240" t="s">
        <v>1712</v>
      </c>
      <c r="C1898" s="257" t="s">
        <v>1713</v>
      </c>
      <c r="D1898" s="241" t="s">
        <v>425</v>
      </c>
      <c r="E1898" s="242">
        <v>7</v>
      </c>
      <c r="F1898" s="243"/>
      <c r="G1898" s="244">
        <f>ROUND(E1898*F1898,2)</f>
        <v>0</v>
      </c>
      <c r="H1898" s="243"/>
      <c r="I1898" s="244">
        <f>ROUND(E1898*H1898,2)</f>
        <v>0</v>
      </c>
      <c r="J1898" s="243"/>
      <c r="K1898" s="244">
        <f>ROUND(E1898*J1898,2)</f>
        <v>0</v>
      </c>
      <c r="L1898" s="244">
        <v>15</v>
      </c>
      <c r="M1898" s="244">
        <f>G1898*(1+L1898/100)</f>
        <v>0</v>
      </c>
      <c r="N1898" s="242">
        <v>0.1</v>
      </c>
      <c r="O1898" s="242">
        <f>ROUND(E1898*N1898,2)</f>
        <v>0.7</v>
      </c>
      <c r="P1898" s="242">
        <v>0</v>
      </c>
      <c r="Q1898" s="242">
        <f>ROUND(E1898*P1898,2)</f>
        <v>0</v>
      </c>
      <c r="R1898" s="244"/>
      <c r="S1898" s="244" t="s">
        <v>250</v>
      </c>
      <c r="T1898" s="245" t="s">
        <v>228</v>
      </c>
      <c r="U1898" s="222">
        <v>0</v>
      </c>
      <c r="V1898" s="222">
        <f>ROUND(E1898*U1898,2)</f>
        <v>0</v>
      </c>
      <c r="W1898" s="222"/>
      <c r="X1898" s="222" t="s">
        <v>298</v>
      </c>
      <c r="Y1898" s="222" t="s">
        <v>230</v>
      </c>
      <c r="Z1898" s="212"/>
      <c r="AA1898" s="212"/>
      <c r="AB1898" s="212"/>
      <c r="AC1898" s="212"/>
      <c r="AD1898" s="212"/>
      <c r="AE1898" s="212"/>
      <c r="AF1898" s="212"/>
      <c r="AG1898" s="212" t="s">
        <v>362</v>
      </c>
      <c r="AH1898" s="212"/>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2" x14ac:dyDescent="0.2">
      <c r="A1899" s="219"/>
      <c r="B1899" s="220"/>
      <c r="C1899" s="258" t="s">
        <v>1702</v>
      </c>
      <c r="D1899" s="246"/>
      <c r="E1899" s="246"/>
      <c r="F1899" s="246"/>
      <c r="G1899" s="246"/>
      <c r="H1899" s="222"/>
      <c r="I1899" s="222"/>
      <c r="J1899" s="222"/>
      <c r="K1899" s="222"/>
      <c r="L1899" s="222"/>
      <c r="M1899" s="222"/>
      <c r="N1899" s="221"/>
      <c r="O1899" s="221"/>
      <c r="P1899" s="221"/>
      <c r="Q1899" s="221"/>
      <c r="R1899" s="222"/>
      <c r="S1899" s="222"/>
      <c r="T1899" s="222"/>
      <c r="U1899" s="222"/>
      <c r="V1899" s="222"/>
      <c r="W1899" s="222"/>
      <c r="X1899" s="222"/>
      <c r="Y1899" s="222"/>
      <c r="Z1899" s="212"/>
      <c r="AA1899" s="212"/>
      <c r="AB1899" s="212"/>
      <c r="AC1899" s="212"/>
      <c r="AD1899" s="212"/>
      <c r="AE1899" s="212"/>
      <c r="AF1899" s="212"/>
      <c r="AG1899" s="212" t="s">
        <v>233</v>
      </c>
      <c r="AH1899" s="212"/>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47" t="str">
        <f>C1899</f>
        <v>REPLIKA okna - provedení dle výrobního výkresu, který byl zpracován v 12/2017 na základě připomínek NPÚ - viz E3-Dokladová část</v>
      </c>
      <c r="BB1899" s="212"/>
      <c r="BC1899" s="212"/>
      <c r="BD1899" s="212"/>
      <c r="BE1899" s="212"/>
      <c r="BF1899" s="212"/>
      <c r="BG1899" s="212"/>
      <c r="BH1899" s="212"/>
    </row>
    <row r="1900" spans="1:60" outlineLevel="3" x14ac:dyDescent="0.2">
      <c r="A1900" s="219"/>
      <c r="B1900" s="220"/>
      <c r="C1900" s="260" t="s">
        <v>1703</v>
      </c>
      <c r="D1900" s="248"/>
      <c r="E1900" s="248"/>
      <c r="F1900" s="248"/>
      <c r="G1900" s="248"/>
      <c r="H1900" s="222"/>
      <c r="I1900" s="222"/>
      <c r="J1900" s="222"/>
      <c r="K1900" s="222"/>
      <c r="L1900" s="222"/>
      <c r="M1900" s="222"/>
      <c r="N1900" s="221"/>
      <c r="O1900" s="221"/>
      <c r="P1900" s="221"/>
      <c r="Q1900" s="221"/>
      <c r="R1900" s="222"/>
      <c r="S1900" s="222"/>
      <c r="T1900" s="222"/>
      <c r="U1900" s="222"/>
      <c r="V1900" s="222"/>
      <c r="W1900" s="222"/>
      <c r="X1900" s="222"/>
      <c r="Y1900" s="222"/>
      <c r="Z1900" s="212"/>
      <c r="AA1900" s="212"/>
      <c r="AB1900" s="212"/>
      <c r="AC1900" s="212"/>
      <c r="AD1900" s="212"/>
      <c r="AE1900" s="212"/>
      <c r="AF1900" s="212"/>
      <c r="AG1900" s="212" t="s">
        <v>233</v>
      </c>
      <c r="AH1900" s="212"/>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
      <c r="A1901" s="219"/>
      <c r="B1901" s="220"/>
      <c r="C1901" s="260" t="s">
        <v>1664</v>
      </c>
      <c r="D1901" s="248"/>
      <c r="E1901" s="248"/>
      <c r="F1901" s="248"/>
      <c r="G1901" s="248"/>
      <c r="H1901" s="222"/>
      <c r="I1901" s="222"/>
      <c r="J1901" s="222"/>
      <c r="K1901" s="222"/>
      <c r="L1901" s="222"/>
      <c r="M1901" s="222"/>
      <c r="N1901" s="221"/>
      <c r="O1901" s="221"/>
      <c r="P1901" s="221"/>
      <c r="Q1901" s="221"/>
      <c r="R1901" s="222"/>
      <c r="S1901" s="222"/>
      <c r="T1901" s="222"/>
      <c r="U1901" s="222"/>
      <c r="V1901" s="222"/>
      <c r="W1901" s="222"/>
      <c r="X1901" s="222"/>
      <c r="Y1901" s="222"/>
      <c r="Z1901" s="212"/>
      <c r="AA1901" s="212"/>
      <c r="AB1901" s="212"/>
      <c r="AC1901" s="212"/>
      <c r="AD1901" s="212"/>
      <c r="AE1901" s="212"/>
      <c r="AF1901" s="212"/>
      <c r="AG1901" s="212" t="s">
        <v>233</v>
      </c>
      <c r="AH1901" s="212"/>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60" t="s">
        <v>1714</v>
      </c>
      <c r="D1902" s="248"/>
      <c r="E1902" s="248"/>
      <c r="F1902" s="248"/>
      <c r="G1902" s="248"/>
      <c r="H1902" s="222"/>
      <c r="I1902" s="222"/>
      <c r="J1902" s="222"/>
      <c r="K1902" s="222"/>
      <c r="L1902" s="222"/>
      <c r="M1902" s="222"/>
      <c r="N1902" s="221"/>
      <c r="O1902" s="221"/>
      <c r="P1902" s="221"/>
      <c r="Q1902" s="221"/>
      <c r="R1902" s="222"/>
      <c r="S1902" s="222"/>
      <c r="T1902" s="222"/>
      <c r="U1902" s="222"/>
      <c r="V1902" s="222"/>
      <c r="W1902" s="222"/>
      <c r="X1902" s="222"/>
      <c r="Y1902" s="222"/>
      <c r="Z1902" s="212"/>
      <c r="AA1902" s="212"/>
      <c r="AB1902" s="212"/>
      <c r="AC1902" s="212"/>
      <c r="AD1902" s="212"/>
      <c r="AE1902" s="212"/>
      <c r="AF1902" s="212"/>
      <c r="AG1902" s="212" t="s">
        <v>233</v>
      </c>
      <c r="AH1902" s="212"/>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ht="22.5" outlineLevel="2" x14ac:dyDescent="0.2">
      <c r="A1903" s="219"/>
      <c r="B1903" s="220"/>
      <c r="C1903" s="259" t="s">
        <v>1695</v>
      </c>
      <c r="D1903" s="226"/>
      <c r="E1903" s="227">
        <v>7</v>
      </c>
      <c r="F1903" s="222"/>
      <c r="G1903" s="222"/>
      <c r="H1903" s="222"/>
      <c r="I1903" s="222"/>
      <c r="J1903" s="222"/>
      <c r="K1903" s="222"/>
      <c r="L1903" s="222"/>
      <c r="M1903" s="222"/>
      <c r="N1903" s="221"/>
      <c r="O1903" s="221"/>
      <c r="P1903" s="221"/>
      <c r="Q1903" s="221"/>
      <c r="R1903" s="222"/>
      <c r="S1903" s="222"/>
      <c r="T1903" s="222"/>
      <c r="U1903" s="222"/>
      <c r="V1903" s="222"/>
      <c r="W1903" s="222"/>
      <c r="X1903" s="222"/>
      <c r="Y1903" s="222"/>
      <c r="Z1903" s="212"/>
      <c r="AA1903" s="212"/>
      <c r="AB1903" s="212"/>
      <c r="AC1903" s="212"/>
      <c r="AD1903" s="212"/>
      <c r="AE1903" s="212"/>
      <c r="AF1903" s="212"/>
      <c r="AG1903" s="212" t="s">
        <v>235</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1" x14ac:dyDescent="0.2">
      <c r="A1904" s="239">
        <v>211</v>
      </c>
      <c r="B1904" s="240" t="s">
        <v>1715</v>
      </c>
      <c r="C1904" s="257" t="s">
        <v>1716</v>
      </c>
      <c r="D1904" s="241" t="s">
        <v>425</v>
      </c>
      <c r="E1904" s="242">
        <v>29</v>
      </c>
      <c r="F1904" s="243"/>
      <c r="G1904" s="244">
        <f>ROUND(E1904*F1904,2)</f>
        <v>0</v>
      </c>
      <c r="H1904" s="243"/>
      <c r="I1904" s="244">
        <f>ROUND(E1904*H1904,2)</f>
        <v>0</v>
      </c>
      <c r="J1904" s="243"/>
      <c r="K1904" s="244">
        <f>ROUND(E1904*J1904,2)</f>
        <v>0</v>
      </c>
      <c r="L1904" s="244">
        <v>15</v>
      </c>
      <c r="M1904" s="244">
        <f>G1904*(1+L1904/100)</f>
        <v>0</v>
      </c>
      <c r="N1904" s="242">
        <v>0.1</v>
      </c>
      <c r="O1904" s="242">
        <f>ROUND(E1904*N1904,2)</f>
        <v>2.9</v>
      </c>
      <c r="P1904" s="242">
        <v>0</v>
      </c>
      <c r="Q1904" s="242">
        <f>ROUND(E1904*P1904,2)</f>
        <v>0</v>
      </c>
      <c r="R1904" s="244"/>
      <c r="S1904" s="244" t="s">
        <v>250</v>
      </c>
      <c r="T1904" s="245" t="s">
        <v>228</v>
      </c>
      <c r="U1904" s="222">
        <v>0</v>
      </c>
      <c r="V1904" s="222">
        <f>ROUND(E1904*U1904,2)</f>
        <v>0</v>
      </c>
      <c r="W1904" s="222"/>
      <c r="X1904" s="222" t="s">
        <v>298</v>
      </c>
      <c r="Y1904" s="222" t="s">
        <v>230</v>
      </c>
      <c r="Z1904" s="212"/>
      <c r="AA1904" s="212"/>
      <c r="AB1904" s="212"/>
      <c r="AC1904" s="212"/>
      <c r="AD1904" s="212"/>
      <c r="AE1904" s="212"/>
      <c r="AF1904" s="212"/>
      <c r="AG1904" s="212" t="s">
        <v>362</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2" x14ac:dyDescent="0.2">
      <c r="A1905" s="219"/>
      <c r="B1905" s="220"/>
      <c r="C1905" s="258" t="s">
        <v>1702</v>
      </c>
      <c r="D1905" s="246"/>
      <c r="E1905" s="246"/>
      <c r="F1905" s="246"/>
      <c r="G1905" s="246"/>
      <c r="H1905" s="222"/>
      <c r="I1905" s="222"/>
      <c r="J1905" s="222"/>
      <c r="K1905" s="222"/>
      <c r="L1905" s="222"/>
      <c r="M1905" s="222"/>
      <c r="N1905" s="221"/>
      <c r="O1905" s="221"/>
      <c r="P1905" s="221"/>
      <c r="Q1905" s="221"/>
      <c r="R1905" s="222"/>
      <c r="S1905" s="222"/>
      <c r="T1905" s="222"/>
      <c r="U1905" s="222"/>
      <c r="V1905" s="222"/>
      <c r="W1905" s="222"/>
      <c r="X1905" s="222"/>
      <c r="Y1905" s="222"/>
      <c r="Z1905" s="212"/>
      <c r="AA1905" s="212"/>
      <c r="AB1905" s="212"/>
      <c r="AC1905" s="212"/>
      <c r="AD1905" s="212"/>
      <c r="AE1905" s="212"/>
      <c r="AF1905" s="212"/>
      <c r="AG1905" s="212" t="s">
        <v>233</v>
      </c>
      <c r="AH1905" s="212"/>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47" t="str">
        <f>C1905</f>
        <v>REPLIKA okna - provedení dle výrobního výkresu, který byl zpracován v 12/2017 na základě připomínek NPÚ - viz E3-Dokladová část</v>
      </c>
      <c r="BB1905" s="212"/>
      <c r="BC1905" s="212"/>
      <c r="BD1905" s="212"/>
      <c r="BE1905" s="212"/>
      <c r="BF1905" s="212"/>
      <c r="BG1905" s="212"/>
      <c r="BH1905" s="212"/>
    </row>
    <row r="1906" spans="1:60" outlineLevel="3" x14ac:dyDescent="0.2">
      <c r="A1906" s="219"/>
      <c r="B1906" s="220"/>
      <c r="C1906" s="260" t="s">
        <v>1703</v>
      </c>
      <c r="D1906" s="248"/>
      <c r="E1906" s="248"/>
      <c r="F1906" s="248"/>
      <c r="G1906" s="248"/>
      <c r="H1906" s="222"/>
      <c r="I1906" s="222"/>
      <c r="J1906" s="222"/>
      <c r="K1906" s="222"/>
      <c r="L1906" s="222"/>
      <c r="M1906" s="222"/>
      <c r="N1906" s="221"/>
      <c r="O1906" s="221"/>
      <c r="P1906" s="221"/>
      <c r="Q1906" s="221"/>
      <c r="R1906" s="222"/>
      <c r="S1906" s="222"/>
      <c r="T1906" s="222"/>
      <c r="U1906" s="222"/>
      <c r="V1906" s="222"/>
      <c r="W1906" s="222"/>
      <c r="X1906" s="222"/>
      <c r="Y1906" s="222"/>
      <c r="Z1906" s="212"/>
      <c r="AA1906" s="212"/>
      <c r="AB1906" s="212"/>
      <c r="AC1906" s="212"/>
      <c r="AD1906" s="212"/>
      <c r="AE1906" s="212"/>
      <c r="AF1906" s="212"/>
      <c r="AG1906" s="212" t="s">
        <v>233</v>
      </c>
      <c r="AH1906" s="212"/>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3" x14ac:dyDescent="0.2">
      <c r="A1907" s="219"/>
      <c r="B1907" s="220"/>
      <c r="C1907" s="260" t="s">
        <v>1664</v>
      </c>
      <c r="D1907" s="248"/>
      <c r="E1907" s="248"/>
      <c r="F1907" s="248"/>
      <c r="G1907" s="248"/>
      <c r="H1907" s="222"/>
      <c r="I1907" s="222"/>
      <c r="J1907" s="222"/>
      <c r="K1907" s="222"/>
      <c r="L1907" s="222"/>
      <c r="M1907" s="222"/>
      <c r="N1907" s="221"/>
      <c r="O1907" s="221"/>
      <c r="P1907" s="221"/>
      <c r="Q1907" s="221"/>
      <c r="R1907" s="222"/>
      <c r="S1907" s="222"/>
      <c r="T1907" s="222"/>
      <c r="U1907" s="222"/>
      <c r="V1907" s="222"/>
      <c r="W1907" s="222"/>
      <c r="X1907" s="222"/>
      <c r="Y1907" s="222"/>
      <c r="Z1907" s="212"/>
      <c r="AA1907" s="212"/>
      <c r="AB1907" s="212"/>
      <c r="AC1907" s="212"/>
      <c r="AD1907" s="212"/>
      <c r="AE1907" s="212"/>
      <c r="AF1907" s="212"/>
      <c r="AG1907" s="212" t="s">
        <v>233</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60" t="s">
        <v>1714</v>
      </c>
      <c r="D1908" s="248"/>
      <c r="E1908" s="248"/>
      <c r="F1908" s="248"/>
      <c r="G1908" s="248"/>
      <c r="H1908" s="222"/>
      <c r="I1908" s="222"/>
      <c r="J1908" s="222"/>
      <c r="K1908" s="222"/>
      <c r="L1908" s="222"/>
      <c r="M1908" s="222"/>
      <c r="N1908" s="221"/>
      <c r="O1908" s="221"/>
      <c r="P1908" s="221"/>
      <c r="Q1908" s="221"/>
      <c r="R1908" s="222"/>
      <c r="S1908" s="222"/>
      <c r="T1908" s="222"/>
      <c r="U1908" s="222"/>
      <c r="V1908" s="222"/>
      <c r="W1908" s="222"/>
      <c r="X1908" s="222"/>
      <c r="Y1908" s="222"/>
      <c r="Z1908" s="212"/>
      <c r="AA1908" s="212"/>
      <c r="AB1908" s="212"/>
      <c r="AC1908" s="212"/>
      <c r="AD1908" s="212"/>
      <c r="AE1908" s="212"/>
      <c r="AF1908" s="212"/>
      <c r="AG1908" s="212" t="s">
        <v>233</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ht="22.5" outlineLevel="2" x14ac:dyDescent="0.2">
      <c r="A1909" s="219"/>
      <c r="B1909" s="220"/>
      <c r="C1909" s="259" t="s">
        <v>1717</v>
      </c>
      <c r="D1909" s="226"/>
      <c r="E1909" s="227">
        <v>29</v>
      </c>
      <c r="F1909" s="222"/>
      <c r="G1909" s="222"/>
      <c r="H1909" s="222"/>
      <c r="I1909" s="222"/>
      <c r="J1909" s="222"/>
      <c r="K1909" s="222"/>
      <c r="L1909" s="222"/>
      <c r="M1909" s="222"/>
      <c r="N1909" s="221"/>
      <c r="O1909" s="221"/>
      <c r="P1909" s="221"/>
      <c r="Q1909" s="221"/>
      <c r="R1909" s="222"/>
      <c r="S1909" s="222"/>
      <c r="T1909" s="222"/>
      <c r="U1909" s="222"/>
      <c r="V1909" s="222"/>
      <c r="W1909" s="222"/>
      <c r="X1909" s="222"/>
      <c r="Y1909" s="222"/>
      <c r="Z1909" s="212"/>
      <c r="AA1909" s="212"/>
      <c r="AB1909" s="212"/>
      <c r="AC1909" s="212"/>
      <c r="AD1909" s="212"/>
      <c r="AE1909" s="212"/>
      <c r="AF1909" s="212"/>
      <c r="AG1909" s="212" t="s">
        <v>235</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1" x14ac:dyDescent="0.2">
      <c r="A1910" s="239">
        <v>212</v>
      </c>
      <c r="B1910" s="240" t="s">
        <v>1718</v>
      </c>
      <c r="C1910" s="257" t="s">
        <v>1719</v>
      </c>
      <c r="D1910" s="241" t="s">
        <v>425</v>
      </c>
      <c r="E1910" s="242">
        <v>8</v>
      </c>
      <c r="F1910" s="243"/>
      <c r="G1910" s="244">
        <f>ROUND(E1910*F1910,2)</f>
        <v>0</v>
      </c>
      <c r="H1910" s="243"/>
      <c r="I1910" s="244">
        <f>ROUND(E1910*H1910,2)</f>
        <v>0</v>
      </c>
      <c r="J1910" s="243"/>
      <c r="K1910" s="244">
        <f>ROUND(E1910*J1910,2)</f>
        <v>0</v>
      </c>
      <c r="L1910" s="244">
        <v>15</v>
      </c>
      <c r="M1910" s="244">
        <f>G1910*(1+L1910/100)</f>
        <v>0</v>
      </c>
      <c r="N1910" s="242">
        <v>0.1</v>
      </c>
      <c r="O1910" s="242">
        <f>ROUND(E1910*N1910,2)</f>
        <v>0.8</v>
      </c>
      <c r="P1910" s="242">
        <v>0</v>
      </c>
      <c r="Q1910" s="242">
        <f>ROUND(E1910*P1910,2)</f>
        <v>0</v>
      </c>
      <c r="R1910" s="244"/>
      <c r="S1910" s="244" t="s">
        <v>250</v>
      </c>
      <c r="T1910" s="245" t="s">
        <v>228</v>
      </c>
      <c r="U1910" s="222">
        <v>0</v>
      </c>
      <c r="V1910" s="222">
        <f>ROUND(E1910*U1910,2)</f>
        <v>0</v>
      </c>
      <c r="W1910" s="222"/>
      <c r="X1910" s="222" t="s">
        <v>298</v>
      </c>
      <c r="Y1910" s="222" t="s">
        <v>230</v>
      </c>
      <c r="Z1910" s="212"/>
      <c r="AA1910" s="212"/>
      <c r="AB1910" s="212"/>
      <c r="AC1910" s="212"/>
      <c r="AD1910" s="212"/>
      <c r="AE1910" s="212"/>
      <c r="AF1910" s="212"/>
      <c r="AG1910" s="212" t="s">
        <v>362</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2" x14ac:dyDescent="0.2">
      <c r="A1911" s="219"/>
      <c r="B1911" s="220"/>
      <c r="C1911" s="258" t="s">
        <v>1702</v>
      </c>
      <c r="D1911" s="246"/>
      <c r="E1911" s="246"/>
      <c r="F1911" s="246"/>
      <c r="G1911" s="246"/>
      <c r="H1911" s="222"/>
      <c r="I1911" s="222"/>
      <c r="J1911" s="222"/>
      <c r="K1911" s="222"/>
      <c r="L1911" s="222"/>
      <c r="M1911" s="222"/>
      <c r="N1911" s="221"/>
      <c r="O1911" s="221"/>
      <c r="P1911" s="221"/>
      <c r="Q1911" s="221"/>
      <c r="R1911" s="222"/>
      <c r="S1911" s="222"/>
      <c r="T1911" s="222"/>
      <c r="U1911" s="222"/>
      <c r="V1911" s="222"/>
      <c r="W1911" s="222"/>
      <c r="X1911" s="222"/>
      <c r="Y1911" s="222"/>
      <c r="Z1911" s="212"/>
      <c r="AA1911" s="212"/>
      <c r="AB1911" s="212"/>
      <c r="AC1911" s="212"/>
      <c r="AD1911" s="212"/>
      <c r="AE1911" s="212"/>
      <c r="AF1911" s="212"/>
      <c r="AG1911" s="212" t="s">
        <v>233</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47" t="str">
        <f>C1911</f>
        <v>REPLIKA okna - provedení dle výrobního výkresu, který byl zpracován v 12/2017 na základě připomínek NPÚ - viz E3-Dokladová část</v>
      </c>
      <c r="BB1911" s="212"/>
      <c r="BC1911" s="212"/>
      <c r="BD1911" s="212"/>
      <c r="BE1911" s="212"/>
      <c r="BF1911" s="212"/>
      <c r="BG1911" s="212"/>
      <c r="BH1911" s="212"/>
    </row>
    <row r="1912" spans="1:60" outlineLevel="3" x14ac:dyDescent="0.2">
      <c r="A1912" s="219"/>
      <c r="B1912" s="220"/>
      <c r="C1912" s="260" t="s">
        <v>1703</v>
      </c>
      <c r="D1912" s="248"/>
      <c r="E1912" s="248"/>
      <c r="F1912" s="248"/>
      <c r="G1912" s="248"/>
      <c r="H1912" s="222"/>
      <c r="I1912" s="222"/>
      <c r="J1912" s="222"/>
      <c r="K1912" s="222"/>
      <c r="L1912" s="222"/>
      <c r="M1912" s="222"/>
      <c r="N1912" s="221"/>
      <c r="O1912" s="221"/>
      <c r="P1912" s="221"/>
      <c r="Q1912" s="221"/>
      <c r="R1912" s="222"/>
      <c r="S1912" s="222"/>
      <c r="T1912" s="222"/>
      <c r="U1912" s="222"/>
      <c r="V1912" s="222"/>
      <c r="W1912" s="222"/>
      <c r="X1912" s="222"/>
      <c r="Y1912" s="222"/>
      <c r="Z1912" s="212"/>
      <c r="AA1912" s="212"/>
      <c r="AB1912" s="212"/>
      <c r="AC1912" s="212"/>
      <c r="AD1912" s="212"/>
      <c r="AE1912" s="212"/>
      <c r="AF1912" s="212"/>
      <c r="AG1912" s="212" t="s">
        <v>233</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60" t="s">
        <v>1664</v>
      </c>
      <c r="D1913" s="248"/>
      <c r="E1913" s="248"/>
      <c r="F1913" s="248"/>
      <c r="G1913" s="248"/>
      <c r="H1913" s="222"/>
      <c r="I1913" s="222"/>
      <c r="J1913" s="222"/>
      <c r="K1913" s="222"/>
      <c r="L1913" s="222"/>
      <c r="M1913" s="222"/>
      <c r="N1913" s="221"/>
      <c r="O1913" s="221"/>
      <c r="P1913" s="221"/>
      <c r="Q1913" s="221"/>
      <c r="R1913" s="222"/>
      <c r="S1913" s="222"/>
      <c r="T1913" s="222"/>
      <c r="U1913" s="222"/>
      <c r="V1913" s="222"/>
      <c r="W1913" s="222"/>
      <c r="X1913" s="222"/>
      <c r="Y1913" s="222"/>
      <c r="Z1913" s="212"/>
      <c r="AA1913" s="212"/>
      <c r="AB1913" s="212"/>
      <c r="AC1913" s="212"/>
      <c r="AD1913" s="212"/>
      <c r="AE1913" s="212"/>
      <c r="AF1913" s="212"/>
      <c r="AG1913" s="212" t="s">
        <v>233</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19"/>
      <c r="B1914" s="220"/>
      <c r="C1914" s="260" t="s">
        <v>1714</v>
      </c>
      <c r="D1914" s="248"/>
      <c r="E1914" s="248"/>
      <c r="F1914" s="248"/>
      <c r="G1914" s="248"/>
      <c r="H1914" s="222"/>
      <c r="I1914" s="222"/>
      <c r="J1914" s="222"/>
      <c r="K1914" s="222"/>
      <c r="L1914" s="222"/>
      <c r="M1914" s="222"/>
      <c r="N1914" s="221"/>
      <c r="O1914" s="221"/>
      <c r="P1914" s="221"/>
      <c r="Q1914" s="221"/>
      <c r="R1914" s="222"/>
      <c r="S1914" s="222"/>
      <c r="T1914" s="222"/>
      <c r="U1914" s="222"/>
      <c r="V1914" s="222"/>
      <c r="W1914" s="222"/>
      <c r="X1914" s="222"/>
      <c r="Y1914" s="222"/>
      <c r="Z1914" s="212"/>
      <c r="AA1914" s="212"/>
      <c r="AB1914" s="212"/>
      <c r="AC1914" s="212"/>
      <c r="AD1914" s="212"/>
      <c r="AE1914" s="212"/>
      <c r="AF1914" s="212"/>
      <c r="AG1914" s="212" t="s">
        <v>233</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ht="22.5" outlineLevel="2" x14ac:dyDescent="0.2">
      <c r="A1915" s="219"/>
      <c r="B1915" s="220"/>
      <c r="C1915" s="259" t="s">
        <v>1720</v>
      </c>
      <c r="D1915" s="226"/>
      <c r="E1915" s="227">
        <v>8</v>
      </c>
      <c r="F1915" s="222"/>
      <c r="G1915" s="222"/>
      <c r="H1915" s="222"/>
      <c r="I1915" s="222"/>
      <c r="J1915" s="222"/>
      <c r="K1915" s="222"/>
      <c r="L1915" s="222"/>
      <c r="M1915" s="222"/>
      <c r="N1915" s="221"/>
      <c r="O1915" s="221"/>
      <c r="P1915" s="221"/>
      <c r="Q1915" s="221"/>
      <c r="R1915" s="222"/>
      <c r="S1915" s="222"/>
      <c r="T1915" s="222"/>
      <c r="U1915" s="222"/>
      <c r="V1915" s="222"/>
      <c r="W1915" s="222"/>
      <c r="X1915" s="222"/>
      <c r="Y1915" s="222"/>
      <c r="Z1915" s="212"/>
      <c r="AA1915" s="212"/>
      <c r="AB1915" s="212"/>
      <c r="AC1915" s="212"/>
      <c r="AD1915" s="212"/>
      <c r="AE1915" s="212"/>
      <c r="AF1915" s="212"/>
      <c r="AG1915" s="212" t="s">
        <v>235</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ht="22.5" outlineLevel="1" x14ac:dyDescent="0.2">
      <c r="A1916" s="239">
        <v>213</v>
      </c>
      <c r="B1916" s="240" t="s">
        <v>1721</v>
      </c>
      <c r="C1916" s="257" t="s">
        <v>1722</v>
      </c>
      <c r="D1916" s="241" t="s">
        <v>425</v>
      </c>
      <c r="E1916" s="242">
        <v>7</v>
      </c>
      <c r="F1916" s="243"/>
      <c r="G1916" s="244">
        <f>ROUND(E1916*F1916,2)</f>
        <v>0</v>
      </c>
      <c r="H1916" s="243"/>
      <c r="I1916" s="244">
        <f>ROUND(E1916*H1916,2)</f>
        <v>0</v>
      </c>
      <c r="J1916" s="243"/>
      <c r="K1916" s="244">
        <f>ROUND(E1916*J1916,2)</f>
        <v>0</v>
      </c>
      <c r="L1916" s="244">
        <v>15</v>
      </c>
      <c r="M1916" s="244">
        <f>G1916*(1+L1916/100)</f>
        <v>0</v>
      </c>
      <c r="N1916" s="242">
        <v>0.1</v>
      </c>
      <c r="O1916" s="242">
        <f>ROUND(E1916*N1916,2)</f>
        <v>0.7</v>
      </c>
      <c r="P1916" s="242">
        <v>0</v>
      </c>
      <c r="Q1916" s="242">
        <f>ROUND(E1916*P1916,2)</f>
        <v>0</v>
      </c>
      <c r="R1916" s="244"/>
      <c r="S1916" s="244" t="s">
        <v>250</v>
      </c>
      <c r="T1916" s="245" t="s">
        <v>228</v>
      </c>
      <c r="U1916" s="222">
        <v>0</v>
      </c>
      <c r="V1916" s="222">
        <f>ROUND(E1916*U1916,2)</f>
        <v>0</v>
      </c>
      <c r="W1916" s="222"/>
      <c r="X1916" s="222" t="s">
        <v>298</v>
      </c>
      <c r="Y1916" s="222" t="s">
        <v>230</v>
      </c>
      <c r="Z1916" s="212"/>
      <c r="AA1916" s="212"/>
      <c r="AB1916" s="212"/>
      <c r="AC1916" s="212"/>
      <c r="AD1916" s="212"/>
      <c r="AE1916" s="212"/>
      <c r="AF1916" s="212"/>
      <c r="AG1916" s="212" t="s">
        <v>362</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ht="22.5" outlineLevel="2" x14ac:dyDescent="0.2">
      <c r="A1917" s="219"/>
      <c r="B1917" s="220"/>
      <c r="C1917" s="258" t="s">
        <v>1668</v>
      </c>
      <c r="D1917" s="246"/>
      <c r="E1917" s="246"/>
      <c r="F1917" s="246"/>
      <c r="G1917" s="246"/>
      <c r="H1917" s="222"/>
      <c r="I1917" s="222"/>
      <c r="J1917" s="222"/>
      <c r="K1917" s="222"/>
      <c r="L1917" s="222"/>
      <c r="M1917" s="222"/>
      <c r="N1917" s="221"/>
      <c r="O1917" s="221"/>
      <c r="P1917" s="221"/>
      <c r="Q1917" s="221"/>
      <c r="R1917" s="222"/>
      <c r="S1917" s="222"/>
      <c r="T1917" s="222"/>
      <c r="U1917" s="222"/>
      <c r="V1917" s="222"/>
      <c r="W1917" s="222"/>
      <c r="X1917" s="222"/>
      <c r="Y1917" s="222"/>
      <c r="Z1917" s="212"/>
      <c r="AA1917" s="212"/>
      <c r="AB1917" s="212"/>
      <c r="AC1917" s="212"/>
      <c r="AD1917" s="212"/>
      <c r="AE1917" s="212"/>
      <c r="AF1917" s="212"/>
      <c r="AG1917" s="212" t="s">
        <v>233</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47" t="str">
        <f>C1917</f>
        <v>REPLIKA kastlového okna - provedení dle výrobního výkresu, který byl zpracován v 12/2017 na základě připomínek NPÚ - viz E3-Dokladová část</v>
      </c>
      <c r="BB1917" s="212"/>
      <c r="BC1917" s="212"/>
      <c r="BD1917" s="212"/>
      <c r="BE1917" s="212"/>
      <c r="BF1917" s="212"/>
      <c r="BG1917" s="212"/>
      <c r="BH1917" s="212"/>
    </row>
    <row r="1918" spans="1:60" outlineLevel="3" x14ac:dyDescent="0.2">
      <c r="A1918" s="219"/>
      <c r="B1918" s="220"/>
      <c r="C1918" s="260" t="s">
        <v>1681</v>
      </c>
      <c r="D1918" s="248"/>
      <c r="E1918" s="248"/>
      <c r="F1918" s="248"/>
      <c r="G1918" s="248"/>
      <c r="H1918" s="222"/>
      <c r="I1918" s="222"/>
      <c r="J1918" s="222"/>
      <c r="K1918" s="222"/>
      <c r="L1918" s="222"/>
      <c r="M1918" s="222"/>
      <c r="N1918" s="221"/>
      <c r="O1918" s="221"/>
      <c r="P1918" s="221"/>
      <c r="Q1918" s="221"/>
      <c r="R1918" s="222"/>
      <c r="S1918" s="222"/>
      <c r="T1918" s="222"/>
      <c r="U1918" s="222"/>
      <c r="V1918" s="222"/>
      <c r="W1918" s="222"/>
      <c r="X1918" s="222"/>
      <c r="Y1918" s="222"/>
      <c r="Z1918" s="212"/>
      <c r="AA1918" s="212"/>
      <c r="AB1918" s="212"/>
      <c r="AC1918" s="212"/>
      <c r="AD1918" s="212"/>
      <c r="AE1918" s="212"/>
      <c r="AF1918" s="212"/>
      <c r="AG1918" s="212" t="s">
        <v>233</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47" t="str">
        <f>C1918</f>
        <v>Zasklení: nové subtilní dithermální zasklení s průhledným sklem,izolační dvojsklo čiré tl.4mm, viz.obrázek ve výpisu truhlářských výrobků.</v>
      </c>
      <c r="BB1918" s="212"/>
      <c r="BC1918" s="212"/>
      <c r="BD1918" s="212"/>
      <c r="BE1918" s="212"/>
      <c r="BF1918" s="212"/>
      <c r="BG1918" s="212"/>
      <c r="BH1918" s="212"/>
    </row>
    <row r="1919" spans="1:60" outlineLevel="3" x14ac:dyDescent="0.2">
      <c r="A1919" s="219"/>
      <c r="B1919" s="220"/>
      <c r="C1919" s="260" t="s">
        <v>1664</v>
      </c>
      <c r="D1919" s="248"/>
      <c r="E1919" s="248"/>
      <c r="F1919" s="248"/>
      <c r="G1919" s="248"/>
      <c r="H1919" s="222"/>
      <c r="I1919" s="222"/>
      <c r="J1919" s="222"/>
      <c r="K1919" s="222"/>
      <c r="L1919" s="222"/>
      <c r="M1919" s="222"/>
      <c r="N1919" s="221"/>
      <c r="O1919" s="221"/>
      <c r="P1919" s="221"/>
      <c r="Q1919" s="221"/>
      <c r="R1919" s="222"/>
      <c r="S1919" s="222"/>
      <c r="T1919" s="222"/>
      <c r="U1919" s="222"/>
      <c r="V1919" s="222"/>
      <c r="W1919" s="222"/>
      <c r="X1919" s="222"/>
      <c r="Y1919" s="222"/>
      <c r="Z1919" s="212"/>
      <c r="AA1919" s="212"/>
      <c r="AB1919" s="212"/>
      <c r="AC1919" s="212"/>
      <c r="AD1919" s="212"/>
      <c r="AE1919" s="212"/>
      <c r="AF1919" s="212"/>
      <c r="AG1919" s="212" t="s">
        <v>233</v>
      </c>
      <c r="AH1919" s="212"/>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60" t="s">
        <v>1682</v>
      </c>
      <c r="D1920" s="248"/>
      <c r="E1920" s="248"/>
      <c r="F1920" s="248"/>
      <c r="G1920" s="248"/>
      <c r="H1920" s="222"/>
      <c r="I1920" s="222"/>
      <c r="J1920" s="222"/>
      <c r="K1920" s="222"/>
      <c r="L1920" s="222"/>
      <c r="M1920" s="222"/>
      <c r="N1920" s="221"/>
      <c r="O1920" s="221"/>
      <c r="P1920" s="221"/>
      <c r="Q1920" s="221"/>
      <c r="R1920" s="222"/>
      <c r="S1920" s="222"/>
      <c r="T1920" s="222"/>
      <c r="U1920" s="222"/>
      <c r="V1920" s="222"/>
      <c r="W1920" s="222"/>
      <c r="X1920" s="222"/>
      <c r="Y1920" s="222"/>
      <c r="Z1920" s="212"/>
      <c r="AA1920" s="212"/>
      <c r="AB1920" s="212"/>
      <c r="AC1920" s="212"/>
      <c r="AD1920" s="212"/>
      <c r="AE1920" s="212"/>
      <c r="AF1920" s="212"/>
      <c r="AG1920" s="212" t="s">
        <v>233</v>
      </c>
      <c r="AH1920" s="212"/>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ht="22.5" outlineLevel="2" x14ac:dyDescent="0.2">
      <c r="A1921" s="219"/>
      <c r="B1921" s="220"/>
      <c r="C1921" s="259" t="s">
        <v>1695</v>
      </c>
      <c r="D1921" s="226"/>
      <c r="E1921" s="227">
        <v>7</v>
      </c>
      <c r="F1921" s="222"/>
      <c r="G1921" s="222"/>
      <c r="H1921" s="222"/>
      <c r="I1921" s="222"/>
      <c r="J1921" s="222"/>
      <c r="K1921" s="222"/>
      <c r="L1921" s="222"/>
      <c r="M1921" s="222"/>
      <c r="N1921" s="221"/>
      <c r="O1921" s="221"/>
      <c r="P1921" s="221"/>
      <c r="Q1921" s="221"/>
      <c r="R1921" s="222"/>
      <c r="S1921" s="222"/>
      <c r="T1921" s="222"/>
      <c r="U1921" s="222"/>
      <c r="V1921" s="222"/>
      <c r="W1921" s="222"/>
      <c r="X1921" s="222"/>
      <c r="Y1921" s="222"/>
      <c r="Z1921" s="212"/>
      <c r="AA1921" s="212"/>
      <c r="AB1921" s="212"/>
      <c r="AC1921" s="212"/>
      <c r="AD1921" s="212"/>
      <c r="AE1921" s="212"/>
      <c r="AF1921" s="212"/>
      <c r="AG1921" s="212" t="s">
        <v>235</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1" x14ac:dyDescent="0.2">
      <c r="A1922" s="239">
        <v>214</v>
      </c>
      <c r="B1922" s="240" t="s">
        <v>1723</v>
      </c>
      <c r="C1922" s="257" t="s">
        <v>1724</v>
      </c>
      <c r="D1922" s="241" t="s">
        <v>425</v>
      </c>
      <c r="E1922" s="242">
        <v>5</v>
      </c>
      <c r="F1922" s="243"/>
      <c r="G1922" s="244">
        <f>ROUND(E1922*F1922,2)</f>
        <v>0</v>
      </c>
      <c r="H1922" s="243"/>
      <c r="I1922" s="244">
        <f>ROUND(E1922*H1922,2)</f>
        <v>0</v>
      </c>
      <c r="J1922" s="243"/>
      <c r="K1922" s="244">
        <f>ROUND(E1922*J1922,2)</f>
        <v>0</v>
      </c>
      <c r="L1922" s="244">
        <v>15</v>
      </c>
      <c r="M1922" s="244">
        <f>G1922*(1+L1922/100)</f>
        <v>0</v>
      </c>
      <c r="N1922" s="242">
        <v>0.1</v>
      </c>
      <c r="O1922" s="242">
        <f>ROUND(E1922*N1922,2)</f>
        <v>0.5</v>
      </c>
      <c r="P1922" s="242">
        <v>0</v>
      </c>
      <c r="Q1922" s="242">
        <f>ROUND(E1922*P1922,2)</f>
        <v>0</v>
      </c>
      <c r="R1922" s="244"/>
      <c r="S1922" s="244" t="s">
        <v>250</v>
      </c>
      <c r="T1922" s="245" t="s">
        <v>228</v>
      </c>
      <c r="U1922" s="222">
        <v>0</v>
      </c>
      <c r="V1922" s="222">
        <f>ROUND(E1922*U1922,2)</f>
        <v>0</v>
      </c>
      <c r="W1922" s="222"/>
      <c r="X1922" s="222" t="s">
        <v>298</v>
      </c>
      <c r="Y1922" s="222" t="s">
        <v>230</v>
      </c>
      <c r="Z1922" s="212"/>
      <c r="AA1922" s="212"/>
      <c r="AB1922" s="212"/>
      <c r="AC1922" s="212"/>
      <c r="AD1922" s="212"/>
      <c r="AE1922" s="212"/>
      <c r="AF1922" s="212"/>
      <c r="AG1922" s="212" t="s">
        <v>362</v>
      </c>
      <c r="AH1922" s="212"/>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2" x14ac:dyDescent="0.2">
      <c r="A1923" s="219"/>
      <c r="B1923" s="220"/>
      <c r="C1923" s="258" t="s">
        <v>1702</v>
      </c>
      <c r="D1923" s="246"/>
      <c r="E1923" s="246"/>
      <c r="F1923" s="246"/>
      <c r="G1923" s="246"/>
      <c r="H1923" s="222"/>
      <c r="I1923" s="222"/>
      <c r="J1923" s="222"/>
      <c r="K1923" s="222"/>
      <c r="L1923" s="222"/>
      <c r="M1923" s="222"/>
      <c r="N1923" s="221"/>
      <c r="O1923" s="221"/>
      <c r="P1923" s="221"/>
      <c r="Q1923" s="221"/>
      <c r="R1923" s="222"/>
      <c r="S1923" s="222"/>
      <c r="T1923" s="222"/>
      <c r="U1923" s="222"/>
      <c r="V1923" s="222"/>
      <c r="W1923" s="222"/>
      <c r="X1923" s="222"/>
      <c r="Y1923" s="222"/>
      <c r="Z1923" s="212"/>
      <c r="AA1923" s="212"/>
      <c r="AB1923" s="212"/>
      <c r="AC1923" s="212"/>
      <c r="AD1923" s="212"/>
      <c r="AE1923" s="212"/>
      <c r="AF1923" s="212"/>
      <c r="AG1923" s="212" t="s">
        <v>233</v>
      </c>
      <c r="AH1923" s="212"/>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47" t="str">
        <f>C1923</f>
        <v>REPLIKA okna - provedení dle výrobního výkresu, který byl zpracován v 12/2017 na základě připomínek NPÚ - viz E3-Dokladová část</v>
      </c>
      <c r="BB1923" s="212"/>
      <c r="BC1923" s="212"/>
      <c r="BD1923" s="212"/>
      <c r="BE1923" s="212"/>
      <c r="BF1923" s="212"/>
      <c r="BG1923" s="212"/>
      <c r="BH1923" s="212"/>
    </row>
    <row r="1924" spans="1:60" outlineLevel="3" x14ac:dyDescent="0.2">
      <c r="A1924" s="219"/>
      <c r="B1924" s="220"/>
      <c r="C1924" s="260" t="s">
        <v>1703</v>
      </c>
      <c r="D1924" s="248"/>
      <c r="E1924" s="248"/>
      <c r="F1924" s="248"/>
      <c r="G1924" s="248"/>
      <c r="H1924" s="222"/>
      <c r="I1924" s="222"/>
      <c r="J1924" s="222"/>
      <c r="K1924" s="222"/>
      <c r="L1924" s="222"/>
      <c r="M1924" s="222"/>
      <c r="N1924" s="221"/>
      <c r="O1924" s="221"/>
      <c r="P1924" s="221"/>
      <c r="Q1924" s="221"/>
      <c r="R1924" s="222"/>
      <c r="S1924" s="222"/>
      <c r="T1924" s="222"/>
      <c r="U1924" s="222"/>
      <c r="V1924" s="222"/>
      <c r="W1924" s="222"/>
      <c r="X1924" s="222"/>
      <c r="Y1924" s="222"/>
      <c r="Z1924" s="212"/>
      <c r="AA1924" s="212"/>
      <c r="AB1924" s="212"/>
      <c r="AC1924" s="212"/>
      <c r="AD1924" s="212"/>
      <c r="AE1924" s="212"/>
      <c r="AF1924" s="212"/>
      <c r="AG1924" s="212" t="s">
        <v>233</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3" x14ac:dyDescent="0.2">
      <c r="A1925" s="219"/>
      <c r="B1925" s="220"/>
      <c r="C1925" s="260" t="s">
        <v>1664</v>
      </c>
      <c r="D1925" s="248"/>
      <c r="E1925" s="248"/>
      <c r="F1925" s="248"/>
      <c r="G1925" s="248"/>
      <c r="H1925" s="222"/>
      <c r="I1925" s="222"/>
      <c r="J1925" s="222"/>
      <c r="K1925" s="222"/>
      <c r="L1925" s="222"/>
      <c r="M1925" s="222"/>
      <c r="N1925" s="221"/>
      <c r="O1925" s="221"/>
      <c r="P1925" s="221"/>
      <c r="Q1925" s="221"/>
      <c r="R1925" s="222"/>
      <c r="S1925" s="222"/>
      <c r="T1925" s="222"/>
      <c r="U1925" s="222"/>
      <c r="V1925" s="222"/>
      <c r="W1925" s="222"/>
      <c r="X1925" s="222"/>
      <c r="Y1925" s="222"/>
      <c r="Z1925" s="212"/>
      <c r="AA1925" s="212"/>
      <c r="AB1925" s="212"/>
      <c r="AC1925" s="212"/>
      <c r="AD1925" s="212"/>
      <c r="AE1925" s="212"/>
      <c r="AF1925" s="212"/>
      <c r="AG1925" s="212" t="s">
        <v>233</v>
      </c>
      <c r="AH1925" s="212"/>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3" x14ac:dyDescent="0.2">
      <c r="A1926" s="219"/>
      <c r="B1926" s="220"/>
      <c r="C1926" s="260" t="s">
        <v>1682</v>
      </c>
      <c r="D1926" s="248"/>
      <c r="E1926" s="248"/>
      <c r="F1926" s="248"/>
      <c r="G1926" s="248"/>
      <c r="H1926" s="222"/>
      <c r="I1926" s="222"/>
      <c r="J1926" s="222"/>
      <c r="K1926" s="222"/>
      <c r="L1926" s="222"/>
      <c r="M1926" s="222"/>
      <c r="N1926" s="221"/>
      <c r="O1926" s="221"/>
      <c r="P1926" s="221"/>
      <c r="Q1926" s="221"/>
      <c r="R1926" s="222"/>
      <c r="S1926" s="222"/>
      <c r="T1926" s="222"/>
      <c r="U1926" s="222"/>
      <c r="V1926" s="222"/>
      <c r="W1926" s="222"/>
      <c r="X1926" s="222"/>
      <c r="Y1926" s="222"/>
      <c r="Z1926" s="212"/>
      <c r="AA1926" s="212"/>
      <c r="AB1926" s="212"/>
      <c r="AC1926" s="212"/>
      <c r="AD1926" s="212"/>
      <c r="AE1926" s="212"/>
      <c r="AF1926" s="212"/>
      <c r="AG1926" s="212" t="s">
        <v>233</v>
      </c>
      <c r="AH1926" s="212"/>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ht="22.5" outlineLevel="1" x14ac:dyDescent="0.2">
      <c r="A1927" s="239">
        <v>215</v>
      </c>
      <c r="B1927" s="240" t="s">
        <v>1725</v>
      </c>
      <c r="C1927" s="257" t="s">
        <v>1726</v>
      </c>
      <c r="D1927" s="241" t="s">
        <v>425</v>
      </c>
      <c r="E1927" s="242">
        <v>6</v>
      </c>
      <c r="F1927" s="243"/>
      <c r="G1927" s="244">
        <f>ROUND(E1927*F1927,2)</f>
        <v>0</v>
      </c>
      <c r="H1927" s="243"/>
      <c r="I1927" s="244">
        <f>ROUND(E1927*H1927,2)</f>
        <v>0</v>
      </c>
      <c r="J1927" s="243"/>
      <c r="K1927" s="244">
        <f>ROUND(E1927*J1927,2)</f>
        <v>0</v>
      </c>
      <c r="L1927" s="244">
        <v>15</v>
      </c>
      <c r="M1927" s="244">
        <f>G1927*(1+L1927/100)</f>
        <v>0</v>
      </c>
      <c r="N1927" s="242">
        <v>0.05</v>
      </c>
      <c r="O1927" s="242">
        <f>ROUND(E1927*N1927,2)</f>
        <v>0.3</v>
      </c>
      <c r="P1927" s="242">
        <v>0</v>
      </c>
      <c r="Q1927" s="242">
        <f>ROUND(E1927*P1927,2)</f>
        <v>0</v>
      </c>
      <c r="R1927" s="244"/>
      <c r="S1927" s="244" t="s">
        <v>250</v>
      </c>
      <c r="T1927" s="245" t="s">
        <v>228</v>
      </c>
      <c r="U1927" s="222">
        <v>0</v>
      </c>
      <c r="V1927" s="222">
        <f>ROUND(E1927*U1927,2)</f>
        <v>0</v>
      </c>
      <c r="W1927" s="222"/>
      <c r="X1927" s="222" t="s">
        <v>298</v>
      </c>
      <c r="Y1927" s="222" t="s">
        <v>230</v>
      </c>
      <c r="Z1927" s="212"/>
      <c r="AA1927" s="212"/>
      <c r="AB1927" s="212"/>
      <c r="AC1927" s="212"/>
      <c r="AD1927" s="212"/>
      <c r="AE1927" s="212"/>
      <c r="AF1927" s="212"/>
      <c r="AG1927" s="212" t="s">
        <v>362</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2" x14ac:dyDescent="0.2">
      <c r="A1928" s="219"/>
      <c r="B1928" s="220"/>
      <c r="C1928" s="258" t="s">
        <v>1727</v>
      </c>
      <c r="D1928" s="246"/>
      <c r="E1928" s="246"/>
      <c r="F1928" s="246"/>
      <c r="G1928" s="246"/>
      <c r="H1928" s="222"/>
      <c r="I1928" s="222"/>
      <c r="J1928" s="222"/>
      <c r="K1928" s="222"/>
      <c r="L1928" s="222"/>
      <c r="M1928" s="222"/>
      <c r="N1928" s="221"/>
      <c r="O1928" s="221"/>
      <c r="P1928" s="221"/>
      <c r="Q1928" s="221"/>
      <c r="R1928" s="222"/>
      <c r="S1928" s="222"/>
      <c r="T1928" s="222"/>
      <c r="U1928" s="222"/>
      <c r="V1928" s="222"/>
      <c r="W1928" s="222"/>
      <c r="X1928" s="222"/>
      <c r="Y1928" s="222"/>
      <c r="Z1928" s="212"/>
      <c r="AA1928" s="212"/>
      <c r="AB1928" s="212"/>
      <c r="AC1928" s="212"/>
      <c r="AD1928" s="212"/>
      <c r="AE1928" s="212"/>
      <c r="AF1928" s="212"/>
      <c r="AG1928" s="212" t="s">
        <v>233</v>
      </c>
      <c r="AH1928" s="212"/>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60" t="s">
        <v>1728</v>
      </c>
      <c r="D1929" s="248"/>
      <c r="E1929" s="248"/>
      <c r="F1929" s="248"/>
      <c r="G1929" s="248"/>
      <c r="H1929" s="222"/>
      <c r="I1929" s="222"/>
      <c r="J1929" s="222"/>
      <c r="K1929" s="222"/>
      <c r="L1929" s="222"/>
      <c r="M1929" s="222"/>
      <c r="N1929" s="221"/>
      <c r="O1929" s="221"/>
      <c r="P1929" s="221"/>
      <c r="Q1929" s="221"/>
      <c r="R1929" s="222"/>
      <c r="S1929" s="222"/>
      <c r="T1929" s="222"/>
      <c r="U1929" s="222"/>
      <c r="V1929" s="222"/>
      <c r="W1929" s="222"/>
      <c r="X1929" s="222"/>
      <c r="Y1929" s="222"/>
      <c r="Z1929" s="212"/>
      <c r="AA1929" s="212"/>
      <c r="AB1929" s="212"/>
      <c r="AC1929" s="212"/>
      <c r="AD1929" s="212"/>
      <c r="AE1929" s="212"/>
      <c r="AF1929" s="212"/>
      <c r="AG1929" s="212" t="s">
        <v>233</v>
      </c>
      <c r="AH1929" s="212"/>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60" t="s">
        <v>1729</v>
      </c>
      <c r="D1930" s="248"/>
      <c r="E1930" s="248"/>
      <c r="F1930" s="248"/>
      <c r="G1930" s="248"/>
      <c r="H1930" s="222"/>
      <c r="I1930" s="222"/>
      <c r="J1930" s="222"/>
      <c r="K1930" s="222"/>
      <c r="L1930" s="222"/>
      <c r="M1930" s="222"/>
      <c r="N1930" s="221"/>
      <c r="O1930" s="221"/>
      <c r="P1930" s="221"/>
      <c r="Q1930" s="221"/>
      <c r="R1930" s="222"/>
      <c r="S1930" s="222"/>
      <c r="T1930" s="222"/>
      <c r="U1930" s="222"/>
      <c r="V1930" s="222"/>
      <c r="W1930" s="222"/>
      <c r="X1930" s="222"/>
      <c r="Y1930" s="222"/>
      <c r="Z1930" s="212"/>
      <c r="AA1930" s="212"/>
      <c r="AB1930" s="212"/>
      <c r="AC1930" s="212"/>
      <c r="AD1930" s="212"/>
      <c r="AE1930" s="212"/>
      <c r="AF1930" s="212"/>
      <c r="AG1930" s="212" t="s">
        <v>233</v>
      </c>
      <c r="AH1930" s="212"/>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60" t="s">
        <v>1730</v>
      </c>
      <c r="D1931" s="248"/>
      <c r="E1931" s="248"/>
      <c r="F1931" s="248"/>
      <c r="G1931" s="248"/>
      <c r="H1931" s="222"/>
      <c r="I1931" s="222"/>
      <c r="J1931" s="222"/>
      <c r="K1931" s="222"/>
      <c r="L1931" s="222"/>
      <c r="M1931" s="222"/>
      <c r="N1931" s="221"/>
      <c r="O1931" s="221"/>
      <c r="P1931" s="221"/>
      <c r="Q1931" s="221"/>
      <c r="R1931" s="222"/>
      <c r="S1931" s="222"/>
      <c r="T1931" s="222"/>
      <c r="U1931" s="222"/>
      <c r="V1931" s="222"/>
      <c r="W1931" s="222"/>
      <c r="X1931" s="222"/>
      <c r="Y1931" s="222"/>
      <c r="Z1931" s="212"/>
      <c r="AA1931" s="212"/>
      <c r="AB1931" s="212"/>
      <c r="AC1931" s="212"/>
      <c r="AD1931" s="212"/>
      <c r="AE1931" s="212"/>
      <c r="AF1931" s="212"/>
      <c r="AG1931" s="212" t="s">
        <v>233</v>
      </c>
      <c r="AH1931" s="212"/>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60" t="s">
        <v>1731</v>
      </c>
      <c r="D1932" s="248"/>
      <c r="E1932" s="248"/>
      <c r="F1932" s="248"/>
      <c r="G1932" s="248"/>
      <c r="H1932" s="222"/>
      <c r="I1932" s="222"/>
      <c r="J1932" s="222"/>
      <c r="K1932" s="222"/>
      <c r="L1932" s="222"/>
      <c r="M1932" s="222"/>
      <c r="N1932" s="221"/>
      <c r="O1932" s="221"/>
      <c r="P1932" s="221"/>
      <c r="Q1932" s="221"/>
      <c r="R1932" s="222"/>
      <c r="S1932" s="222"/>
      <c r="T1932" s="222"/>
      <c r="U1932" s="222"/>
      <c r="V1932" s="222"/>
      <c r="W1932" s="222"/>
      <c r="X1932" s="222"/>
      <c r="Y1932" s="222"/>
      <c r="Z1932" s="212"/>
      <c r="AA1932" s="212"/>
      <c r="AB1932" s="212"/>
      <c r="AC1932" s="212"/>
      <c r="AD1932" s="212"/>
      <c r="AE1932" s="212"/>
      <c r="AF1932" s="212"/>
      <c r="AG1932" s="212" t="s">
        <v>233</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60" t="s">
        <v>1732</v>
      </c>
      <c r="D1933" s="248"/>
      <c r="E1933" s="248"/>
      <c r="F1933" s="248"/>
      <c r="G1933" s="248"/>
      <c r="H1933" s="222"/>
      <c r="I1933" s="222"/>
      <c r="J1933" s="222"/>
      <c r="K1933" s="222"/>
      <c r="L1933" s="222"/>
      <c r="M1933" s="222"/>
      <c r="N1933" s="221"/>
      <c r="O1933" s="221"/>
      <c r="P1933" s="221"/>
      <c r="Q1933" s="221"/>
      <c r="R1933" s="222"/>
      <c r="S1933" s="222"/>
      <c r="T1933" s="222"/>
      <c r="U1933" s="222"/>
      <c r="V1933" s="222"/>
      <c r="W1933" s="222"/>
      <c r="X1933" s="222"/>
      <c r="Y1933" s="222"/>
      <c r="Z1933" s="212"/>
      <c r="AA1933" s="212"/>
      <c r="AB1933" s="212"/>
      <c r="AC1933" s="212"/>
      <c r="AD1933" s="212"/>
      <c r="AE1933" s="212"/>
      <c r="AF1933" s="212"/>
      <c r="AG1933" s="212" t="s">
        <v>233</v>
      </c>
      <c r="AH1933" s="212"/>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47" t="str">
        <f>C1933</f>
        <v>Sjednocení kování na všech dveřích. Oboustranné kování (klika, koule) se sšítky z broušené nerez oceli. Včetně vložky a klíčů.</v>
      </c>
      <c r="BB1933" s="212"/>
      <c r="BC1933" s="212"/>
      <c r="BD1933" s="212"/>
      <c r="BE1933" s="212"/>
      <c r="BF1933" s="212"/>
      <c r="BG1933" s="212"/>
      <c r="BH1933" s="212"/>
    </row>
    <row r="1934" spans="1:60" outlineLevel="3" x14ac:dyDescent="0.2">
      <c r="A1934" s="219"/>
      <c r="B1934" s="220"/>
      <c r="C1934" s="260" t="s">
        <v>1733</v>
      </c>
      <c r="D1934" s="248"/>
      <c r="E1934" s="248"/>
      <c r="F1934" s="248"/>
      <c r="G1934" s="248"/>
      <c r="H1934" s="222"/>
      <c r="I1934" s="222"/>
      <c r="J1934" s="222"/>
      <c r="K1934" s="222"/>
      <c r="L1934" s="222"/>
      <c r="M1934" s="222"/>
      <c r="N1934" s="221"/>
      <c r="O1934" s="221"/>
      <c r="P1934" s="221"/>
      <c r="Q1934" s="221"/>
      <c r="R1934" s="222"/>
      <c r="S1934" s="222"/>
      <c r="T1934" s="222"/>
      <c r="U1934" s="222"/>
      <c r="V1934" s="222"/>
      <c r="W1934" s="222"/>
      <c r="X1934" s="222"/>
      <c r="Y1934" s="222"/>
      <c r="Z1934" s="212"/>
      <c r="AA1934" s="212"/>
      <c r="AB1934" s="212"/>
      <c r="AC1934" s="212"/>
      <c r="AD1934" s="212"/>
      <c r="AE1934" s="212"/>
      <c r="AF1934" s="212"/>
      <c r="AG1934" s="212" t="s">
        <v>233</v>
      </c>
      <c r="AH1934" s="212"/>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3" x14ac:dyDescent="0.2">
      <c r="A1935" s="219"/>
      <c r="B1935" s="220"/>
      <c r="C1935" s="260" t="s">
        <v>1734</v>
      </c>
      <c r="D1935" s="248"/>
      <c r="E1935" s="248"/>
      <c r="F1935" s="248"/>
      <c r="G1935" s="248"/>
      <c r="H1935" s="222"/>
      <c r="I1935" s="222"/>
      <c r="J1935" s="222"/>
      <c r="K1935" s="222"/>
      <c r="L1935" s="222"/>
      <c r="M1935" s="222"/>
      <c r="N1935" s="221"/>
      <c r="O1935" s="221"/>
      <c r="P1935" s="221"/>
      <c r="Q1935" s="221"/>
      <c r="R1935" s="222"/>
      <c r="S1935" s="222"/>
      <c r="T1935" s="222"/>
      <c r="U1935" s="222"/>
      <c r="V1935" s="222"/>
      <c r="W1935" s="222"/>
      <c r="X1935" s="222"/>
      <c r="Y1935" s="222"/>
      <c r="Z1935" s="212"/>
      <c r="AA1935" s="212"/>
      <c r="AB1935" s="212"/>
      <c r="AC1935" s="212"/>
      <c r="AD1935" s="212"/>
      <c r="AE1935" s="212"/>
      <c r="AF1935" s="212"/>
      <c r="AG1935" s="212" t="s">
        <v>233</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3" x14ac:dyDescent="0.2">
      <c r="A1936" s="219"/>
      <c r="B1936" s="220"/>
      <c r="C1936" s="260" t="s">
        <v>1735</v>
      </c>
      <c r="D1936" s="248"/>
      <c r="E1936" s="248"/>
      <c r="F1936" s="248"/>
      <c r="G1936" s="248"/>
      <c r="H1936" s="222"/>
      <c r="I1936" s="222"/>
      <c r="J1936" s="222"/>
      <c r="K1936" s="222"/>
      <c r="L1936" s="222"/>
      <c r="M1936" s="222"/>
      <c r="N1936" s="221"/>
      <c r="O1936" s="221"/>
      <c r="P1936" s="221"/>
      <c r="Q1936" s="221"/>
      <c r="R1936" s="222"/>
      <c r="S1936" s="222"/>
      <c r="T1936" s="222"/>
      <c r="U1936" s="222"/>
      <c r="V1936" s="222"/>
      <c r="W1936" s="222"/>
      <c r="X1936" s="222"/>
      <c r="Y1936" s="222"/>
      <c r="Z1936" s="212"/>
      <c r="AA1936" s="212"/>
      <c r="AB1936" s="212"/>
      <c r="AC1936" s="212"/>
      <c r="AD1936" s="212"/>
      <c r="AE1936" s="212"/>
      <c r="AF1936" s="212"/>
      <c r="AG1936" s="212" t="s">
        <v>233</v>
      </c>
      <c r="AH1936" s="212"/>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2" x14ac:dyDescent="0.2">
      <c r="A1937" s="219"/>
      <c r="B1937" s="220"/>
      <c r="C1937" s="259" t="s">
        <v>1736</v>
      </c>
      <c r="D1937" s="226"/>
      <c r="E1937" s="227">
        <v>6</v>
      </c>
      <c r="F1937" s="222"/>
      <c r="G1937" s="222"/>
      <c r="H1937" s="222"/>
      <c r="I1937" s="222"/>
      <c r="J1937" s="222"/>
      <c r="K1937" s="222"/>
      <c r="L1937" s="222"/>
      <c r="M1937" s="222"/>
      <c r="N1937" s="221"/>
      <c r="O1937" s="221"/>
      <c r="P1937" s="221"/>
      <c r="Q1937" s="221"/>
      <c r="R1937" s="222"/>
      <c r="S1937" s="222"/>
      <c r="T1937" s="222"/>
      <c r="U1937" s="222"/>
      <c r="V1937" s="222"/>
      <c r="W1937" s="222"/>
      <c r="X1937" s="222"/>
      <c r="Y1937" s="222"/>
      <c r="Z1937" s="212"/>
      <c r="AA1937" s="212"/>
      <c r="AB1937" s="212"/>
      <c r="AC1937" s="212"/>
      <c r="AD1937" s="212"/>
      <c r="AE1937" s="212"/>
      <c r="AF1937" s="212"/>
      <c r="AG1937" s="212" t="s">
        <v>235</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ht="22.5" outlineLevel="1" x14ac:dyDescent="0.2">
      <c r="A1938" s="239">
        <v>216</v>
      </c>
      <c r="B1938" s="240" t="s">
        <v>1737</v>
      </c>
      <c r="C1938" s="257" t="s">
        <v>1738</v>
      </c>
      <c r="D1938" s="241" t="s">
        <v>425</v>
      </c>
      <c r="E1938" s="242">
        <v>5</v>
      </c>
      <c r="F1938" s="243"/>
      <c r="G1938" s="244">
        <f>ROUND(E1938*F1938,2)</f>
        <v>0</v>
      </c>
      <c r="H1938" s="243"/>
      <c r="I1938" s="244">
        <f>ROUND(E1938*H1938,2)</f>
        <v>0</v>
      </c>
      <c r="J1938" s="243"/>
      <c r="K1938" s="244">
        <f>ROUND(E1938*J1938,2)</f>
        <v>0</v>
      </c>
      <c r="L1938" s="244">
        <v>15</v>
      </c>
      <c r="M1938" s="244">
        <f>G1938*(1+L1938/100)</f>
        <v>0</v>
      </c>
      <c r="N1938" s="242">
        <v>0.05</v>
      </c>
      <c r="O1938" s="242">
        <f>ROUND(E1938*N1938,2)</f>
        <v>0.25</v>
      </c>
      <c r="P1938" s="242">
        <v>0</v>
      </c>
      <c r="Q1938" s="242">
        <f>ROUND(E1938*P1938,2)</f>
        <v>0</v>
      </c>
      <c r="R1938" s="244"/>
      <c r="S1938" s="244" t="s">
        <v>250</v>
      </c>
      <c r="T1938" s="245" t="s">
        <v>228</v>
      </c>
      <c r="U1938" s="222">
        <v>0</v>
      </c>
      <c r="V1938" s="222">
        <f>ROUND(E1938*U1938,2)</f>
        <v>0</v>
      </c>
      <c r="W1938" s="222"/>
      <c r="X1938" s="222" t="s">
        <v>298</v>
      </c>
      <c r="Y1938" s="222" t="s">
        <v>230</v>
      </c>
      <c r="Z1938" s="212"/>
      <c r="AA1938" s="212"/>
      <c r="AB1938" s="212"/>
      <c r="AC1938" s="212"/>
      <c r="AD1938" s="212"/>
      <c r="AE1938" s="212"/>
      <c r="AF1938" s="212"/>
      <c r="AG1938" s="212" t="s">
        <v>362</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2" x14ac:dyDescent="0.2">
      <c r="A1939" s="219"/>
      <c r="B1939" s="220"/>
      <c r="C1939" s="258" t="s">
        <v>1727</v>
      </c>
      <c r="D1939" s="246"/>
      <c r="E1939" s="246"/>
      <c r="F1939" s="246"/>
      <c r="G1939" s="246"/>
      <c r="H1939" s="222"/>
      <c r="I1939" s="222"/>
      <c r="J1939" s="222"/>
      <c r="K1939" s="222"/>
      <c r="L1939" s="222"/>
      <c r="M1939" s="222"/>
      <c r="N1939" s="221"/>
      <c r="O1939" s="221"/>
      <c r="P1939" s="221"/>
      <c r="Q1939" s="221"/>
      <c r="R1939" s="222"/>
      <c r="S1939" s="222"/>
      <c r="T1939" s="222"/>
      <c r="U1939" s="222"/>
      <c r="V1939" s="222"/>
      <c r="W1939" s="222"/>
      <c r="X1939" s="222"/>
      <c r="Y1939" s="222"/>
      <c r="Z1939" s="212"/>
      <c r="AA1939" s="212"/>
      <c r="AB1939" s="212"/>
      <c r="AC1939" s="212"/>
      <c r="AD1939" s="212"/>
      <c r="AE1939" s="212"/>
      <c r="AF1939" s="212"/>
      <c r="AG1939" s="212" t="s">
        <v>233</v>
      </c>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60" t="s">
        <v>1728</v>
      </c>
      <c r="D1940" s="248"/>
      <c r="E1940" s="248"/>
      <c r="F1940" s="248"/>
      <c r="G1940" s="248"/>
      <c r="H1940" s="222"/>
      <c r="I1940" s="222"/>
      <c r="J1940" s="222"/>
      <c r="K1940" s="222"/>
      <c r="L1940" s="222"/>
      <c r="M1940" s="222"/>
      <c r="N1940" s="221"/>
      <c r="O1940" s="221"/>
      <c r="P1940" s="221"/>
      <c r="Q1940" s="221"/>
      <c r="R1940" s="222"/>
      <c r="S1940" s="222"/>
      <c r="T1940" s="222"/>
      <c r="U1940" s="222"/>
      <c r="V1940" s="222"/>
      <c r="W1940" s="222"/>
      <c r="X1940" s="222"/>
      <c r="Y1940" s="222"/>
      <c r="Z1940" s="212"/>
      <c r="AA1940" s="212"/>
      <c r="AB1940" s="212"/>
      <c r="AC1940" s="212"/>
      <c r="AD1940" s="212"/>
      <c r="AE1940" s="212"/>
      <c r="AF1940" s="212"/>
      <c r="AG1940" s="212" t="s">
        <v>233</v>
      </c>
      <c r="AH1940" s="212"/>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3" x14ac:dyDescent="0.2">
      <c r="A1941" s="219"/>
      <c r="B1941" s="220"/>
      <c r="C1941" s="260" t="s">
        <v>1729</v>
      </c>
      <c r="D1941" s="248"/>
      <c r="E1941" s="248"/>
      <c r="F1941" s="248"/>
      <c r="G1941" s="248"/>
      <c r="H1941" s="222"/>
      <c r="I1941" s="222"/>
      <c r="J1941" s="222"/>
      <c r="K1941" s="222"/>
      <c r="L1941" s="222"/>
      <c r="M1941" s="222"/>
      <c r="N1941" s="221"/>
      <c r="O1941" s="221"/>
      <c r="P1941" s="221"/>
      <c r="Q1941" s="221"/>
      <c r="R1941" s="222"/>
      <c r="S1941" s="222"/>
      <c r="T1941" s="222"/>
      <c r="U1941" s="222"/>
      <c r="V1941" s="222"/>
      <c r="W1941" s="222"/>
      <c r="X1941" s="222"/>
      <c r="Y1941" s="222"/>
      <c r="Z1941" s="212"/>
      <c r="AA1941" s="212"/>
      <c r="AB1941" s="212"/>
      <c r="AC1941" s="212"/>
      <c r="AD1941" s="212"/>
      <c r="AE1941" s="212"/>
      <c r="AF1941" s="212"/>
      <c r="AG1941" s="212" t="s">
        <v>233</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
      <c r="A1942" s="219"/>
      <c r="B1942" s="220"/>
      <c r="C1942" s="260" t="s">
        <v>1730</v>
      </c>
      <c r="D1942" s="248"/>
      <c r="E1942" s="248"/>
      <c r="F1942" s="248"/>
      <c r="G1942" s="248"/>
      <c r="H1942" s="222"/>
      <c r="I1942" s="222"/>
      <c r="J1942" s="222"/>
      <c r="K1942" s="222"/>
      <c r="L1942" s="222"/>
      <c r="M1942" s="222"/>
      <c r="N1942" s="221"/>
      <c r="O1942" s="221"/>
      <c r="P1942" s="221"/>
      <c r="Q1942" s="221"/>
      <c r="R1942" s="222"/>
      <c r="S1942" s="222"/>
      <c r="T1942" s="222"/>
      <c r="U1942" s="222"/>
      <c r="V1942" s="222"/>
      <c r="W1942" s="222"/>
      <c r="X1942" s="222"/>
      <c r="Y1942" s="222"/>
      <c r="Z1942" s="212"/>
      <c r="AA1942" s="212"/>
      <c r="AB1942" s="212"/>
      <c r="AC1942" s="212"/>
      <c r="AD1942" s="212"/>
      <c r="AE1942" s="212"/>
      <c r="AF1942" s="212"/>
      <c r="AG1942" s="212" t="s">
        <v>233</v>
      </c>
      <c r="AH1942" s="212"/>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60" t="s">
        <v>1731</v>
      </c>
      <c r="D1943" s="248"/>
      <c r="E1943" s="248"/>
      <c r="F1943" s="248"/>
      <c r="G1943" s="248"/>
      <c r="H1943" s="222"/>
      <c r="I1943" s="222"/>
      <c r="J1943" s="222"/>
      <c r="K1943" s="222"/>
      <c r="L1943" s="222"/>
      <c r="M1943" s="222"/>
      <c r="N1943" s="221"/>
      <c r="O1943" s="221"/>
      <c r="P1943" s="221"/>
      <c r="Q1943" s="221"/>
      <c r="R1943" s="222"/>
      <c r="S1943" s="222"/>
      <c r="T1943" s="222"/>
      <c r="U1943" s="222"/>
      <c r="V1943" s="222"/>
      <c r="W1943" s="222"/>
      <c r="X1943" s="222"/>
      <c r="Y1943" s="222"/>
      <c r="Z1943" s="212"/>
      <c r="AA1943" s="212"/>
      <c r="AB1943" s="212"/>
      <c r="AC1943" s="212"/>
      <c r="AD1943" s="212"/>
      <c r="AE1943" s="212"/>
      <c r="AF1943" s="212"/>
      <c r="AG1943" s="212" t="s">
        <v>233</v>
      </c>
      <c r="AH1943" s="212"/>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60" t="s">
        <v>1732</v>
      </c>
      <c r="D1944" s="248"/>
      <c r="E1944" s="248"/>
      <c r="F1944" s="248"/>
      <c r="G1944" s="248"/>
      <c r="H1944" s="222"/>
      <c r="I1944" s="222"/>
      <c r="J1944" s="222"/>
      <c r="K1944" s="222"/>
      <c r="L1944" s="222"/>
      <c r="M1944" s="222"/>
      <c r="N1944" s="221"/>
      <c r="O1944" s="221"/>
      <c r="P1944" s="221"/>
      <c r="Q1944" s="221"/>
      <c r="R1944" s="222"/>
      <c r="S1944" s="222"/>
      <c r="T1944" s="222"/>
      <c r="U1944" s="222"/>
      <c r="V1944" s="222"/>
      <c r="W1944" s="222"/>
      <c r="X1944" s="222"/>
      <c r="Y1944" s="222"/>
      <c r="Z1944" s="212"/>
      <c r="AA1944" s="212"/>
      <c r="AB1944" s="212"/>
      <c r="AC1944" s="212"/>
      <c r="AD1944" s="212"/>
      <c r="AE1944" s="212"/>
      <c r="AF1944" s="212"/>
      <c r="AG1944" s="212" t="s">
        <v>233</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47" t="str">
        <f>C1944</f>
        <v>Sjednocení kování na všech dveřích. Oboustranné kování (klika, koule) se sšítky z broušené nerez oceli. Včetně vložky a klíčů.</v>
      </c>
      <c r="BB1944" s="212"/>
      <c r="BC1944" s="212"/>
      <c r="BD1944" s="212"/>
      <c r="BE1944" s="212"/>
      <c r="BF1944" s="212"/>
      <c r="BG1944" s="212"/>
      <c r="BH1944" s="212"/>
    </row>
    <row r="1945" spans="1:60" outlineLevel="3" x14ac:dyDescent="0.2">
      <c r="A1945" s="219"/>
      <c r="B1945" s="220"/>
      <c r="C1945" s="260" t="s">
        <v>1733</v>
      </c>
      <c r="D1945" s="248"/>
      <c r="E1945" s="248"/>
      <c r="F1945" s="248"/>
      <c r="G1945" s="248"/>
      <c r="H1945" s="222"/>
      <c r="I1945" s="222"/>
      <c r="J1945" s="222"/>
      <c r="K1945" s="222"/>
      <c r="L1945" s="222"/>
      <c r="M1945" s="222"/>
      <c r="N1945" s="221"/>
      <c r="O1945" s="221"/>
      <c r="P1945" s="221"/>
      <c r="Q1945" s="221"/>
      <c r="R1945" s="222"/>
      <c r="S1945" s="222"/>
      <c r="T1945" s="222"/>
      <c r="U1945" s="222"/>
      <c r="V1945" s="222"/>
      <c r="W1945" s="222"/>
      <c r="X1945" s="222"/>
      <c r="Y1945" s="222"/>
      <c r="Z1945" s="212"/>
      <c r="AA1945" s="212"/>
      <c r="AB1945" s="212"/>
      <c r="AC1945" s="212"/>
      <c r="AD1945" s="212"/>
      <c r="AE1945" s="212"/>
      <c r="AF1945" s="212"/>
      <c r="AG1945" s="212" t="s">
        <v>233</v>
      </c>
      <c r="AH1945" s="212"/>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60" t="s">
        <v>1734</v>
      </c>
      <c r="D1946" s="248"/>
      <c r="E1946" s="248"/>
      <c r="F1946" s="248"/>
      <c r="G1946" s="248"/>
      <c r="H1946" s="222"/>
      <c r="I1946" s="222"/>
      <c r="J1946" s="222"/>
      <c r="K1946" s="222"/>
      <c r="L1946" s="222"/>
      <c r="M1946" s="222"/>
      <c r="N1946" s="221"/>
      <c r="O1946" s="221"/>
      <c r="P1946" s="221"/>
      <c r="Q1946" s="221"/>
      <c r="R1946" s="222"/>
      <c r="S1946" s="222"/>
      <c r="T1946" s="222"/>
      <c r="U1946" s="222"/>
      <c r="V1946" s="222"/>
      <c r="W1946" s="222"/>
      <c r="X1946" s="222"/>
      <c r="Y1946" s="222"/>
      <c r="Z1946" s="212"/>
      <c r="AA1946" s="212"/>
      <c r="AB1946" s="212"/>
      <c r="AC1946" s="212"/>
      <c r="AD1946" s="212"/>
      <c r="AE1946" s="212"/>
      <c r="AF1946" s="212"/>
      <c r="AG1946" s="212" t="s">
        <v>233</v>
      </c>
      <c r="AH1946" s="212"/>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60" t="s">
        <v>1735</v>
      </c>
      <c r="D1947" s="248"/>
      <c r="E1947" s="248"/>
      <c r="F1947" s="248"/>
      <c r="G1947" s="248"/>
      <c r="H1947" s="222"/>
      <c r="I1947" s="222"/>
      <c r="J1947" s="222"/>
      <c r="K1947" s="222"/>
      <c r="L1947" s="222"/>
      <c r="M1947" s="222"/>
      <c r="N1947" s="221"/>
      <c r="O1947" s="221"/>
      <c r="P1947" s="221"/>
      <c r="Q1947" s="221"/>
      <c r="R1947" s="222"/>
      <c r="S1947" s="222"/>
      <c r="T1947" s="222"/>
      <c r="U1947" s="222"/>
      <c r="V1947" s="222"/>
      <c r="W1947" s="222"/>
      <c r="X1947" s="222"/>
      <c r="Y1947" s="222"/>
      <c r="Z1947" s="212"/>
      <c r="AA1947" s="212"/>
      <c r="AB1947" s="212"/>
      <c r="AC1947" s="212"/>
      <c r="AD1947" s="212"/>
      <c r="AE1947" s="212"/>
      <c r="AF1947" s="212"/>
      <c r="AG1947" s="212" t="s">
        <v>233</v>
      </c>
      <c r="AH1947" s="212"/>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2" x14ac:dyDescent="0.2">
      <c r="A1948" s="219"/>
      <c r="B1948" s="220"/>
      <c r="C1948" s="259" t="s">
        <v>1739</v>
      </c>
      <c r="D1948" s="226"/>
      <c r="E1948" s="227">
        <v>5</v>
      </c>
      <c r="F1948" s="222"/>
      <c r="G1948" s="222"/>
      <c r="H1948" s="222"/>
      <c r="I1948" s="222"/>
      <c r="J1948" s="222"/>
      <c r="K1948" s="222"/>
      <c r="L1948" s="222"/>
      <c r="M1948" s="222"/>
      <c r="N1948" s="221"/>
      <c r="O1948" s="221"/>
      <c r="P1948" s="221"/>
      <c r="Q1948" s="221"/>
      <c r="R1948" s="222"/>
      <c r="S1948" s="222"/>
      <c r="T1948" s="222"/>
      <c r="U1948" s="222"/>
      <c r="V1948" s="222"/>
      <c r="W1948" s="222"/>
      <c r="X1948" s="222"/>
      <c r="Y1948" s="222"/>
      <c r="Z1948" s="212"/>
      <c r="AA1948" s="212"/>
      <c r="AB1948" s="212"/>
      <c r="AC1948" s="212"/>
      <c r="AD1948" s="212"/>
      <c r="AE1948" s="212"/>
      <c r="AF1948" s="212"/>
      <c r="AG1948" s="212" t="s">
        <v>235</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ht="22.5" outlineLevel="1" x14ac:dyDescent="0.2">
      <c r="A1949" s="239">
        <v>217</v>
      </c>
      <c r="B1949" s="240" t="s">
        <v>1740</v>
      </c>
      <c r="C1949" s="257" t="s">
        <v>1741</v>
      </c>
      <c r="D1949" s="241" t="s">
        <v>425</v>
      </c>
      <c r="E1949" s="242">
        <v>9</v>
      </c>
      <c r="F1949" s="243"/>
      <c r="G1949" s="244">
        <f>ROUND(E1949*F1949,2)</f>
        <v>0</v>
      </c>
      <c r="H1949" s="243"/>
      <c r="I1949" s="244">
        <f>ROUND(E1949*H1949,2)</f>
        <v>0</v>
      </c>
      <c r="J1949" s="243"/>
      <c r="K1949" s="244">
        <f>ROUND(E1949*J1949,2)</f>
        <v>0</v>
      </c>
      <c r="L1949" s="244">
        <v>15</v>
      </c>
      <c r="M1949" s="244">
        <f>G1949*(1+L1949/100)</f>
        <v>0</v>
      </c>
      <c r="N1949" s="242">
        <v>0.05</v>
      </c>
      <c r="O1949" s="242">
        <f>ROUND(E1949*N1949,2)</f>
        <v>0.45</v>
      </c>
      <c r="P1949" s="242">
        <v>0</v>
      </c>
      <c r="Q1949" s="242">
        <f>ROUND(E1949*P1949,2)</f>
        <v>0</v>
      </c>
      <c r="R1949" s="244"/>
      <c r="S1949" s="244" t="s">
        <v>250</v>
      </c>
      <c r="T1949" s="245" t="s">
        <v>228</v>
      </c>
      <c r="U1949" s="222">
        <v>0</v>
      </c>
      <c r="V1949" s="222">
        <f>ROUND(E1949*U1949,2)</f>
        <v>0</v>
      </c>
      <c r="W1949" s="222"/>
      <c r="X1949" s="222" t="s">
        <v>298</v>
      </c>
      <c r="Y1949" s="222" t="s">
        <v>230</v>
      </c>
      <c r="Z1949" s="212"/>
      <c r="AA1949" s="212"/>
      <c r="AB1949" s="212"/>
      <c r="AC1949" s="212"/>
      <c r="AD1949" s="212"/>
      <c r="AE1949" s="212"/>
      <c r="AF1949" s="212"/>
      <c r="AG1949" s="212" t="s">
        <v>362</v>
      </c>
      <c r="AH1949" s="212"/>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2" x14ac:dyDescent="0.2">
      <c r="A1950" s="219"/>
      <c r="B1950" s="220"/>
      <c r="C1950" s="258" t="s">
        <v>1727</v>
      </c>
      <c r="D1950" s="246"/>
      <c r="E1950" s="246"/>
      <c r="F1950" s="246"/>
      <c r="G1950" s="246"/>
      <c r="H1950" s="222"/>
      <c r="I1950" s="222"/>
      <c r="J1950" s="222"/>
      <c r="K1950" s="222"/>
      <c r="L1950" s="222"/>
      <c r="M1950" s="222"/>
      <c r="N1950" s="221"/>
      <c r="O1950" s="221"/>
      <c r="P1950" s="221"/>
      <c r="Q1950" s="221"/>
      <c r="R1950" s="222"/>
      <c r="S1950" s="222"/>
      <c r="T1950" s="222"/>
      <c r="U1950" s="222"/>
      <c r="V1950" s="222"/>
      <c r="W1950" s="222"/>
      <c r="X1950" s="222"/>
      <c r="Y1950" s="222"/>
      <c r="Z1950" s="212"/>
      <c r="AA1950" s="212"/>
      <c r="AB1950" s="212"/>
      <c r="AC1950" s="212"/>
      <c r="AD1950" s="212"/>
      <c r="AE1950" s="212"/>
      <c r="AF1950" s="212"/>
      <c r="AG1950" s="212" t="s">
        <v>233</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60" t="s">
        <v>1728</v>
      </c>
      <c r="D1951" s="248"/>
      <c r="E1951" s="248"/>
      <c r="F1951" s="248"/>
      <c r="G1951" s="248"/>
      <c r="H1951" s="222"/>
      <c r="I1951" s="222"/>
      <c r="J1951" s="222"/>
      <c r="K1951" s="222"/>
      <c r="L1951" s="222"/>
      <c r="M1951" s="222"/>
      <c r="N1951" s="221"/>
      <c r="O1951" s="221"/>
      <c r="P1951" s="221"/>
      <c r="Q1951" s="221"/>
      <c r="R1951" s="222"/>
      <c r="S1951" s="222"/>
      <c r="T1951" s="222"/>
      <c r="U1951" s="222"/>
      <c r="V1951" s="222"/>
      <c r="W1951" s="222"/>
      <c r="X1951" s="222"/>
      <c r="Y1951" s="222"/>
      <c r="Z1951" s="212"/>
      <c r="AA1951" s="212"/>
      <c r="AB1951" s="212"/>
      <c r="AC1951" s="212"/>
      <c r="AD1951" s="212"/>
      <c r="AE1951" s="212"/>
      <c r="AF1951" s="212"/>
      <c r="AG1951" s="212" t="s">
        <v>233</v>
      </c>
      <c r="AH1951" s="212"/>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60" t="s">
        <v>1729</v>
      </c>
      <c r="D1952" s="248"/>
      <c r="E1952" s="248"/>
      <c r="F1952" s="248"/>
      <c r="G1952" s="248"/>
      <c r="H1952" s="222"/>
      <c r="I1952" s="222"/>
      <c r="J1952" s="222"/>
      <c r="K1952" s="222"/>
      <c r="L1952" s="222"/>
      <c r="M1952" s="222"/>
      <c r="N1952" s="221"/>
      <c r="O1952" s="221"/>
      <c r="P1952" s="221"/>
      <c r="Q1952" s="221"/>
      <c r="R1952" s="222"/>
      <c r="S1952" s="222"/>
      <c r="T1952" s="222"/>
      <c r="U1952" s="222"/>
      <c r="V1952" s="222"/>
      <c r="W1952" s="222"/>
      <c r="X1952" s="222"/>
      <c r="Y1952" s="222"/>
      <c r="Z1952" s="212"/>
      <c r="AA1952" s="212"/>
      <c r="AB1952" s="212"/>
      <c r="AC1952" s="212"/>
      <c r="AD1952" s="212"/>
      <c r="AE1952" s="212"/>
      <c r="AF1952" s="212"/>
      <c r="AG1952" s="212" t="s">
        <v>233</v>
      </c>
      <c r="AH1952" s="212"/>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
      <c r="A1953" s="219"/>
      <c r="B1953" s="220"/>
      <c r="C1953" s="260" t="s">
        <v>1730</v>
      </c>
      <c r="D1953" s="248"/>
      <c r="E1953" s="248"/>
      <c r="F1953" s="248"/>
      <c r="G1953" s="248"/>
      <c r="H1953" s="222"/>
      <c r="I1953" s="222"/>
      <c r="J1953" s="222"/>
      <c r="K1953" s="222"/>
      <c r="L1953" s="222"/>
      <c r="M1953" s="222"/>
      <c r="N1953" s="221"/>
      <c r="O1953" s="221"/>
      <c r="P1953" s="221"/>
      <c r="Q1953" s="221"/>
      <c r="R1953" s="222"/>
      <c r="S1953" s="222"/>
      <c r="T1953" s="222"/>
      <c r="U1953" s="222"/>
      <c r="V1953" s="222"/>
      <c r="W1953" s="222"/>
      <c r="X1953" s="222"/>
      <c r="Y1953" s="222"/>
      <c r="Z1953" s="212"/>
      <c r="AA1953" s="212"/>
      <c r="AB1953" s="212"/>
      <c r="AC1953" s="212"/>
      <c r="AD1953" s="212"/>
      <c r="AE1953" s="212"/>
      <c r="AF1953" s="212"/>
      <c r="AG1953" s="212" t="s">
        <v>233</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60" t="s">
        <v>1731</v>
      </c>
      <c r="D1954" s="248"/>
      <c r="E1954" s="248"/>
      <c r="F1954" s="248"/>
      <c r="G1954" s="248"/>
      <c r="H1954" s="222"/>
      <c r="I1954" s="222"/>
      <c r="J1954" s="222"/>
      <c r="K1954" s="222"/>
      <c r="L1954" s="222"/>
      <c r="M1954" s="222"/>
      <c r="N1954" s="221"/>
      <c r="O1954" s="221"/>
      <c r="P1954" s="221"/>
      <c r="Q1954" s="221"/>
      <c r="R1954" s="222"/>
      <c r="S1954" s="222"/>
      <c r="T1954" s="222"/>
      <c r="U1954" s="222"/>
      <c r="V1954" s="222"/>
      <c r="W1954" s="222"/>
      <c r="X1954" s="222"/>
      <c r="Y1954" s="222"/>
      <c r="Z1954" s="212"/>
      <c r="AA1954" s="212"/>
      <c r="AB1954" s="212"/>
      <c r="AC1954" s="212"/>
      <c r="AD1954" s="212"/>
      <c r="AE1954" s="212"/>
      <c r="AF1954" s="212"/>
      <c r="AG1954" s="212" t="s">
        <v>233</v>
      </c>
      <c r="AH1954" s="212"/>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60" t="s">
        <v>1732</v>
      </c>
      <c r="D1955" s="248"/>
      <c r="E1955" s="248"/>
      <c r="F1955" s="248"/>
      <c r="G1955" s="248"/>
      <c r="H1955" s="222"/>
      <c r="I1955" s="222"/>
      <c r="J1955" s="222"/>
      <c r="K1955" s="222"/>
      <c r="L1955" s="222"/>
      <c r="M1955" s="222"/>
      <c r="N1955" s="221"/>
      <c r="O1955" s="221"/>
      <c r="P1955" s="221"/>
      <c r="Q1955" s="221"/>
      <c r="R1955" s="222"/>
      <c r="S1955" s="222"/>
      <c r="T1955" s="222"/>
      <c r="U1955" s="222"/>
      <c r="V1955" s="222"/>
      <c r="W1955" s="222"/>
      <c r="X1955" s="222"/>
      <c r="Y1955" s="222"/>
      <c r="Z1955" s="212"/>
      <c r="AA1955" s="212"/>
      <c r="AB1955" s="212"/>
      <c r="AC1955" s="212"/>
      <c r="AD1955" s="212"/>
      <c r="AE1955" s="212"/>
      <c r="AF1955" s="212"/>
      <c r="AG1955" s="212" t="s">
        <v>233</v>
      </c>
      <c r="AH1955" s="212"/>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47" t="str">
        <f>C1955</f>
        <v>Sjednocení kování na všech dveřích. Oboustranné kování (klika, koule) se sšítky z broušené nerez oceli. Včetně vložky a klíčů.</v>
      </c>
      <c r="BB1955" s="212"/>
      <c r="BC1955" s="212"/>
      <c r="BD1955" s="212"/>
      <c r="BE1955" s="212"/>
      <c r="BF1955" s="212"/>
      <c r="BG1955" s="212"/>
      <c r="BH1955" s="212"/>
    </row>
    <row r="1956" spans="1:60" outlineLevel="3" x14ac:dyDescent="0.2">
      <c r="A1956" s="219"/>
      <c r="B1956" s="220"/>
      <c r="C1956" s="260" t="s">
        <v>1733</v>
      </c>
      <c r="D1956" s="248"/>
      <c r="E1956" s="248"/>
      <c r="F1956" s="248"/>
      <c r="G1956" s="248"/>
      <c r="H1956" s="222"/>
      <c r="I1956" s="222"/>
      <c r="J1956" s="222"/>
      <c r="K1956" s="222"/>
      <c r="L1956" s="222"/>
      <c r="M1956" s="222"/>
      <c r="N1956" s="221"/>
      <c r="O1956" s="221"/>
      <c r="P1956" s="221"/>
      <c r="Q1956" s="221"/>
      <c r="R1956" s="222"/>
      <c r="S1956" s="222"/>
      <c r="T1956" s="222"/>
      <c r="U1956" s="222"/>
      <c r="V1956" s="222"/>
      <c r="W1956" s="222"/>
      <c r="X1956" s="222"/>
      <c r="Y1956" s="222"/>
      <c r="Z1956" s="212"/>
      <c r="AA1956" s="212"/>
      <c r="AB1956" s="212"/>
      <c r="AC1956" s="212"/>
      <c r="AD1956" s="212"/>
      <c r="AE1956" s="212"/>
      <c r="AF1956" s="212"/>
      <c r="AG1956" s="212" t="s">
        <v>233</v>
      </c>
      <c r="AH1956" s="212"/>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
      <c r="A1957" s="219"/>
      <c r="B1957" s="220"/>
      <c r="C1957" s="260" t="s">
        <v>1734</v>
      </c>
      <c r="D1957" s="248"/>
      <c r="E1957" s="248"/>
      <c r="F1957" s="248"/>
      <c r="G1957" s="248"/>
      <c r="H1957" s="222"/>
      <c r="I1957" s="222"/>
      <c r="J1957" s="222"/>
      <c r="K1957" s="222"/>
      <c r="L1957" s="222"/>
      <c r="M1957" s="222"/>
      <c r="N1957" s="221"/>
      <c r="O1957" s="221"/>
      <c r="P1957" s="221"/>
      <c r="Q1957" s="221"/>
      <c r="R1957" s="222"/>
      <c r="S1957" s="222"/>
      <c r="T1957" s="222"/>
      <c r="U1957" s="222"/>
      <c r="V1957" s="222"/>
      <c r="W1957" s="222"/>
      <c r="X1957" s="222"/>
      <c r="Y1957" s="222"/>
      <c r="Z1957" s="212"/>
      <c r="AA1957" s="212"/>
      <c r="AB1957" s="212"/>
      <c r="AC1957" s="212"/>
      <c r="AD1957" s="212"/>
      <c r="AE1957" s="212"/>
      <c r="AF1957" s="212"/>
      <c r="AG1957" s="212" t="s">
        <v>233</v>
      </c>
      <c r="AH1957" s="212"/>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
      <c r="A1958" s="219"/>
      <c r="B1958" s="220"/>
      <c r="C1958" s="260" t="s">
        <v>1735</v>
      </c>
      <c r="D1958" s="248"/>
      <c r="E1958" s="248"/>
      <c r="F1958" s="248"/>
      <c r="G1958" s="248"/>
      <c r="H1958" s="222"/>
      <c r="I1958" s="222"/>
      <c r="J1958" s="222"/>
      <c r="K1958" s="222"/>
      <c r="L1958" s="222"/>
      <c r="M1958" s="222"/>
      <c r="N1958" s="221"/>
      <c r="O1958" s="221"/>
      <c r="P1958" s="221"/>
      <c r="Q1958" s="221"/>
      <c r="R1958" s="222"/>
      <c r="S1958" s="222"/>
      <c r="T1958" s="222"/>
      <c r="U1958" s="222"/>
      <c r="V1958" s="222"/>
      <c r="W1958" s="222"/>
      <c r="X1958" s="222"/>
      <c r="Y1958" s="222"/>
      <c r="Z1958" s="212"/>
      <c r="AA1958" s="212"/>
      <c r="AB1958" s="212"/>
      <c r="AC1958" s="212"/>
      <c r="AD1958" s="212"/>
      <c r="AE1958" s="212"/>
      <c r="AF1958" s="212"/>
      <c r="AG1958" s="212" t="s">
        <v>233</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2" x14ac:dyDescent="0.2">
      <c r="A1959" s="219"/>
      <c r="B1959" s="220"/>
      <c r="C1959" s="259" t="s">
        <v>651</v>
      </c>
      <c r="D1959" s="226"/>
      <c r="E1959" s="227">
        <v>1</v>
      </c>
      <c r="F1959" s="222"/>
      <c r="G1959" s="222"/>
      <c r="H1959" s="222"/>
      <c r="I1959" s="222"/>
      <c r="J1959" s="222"/>
      <c r="K1959" s="222"/>
      <c r="L1959" s="222"/>
      <c r="M1959" s="222"/>
      <c r="N1959" s="221"/>
      <c r="O1959" s="221"/>
      <c r="P1959" s="221"/>
      <c r="Q1959" s="221"/>
      <c r="R1959" s="222"/>
      <c r="S1959" s="222"/>
      <c r="T1959" s="222"/>
      <c r="U1959" s="222"/>
      <c r="V1959" s="222"/>
      <c r="W1959" s="222"/>
      <c r="X1959" s="222"/>
      <c r="Y1959" s="222"/>
      <c r="Z1959" s="212"/>
      <c r="AA1959" s="212"/>
      <c r="AB1959" s="212"/>
      <c r="AC1959" s="212"/>
      <c r="AD1959" s="212"/>
      <c r="AE1959" s="212"/>
      <c r="AF1959" s="212"/>
      <c r="AG1959" s="212" t="s">
        <v>235</v>
      </c>
      <c r="AH1959" s="212">
        <v>0</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59" t="s">
        <v>1742</v>
      </c>
      <c r="D1960" s="226"/>
      <c r="E1960" s="227">
        <v>8</v>
      </c>
      <c r="F1960" s="222"/>
      <c r="G1960" s="222"/>
      <c r="H1960" s="222"/>
      <c r="I1960" s="222"/>
      <c r="J1960" s="222"/>
      <c r="K1960" s="222"/>
      <c r="L1960" s="222"/>
      <c r="M1960" s="222"/>
      <c r="N1960" s="221"/>
      <c r="O1960" s="221"/>
      <c r="P1960" s="221"/>
      <c r="Q1960" s="221"/>
      <c r="R1960" s="222"/>
      <c r="S1960" s="222"/>
      <c r="T1960" s="222"/>
      <c r="U1960" s="222"/>
      <c r="V1960" s="222"/>
      <c r="W1960" s="222"/>
      <c r="X1960" s="222"/>
      <c r="Y1960" s="222"/>
      <c r="Z1960" s="212"/>
      <c r="AA1960" s="212"/>
      <c r="AB1960" s="212"/>
      <c r="AC1960" s="212"/>
      <c r="AD1960" s="212"/>
      <c r="AE1960" s="212"/>
      <c r="AF1960" s="212"/>
      <c r="AG1960" s="212" t="s">
        <v>235</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ht="22.5" outlineLevel="1" x14ac:dyDescent="0.2">
      <c r="A1961" s="239">
        <v>218</v>
      </c>
      <c r="B1961" s="240" t="s">
        <v>1743</v>
      </c>
      <c r="C1961" s="257" t="s">
        <v>1744</v>
      </c>
      <c r="D1961" s="241" t="s">
        <v>425</v>
      </c>
      <c r="E1961" s="242">
        <v>4</v>
      </c>
      <c r="F1961" s="243"/>
      <c r="G1961" s="244">
        <f>ROUND(E1961*F1961,2)</f>
        <v>0</v>
      </c>
      <c r="H1961" s="243"/>
      <c r="I1961" s="244">
        <f>ROUND(E1961*H1961,2)</f>
        <v>0</v>
      </c>
      <c r="J1961" s="243"/>
      <c r="K1961" s="244">
        <f>ROUND(E1961*J1961,2)</f>
        <v>0</v>
      </c>
      <c r="L1961" s="244">
        <v>15</v>
      </c>
      <c r="M1961" s="244">
        <f>G1961*(1+L1961/100)</f>
        <v>0</v>
      </c>
      <c r="N1961" s="242">
        <v>0.05</v>
      </c>
      <c r="O1961" s="242">
        <f>ROUND(E1961*N1961,2)</f>
        <v>0.2</v>
      </c>
      <c r="P1961" s="242">
        <v>0</v>
      </c>
      <c r="Q1961" s="242">
        <f>ROUND(E1961*P1961,2)</f>
        <v>0</v>
      </c>
      <c r="R1961" s="244"/>
      <c r="S1961" s="244" t="s">
        <v>250</v>
      </c>
      <c r="T1961" s="245" t="s">
        <v>228</v>
      </c>
      <c r="U1961" s="222">
        <v>0</v>
      </c>
      <c r="V1961" s="222">
        <f>ROUND(E1961*U1961,2)</f>
        <v>0</v>
      </c>
      <c r="W1961" s="222"/>
      <c r="X1961" s="222" t="s">
        <v>298</v>
      </c>
      <c r="Y1961" s="222" t="s">
        <v>230</v>
      </c>
      <c r="Z1961" s="212"/>
      <c r="AA1961" s="212"/>
      <c r="AB1961" s="212"/>
      <c r="AC1961" s="212"/>
      <c r="AD1961" s="212"/>
      <c r="AE1961" s="212"/>
      <c r="AF1961" s="212"/>
      <c r="AG1961" s="212" t="s">
        <v>362</v>
      </c>
      <c r="AH1961" s="212"/>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2" x14ac:dyDescent="0.2">
      <c r="A1962" s="219"/>
      <c r="B1962" s="220"/>
      <c r="C1962" s="258" t="s">
        <v>1727</v>
      </c>
      <c r="D1962" s="246"/>
      <c r="E1962" s="246"/>
      <c r="F1962" s="246"/>
      <c r="G1962" s="246"/>
      <c r="H1962" s="222"/>
      <c r="I1962" s="222"/>
      <c r="J1962" s="222"/>
      <c r="K1962" s="222"/>
      <c r="L1962" s="222"/>
      <c r="M1962" s="222"/>
      <c r="N1962" s="221"/>
      <c r="O1962" s="221"/>
      <c r="P1962" s="221"/>
      <c r="Q1962" s="221"/>
      <c r="R1962" s="222"/>
      <c r="S1962" s="222"/>
      <c r="T1962" s="222"/>
      <c r="U1962" s="222"/>
      <c r="V1962" s="222"/>
      <c r="W1962" s="222"/>
      <c r="X1962" s="222"/>
      <c r="Y1962" s="222"/>
      <c r="Z1962" s="212"/>
      <c r="AA1962" s="212"/>
      <c r="AB1962" s="212"/>
      <c r="AC1962" s="212"/>
      <c r="AD1962" s="212"/>
      <c r="AE1962" s="212"/>
      <c r="AF1962" s="212"/>
      <c r="AG1962" s="212" t="s">
        <v>233</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60" t="s">
        <v>1728</v>
      </c>
      <c r="D1963" s="248"/>
      <c r="E1963" s="248"/>
      <c r="F1963" s="248"/>
      <c r="G1963" s="248"/>
      <c r="H1963" s="222"/>
      <c r="I1963" s="222"/>
      <c r="J1963" s="222"/>
      <c r="K1963" s="222"/>
      <c r="L1963" s="222"/>
      <c r="M1963" s="222"/>
      <c r="N1963" s="221"/>
      <c r="O1963" s="221"/>
      <c r="P1963" s="221"/>
      <c r="Q1963" s="221"/>
      <c r="R1963" s="222"/>
      <c r="S1963" s="222"/>
      <c r="T1963" s="222"/>
      <c r="U1963" s="222"/>
      <c r="V1963" s="222"/>
      <c r="W1963" s="222"/>
      <c r="X1963" s="222"/>
      <c r="Y1963" s="222"/>
      <c r="Z1963" s="212"/>
      <c r="AA1963" s="212"/>
      <c r="AB1963" s="212"/>
      <c r="AC1963" s="212"/>
      <c r="AD1963" s="212"/>
      <c r="AE1963" s="212"/>
      <c r="AF1963" s="212"/>
      <c r="AG1963" s="212" t="s">
        <v>233</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60" t="s">
        <v>1729</v>
      </c>
      <c r="D1964" s="248"/>
      <c r="E1964" s="248"/>
      <c r="F1964" s="248"/>
      <c r="G1964" s="248"/>
      <c r="H1964" s="222"/>
      <c r="I1964" s="222"/>
      <c r="J1964" s="222"/>
      <c r="K1964" s="222"/>
      <c r="L1964" s="222"/>
      <c r="M1964" s="222"/>
      <c r="N1964" s="221"/>
      <c r="O1964" s="221"/>
      <c r="P1964" s="221"/>
      <c r="Q1964" s="221"/>
      <c r="R1964" s="222"/>
      <c r="S1964" s="222"/>
      <c r="T1964" s="222"/>
      <c r="U1964" s="222"/>
      <c r="V1964" s="222"/>
      <c r="W1964" s="222"/>
      <c r="X1964" s="222"/>
      <c r="Y1964" s="222"/>
      <c r="Z1964" s="212"/>
      <c r="AA1964" s="212"/>
      <c r="AB1964" s="212"/>
      <c r="AC1964" s="212"/>
      <c r="AD1964" s="212"/>
      <c r="AE1964" s="212"/>
      <c r="AF1964" s="212"/>
      <c r="AG1964" s="212" t="s">
        <v>233</v>
      </c>
      <c r="AH1964" s="212"/>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60" t="s">
        <v>1730</v>
      </c>
      <c r="D1965" s="248"/>
      <c r="E1965" s="248"/>
      <c r="F1965" s="248"/>
      <c r="G1965" s="248"/>
      <c r="H1965" s="222"/>
      <c r="I1965" s="222"/>
      <c r="J1965" s="222"/>
      <c r="K1965" s="222"/>
      <c r="L1965" s="222"/>
      <c r="M1965" s="222"/>
      <c r="N1965" s="221"/>
      <c r="O1965" s="221"/>
      <c r="P1965" s="221"/>
      <c r="Q1965" s="221"/>
      <c r="R1965" s="222"/>
      <c r="S1965" s="222"/>
      <c r="T1965" s="222"/>
      <c r="U1965" s="222"/>
      <c r="V1965" s="222"/>
      <c r="W1965" s="222"/>
      <c r="X1965" s="222"/>
      <c r="Y1965" s="222"/>
      <c r="Z1965" s="212"/>
      <c r="AA1965" s="212"/>
      <c r="AB1965" s="212"/>
      <c r="AC1965" s="212"/>
      <c r="AD1965" s="212"/>
      <c r="AE1965" s="212"/>
      <c r="AF1965" s="212"/>
      <c r="AG1965" s="212" t="s">
        <v>233</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19"/>
      <c r="B1966" s="220"/>
      <c r="C1966" s="260" t="s">
        <v>1731</v>
      </c>
      <c r="D1966" s="248"/>
      <c r="E1966" s="248"/>
      <c r="F1966" s="248"/>
      <c r="G1966" s="248"/>
      <c r="H1966" s="222"/>
      <c r="I1966" s="222"/>
      <c r="J1966" s="222"/>
      <c r="K1966" s="222"/>
      <c r="L1966" s="222"/>
      <c r="M1966" s="222"/>
      <c r="N1966" s="221"/>
      <c r="O1966" s="221"/>
      <c r="P1966" s="221"/>
      <c r="Q1966" s="221"/>
      <c r="R1966" s="222"/>
      <c r="S1966" s="222"/>
      <c r="T1966" s="222"/>
      <c r="U1966" s="222"/>
      <c r="V1966" s="222"/>
      <c r="W1966" s="222"/>
      <c r="X1966" s="222"/>
      <c r="Y1966" s="222"/>
      <c r="Z1966" s="212"/>
      <c r="AA1966" s="212"/>
      <c r="AB1966" s="212"/>
      <c r="AC1966" s="212"/>
      <c r="AD1966" s="212"/>
      <c r="AE1966" s="212"/>
      <c r="AF1966" s="212"/>
      <c r="AG1966" s="212" t="s">
        <v>233</v>
      </c>
      <c r="AH1966" s="212"/>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19"/>
      <c r="B1967" s="220"/>
      <c r="C1967" s="260" t="s">
        <v>1732</v>
      </c>
      <c r="D1967" s="248"/>
      <c r="E1967" s="248"/>
      <c r="F1967" s="248"/>
      <c r="G1967" s="248"/>
      <c r="H1967" s="222"/>
      <c r="I1967" s="222"/>
      <c r="J1967" s="222"/>
      <c r="K1967" s="222"/>
      <c r="L1967" s="222"/>
      <c r="M1967" s="222"/>
      <c r="N1967" s="221"/>
      <c r="O1967" s="221"/>
      <c r="P1967" s="221"/>
      <c r="Q1967" s="221"/>
      <c r="R1967" s="222"/>
      <c r="S1967" s="222"/>
      <c r="T1967" s="222"/>
      <c r="U1967" s="222"/>
      <c r="V1967" s="222"/>
      <c r="W1967" s="222"/>
      <c r="X1967" s="222"/>
      <c r="Y1967" s="222"/>
      <c r="Z1967" s="212"/>
      <c r="AA1967" s="212"/>
      <c r="AB1967" s="212"/>
      <c r="AC1967" s="212"/>
      <c r="AD1967" s="212"/>
      <c r="AE1967" s="212"/>
      <c r="AF1967" s="212"/>
      <c r="AG1967" s="212" t="s">
        <v>233</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47" t="str">
        <f>C1967</f>
        <v>Sjednocení kování na všech dveřích. Oboustranné kování (klika, koule) se sšítky z broušené nerez oceli. Včetně vložky a klíčů.</v>
      </c>
      <c r="BB1967" s="212"/>
      <c r="BC1967" s="212"/>
      <c r="BD1967" s="212"/>
      <c r="BE1967" s="212"/>
      <c r="BF1967" s="212"/>
      <c r="BG1967" s="212"/>
      <c r="BH1967" s="212"/>
    </row>
    <row r="1968" spans="1:60" outlineLevel="3" x14ac:dyDescent="0.2">
      <c r="A1968" s="219"/>
      <c r="B1968" s="220"/>
      <c r="C1968" s="260" t="s">
        <v>1733</v>
      </c>
      <c r="D1968" s="248"/>
      <c r="E1968" s="248"/>
      <c r="F1968" s="248"/>
      <c r="G1968" s="248"/>
      <c r="H1968" s="222"/>
      <c r="I1968" s="222"/>
      <c r="J1968" s="222"/>
      <c r="K1968" s="222"/>
      <c r="L1968" s="222"/>
      <c r="M1968" s="222"/>
      <c r="N1968" s="221"/>
      <c r="O1968" s="221"/>
      <c r="P1968" s="221"/>
      <c r="Q1968" s="221"/>
      <c r="R1968" s="222"/>
      <c r="S1968" s="222"/>
      <c r="T1968" s="222"/>
      <c r="U1968" s="222"/>
      <c r="V1968" s="222"/>
      <c r="W1968" s="222"/>
      <c r="X1968" s="222"/>
      <c r="Y1968" s="222"/>
      <c r="Z1968" s="212"/>
      <c r="AA1968" s="212"/>
      <c r="AB1968" s="212"/>
      <c r="AC1968" s="212"/>
      <c r="AD1968" s="212"/>
      <c r="AE1968" s="212"/>
      <c r="AF1968" s="212"/>
      <c r="AG1968" s="212" t="s">
        <v>233</v>
      </c>
      <c r="AH1968" s="212"/>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60" t="s">
        <v>1734</v>
      </c>
      <c r="D1969" s="248"/>
      <c r="E1969" s="248"/>
      <c r="F1969" s="248"/>
      <c r="G1969" s="248"/>
      <c r="H1969" s="222"/>
      <c r="I1969" s="222"/>
      <c r="J1969" s="222"/>
      <c r="K1969" s="222"/>
      <c r="L1969" s="222"/>
      <c r="M1969" s="222"/>
      <c r="N1969" s="221"/>
      <c r="O1969" s="221"/>
      <c r="P1969" s="221"/>
      <c r="Q1969" s="221"/>
      <c r="R1969" s="222"/>
      <c r="S1969" s="222"/>
      <c r="T1969" s="222"/>
      <c r="U1969" s="222"/>
      <c r="V1969" s="222"/>
      <c r="W1969" s="222"/>
      <c r="X1969" s="222"/>
      <c r="Y1969" s="222"/>
      <c r="Z1969" s="212"/>
      <c r="AA1969" s="212"/>
      <c r="AB1969" s="212"/>
      <c r="AC1969" s="212"/>
      <c r="AD1969" s="212"/>
      <c r="AE1969" s="212"/>
      <c r="AF1969" s="212"/>
      <c r="AG1969" s="212" t="s">
        <v>233</v>
      </c>
      <c r="AH1969" s="212"/>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19"/>
      <c r="B1970" s="220"/>
      <c r="C1970" s="260" t="s">
        <v>1735</v>
      </c>
      <c r="D1970" s="248"/>
      <c r="E1970" s="248"/>
      <c r="F1970" s="248"/>
      <c r="G1970" s="248"/>
      <c r="H1970" s="222"/>
      <c r="I1970" s="222"/>
      <c r="J1970" s="222"/>
      <c r="K1970" s="222"/>
      <c r="L1970" s="222"/>
      <c r="M1970" s="222"/>
      <c r="N1970" s="221"/>
      <c r="O1970" s="221"/>
      <c r="P1970" s="221"/>
      <c r="Q1970" s="221"/>
      <c r="R1970" s="222"/>
      <c r="S1970" s="222"/>
      <c r="T1970" s="222"/>
      <c r="U1970" s="222"/>
      <c r="V1970" s="222"/>
      <c r="W1970" s="222"/>
      <c r="X1970" s="222"/>
      <c r="Y1970" s="222"/>
      <c r="Z1970" s="212"/>
      <c r="AA1970" s="212"/>
      <c r="AB1970" s="212"/>
      <c r="AC1970" s="212"/>
      <c r="AD1970" s="212"/>
      <c r="AE1970" s="212"/>
      <c r="AF1970" s="212"/>
      <c r="AG1970" s="212" t="s">
        <v>233</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2" x14ac:dyDescent="0.2">
      <c r="A1971" s="219"/>
      <c r="B1971" s="220"/>
      <c r="C1971" s="259" t="s">
        <v>1745</v>
      </c>
      <c r="D1971" s="226"/>
      <c r="E1971" s="227">
        <v>4</v>
      </c>
      <c r="F1971" s="222"/>
      <c r="G1971" s="222"/>
      <c r="H1971" s="222"/>
      <c r="I1971" s="222"/>
      <c r="J1971" s="222"/>
      <c r="K1971" s="222"/>
      <c r="L1971" s="222"/>
      <c r="M1971" s="222"/>
      <c r="N1971" s="221"/>
      <c r="O1971" s="221"/>
      <c r="P1971" s="221"/>
      <c r="Q1971" s="221"/>
      <c r="R1971" s="222"/>
      <c r="S1971" s="222"/>
      <c r="T1971" s="222"/>
      <c r="U1971" s="222"/>
      <c r="V1971" s="222"/>
      <c r="W1971" s="222"/>
      <c r="X1971" s="222"/>
      <c r="Y1971" s="222"/>
      <c r="Z1971" s="212"/>
      <c r="AA1971" s="212"/>
      <c r="AB1971" s="212"/>
      <c r="AC1971" s="212"/>
      <c r="AD1971" s="212"/>
      <c r="AE1971" s="212"/>
      <c r="AF1971" s="212"/>
      <c r="AG1971" s="212" t="s">
        <v>235</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ht="22.5" outlineLevel="1" x14ac:dyDescent="0.2">
      <c r="A1972" s="239">
        <v>219</v>
      </c>
      <c r="B1972" s="240" t="s">
        <v>1746</v>
      </c>
      <c r="C1972" s="257" t="s">
        <v>1747</v>
      </c>
      <c r="D1972" s="241" t="s">
        <v>425</v>
      </c>
      <c r="E1972" s="242">
        <v>2</v>
      </c>
      <c r="F1972" s="243"/>
      <c r="G1972" s="244">
        <f>ROUND(E1972*F1972,2)</f>
        <v>0</v>
      </c>
      <c r="H1972" s="243"/>
      <c r="I1972" s="244">
        <f>ROUND(E1972*H1972,2)</f>
        <v>0</v>
      </c>
      <c r="J1972" s="243"/>
      <c r="K1972" s="244">
        <f>ROUND(E1972*J1972,2)</f>
        <v>0</v>
      </c>
      <c r="L1972" s="244">
        <v>15</v>
      </c>
      <c r="M1972" s="244">
        <f>G1972*(1+L1972/100)</f>
        <v>0</v>
      </c>
      <c r="N1972" s="242">
        <v>0.05</v>
      </c>
      <c r="O1972" s="242">
        <f>ROUND(E1972*N1972,2)</f>
        <v>0.1</v>
      </c>
      <c r="P1972" s="242">
        <v>0</v>
      </c>
      <c r="Q1972" s="242">
        <f>ROUND(E1972*P1972,2)</f>
        <v>0</v>
      </c>
      <c r="R1972" s="244"/>
      <c r="S1972" s="244" t="s">
        <v>250</v>
      </c>
      <c r="T1972" s="245" t="s">
        <v>228</v>
      </c>
      <c r="U1972" s="222">
        <v>0</v>
      </c>
      <c r="V1972" s="222">
        <f>ROUND(E1972*U1972,2)</f>
        <v>0</v>
      </c>
      <c r="W1972" s="222"/>
      <c r="X1972" s="222" t="s">
        <v>298</v>
      </c>
      <c r="Y1972" s="222" t="s">
        <v>230</v>
      </c>
      <c r="Z1972" s="212"/>
      <c r="AA1972" s="212"/>
      <c r="AB1972" s="212"/>
      <c r="AC1972" s="212"/>
      <c r="AD1972" s="212"/>
      <c r="AE1972" s="212"/>
      <c r="AF1972" s="212"/>
      <c r="AG1972" s="212" t="s">
        <v>362</v>
      </c>
      <c r="AH1972" s="212"/>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2" x14ac:dyDescent="0.2">
      <c r="A1973" s="219"/>
      <c r="B1973" s="220"/>
      <c r="C1973" s="259" t="s">
        <v>1748</v>
      </c>
      <c r="D1973" s="226"/>
      <c r="E1973" s="227">
        <v>2</v>
      </c>
      <c r="F1973" s="222"/>
      <c r="G1973" s="222"/>
      <c r="H1973" s="222"/>
      <c r="I1973" s="222"/>
      <c r="J1973" s="222"/>
      <c r="K1973" s="222"/>
      <c r="L1973" s="222"/>
      <c r="M1973" s="222"/>
      <c r="N1973" s="221"/>
      <c r="O1973" s="221"/>
      <c r="P1973" s="221"/>
      <c r="Q1973" s="221"/>
      <c r="R1973" s="222"/>
      <c r="S1973" s="222"/>
      <c r="T1973" s="222"/>
      <c r="U1973" s="222"/>
      <c r="V1973" s="222"/>
      <c r="W1973" s="222"/>
      <c r="X1973" s="222"/>
      <c r="Y1973" s="222"/>
      <c r="Z1973" s="212"/>
      <c r="AA1973" s="212"/>
      <c r="AB1973" s="212"/>
      <c r="AC1973" s="212"/>
      <c r="AD1973" s="212"/>
      <c r="AE1973" s="212"/>
      <c r="AF1973" s="212"/>
      <c r="AG1973" s="212" t="s">
        <v>235</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ht="22.5" outlineLevel="1" x14ac:dyDescent="0.2">
      <c r="A1974" s="239">
        <v>220</v>
      </c>
      <c r="B1974" s="240" t="s">
        <v>1749</v>
      </c>
      <c r="C1974" s="257" t="s">
        <v>1750</v>
      </c>
      <c r="D1974" s="241" t="s">
        <v>425</v>
      </c>
      <c r="E1974" s="242">
        <v>1</v>
      </c>
      <c r="F1974" s="243"/>
      <c r="G1974" s="244">
        <f>ROUND(E1974*F1974,2)</f>
        <v>0</v>
      </c>
      <c r="H1974" s="243"/>
      <c r="I1974" s="244">
        <f>ROUND(E1974*H1974,2)</f>
        <v>0</v>
      </c>
      <c r="J1974" s="243"/>
      <c r="K1974" s="244">
        <f>ROUND(E1974*J1974,2)</f>
        <v>0</v>
      </c>
      <c r="L1974" s="244">
        <v>15</v>
      </c>
      <c r="M1974" s="244">
        <f>G1974*(1+L1974/100)</f>
        <v>0</v>
      </c>
      <c r="N1974" s="242">
        <v>0.05</v>
      </c>
      <c r="O1974" s="242">
        <f>ROUND(E1974*N1974,2)</f>
        <v>0.05</v>
      </c>
      <c r="P1974" s="242">
        <v>0</v>
      </c>
      <c r="Q1974" s="242">
        <f>ROUND(E1974*P1974,2)</f>
        <v>0</v>
      </c>
      <c r="R1974" s="244"/>
      <c r="S1974" s="244" t="s">
        <v>250</v>
      </c>
      <c r="T1974" s="245" t="s">
        <v>228</v>
      </c>
      <c r="U1974" s="222">
        <v>0</v>
      </c>
      <c r="V1974" s="222">
        <f>ROUND(E1974*U1974,2)</f>
        <v>0</v>
      </c>
      <c r="W1974" s="222"/>
      <c r="X1974" s="222" t="s">
        <v>298</v>
      </c>
      <c r="Y1974" s="222" t="s">
        <v>230</v>
      </c>
      <c r="Z1974" s="212"/>
      <c r="AA1974" s="212"/>
      <c r="AB1974" s="212"/>
      <c r="AC1974" s="212"/>
      <c r="AD1974" s="212"/>
      <c r="AE1974" s="212"/>
      <c r="AF1974" s="212"/>
      <c r="AG1974" s="212" t="s">
        <v>362</v>
      </c>
      <c r="AH1974" s="212"/>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2" x14ac:dyDescent="0.2">
      <c r="A1975" s="219"/>
      <c r="B1975" s="220"/>
      <c r="C1975" s="258" t="s">
        <v>1727</v>
      </c>
      <c r="D1975" s="246"/>
      <c r="E1975" s="246"/>
      <c r="F1975" s="246"/>
      <c r="G1975" s="246"/>
      <c r="H1975" s="222"/>
      <c r="I1975" s="222"/>
      <c r="J1975" s="222"/>
      <c r="K1975" s="222"/>
      <c r="L1975" s="222"/>
      <c r="M1975" s="222"/>
      <c r="N1975" s="221"/>
      <c r="O1975" s="221"/>
      <c r="P1975" s="221"/>
      <c r="Q1975" s="221"/>
      <c r="R1975" s="222"/>
      <c r="S1975" s="222"/>
      <c r="T1975" s="222"/>
      <c r="U1975" s="222"/>
      <c r="V1975" s="222"/>
      <c r="W1975" s="222"/>
      <c r="X1975" s="222"/>
      <c r="Y1975" s="222"/>
      <c r="Z1975" s="212"/>
      <c r="AA1975" s="212"/>
      <c r="AB1975" s="212"/>
      <c r="AC1975" s="212"/>
      <c r="AD1975" s="212"/>
      <c r="AE1975" s="212"/>
      <c r="AF1975" s="212"/>
      <c r="AG1975" s="212" t="s">
        <v>233</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60" t="s">
        <v>1728</v>
      </c>
      <c r="D1976" s="248"/>
      <c r="E1976" s="248"/>
      <c r="F1976" s="248"/>
      <c r="G1976" s="248"/>
      <c r="H1976" s="222"/>
      <c r="I1976" s="222"/>
      <c r="J1976" s="222"/>
      <c r="K1976" s="222"/>
      <c r="L1976" s="222"/>
      <c r="M1976" s="222"/>
      <c r="N1976" s="221"/>
      <c r="O1976" s="221"/>
      <c r="P1976" s="221"/>
      <c r="Q1976" s="221"/>
      <c r="R1976" s="222"/>
      <c r="S1976" s="222"/>
      <c r="T1976" s="222"/>
      <c r="U1976" s="222"/>
      <c r="V1976" s="222"/>
      <c r="W1976" s="222"/>
      <c r="X1976" s="222"/>
      <c r="Y1976" s="222"/>
      <c r="Z1976" s="212"/>
      <c r="AA1976" s="212"/>
      <c r="AB1976" s="212"/>
      <c r="AC1976" s="212"/>
      <c r="AD1976" s="212"/>
      <c r="AE1976" s="212"/>
      <c r="AF1976" s="212"/>
      <c r="AG1976" s="212" t="s">
        <v>233</v>
      </c>
      <c r="AH1976" s="212"/>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19"/>
      <c r="B1977" s="220"/>
      <c r="C1977" s="260" t="s">
        <v>1729</v>
      </c>
      <c r="D1977" s="248"/>
      <c r="E1977" s="248"/>
      <c r="F1977" s="248"/>
      <c r="G1977" s="248"/>
      <c r="H1977" s="222"/>
      <c r="I1977" s="222"/>
      <c r="J1977" s="222"/>
      <c r="K1977" s="222"/>
      <c r="L1977" s="222"/>
      <c r="M1977" s="222"/>
      <c r="N1977" s="221"/>
      <c r="O1977" s="221"/>
      <c r="P1977" s="221"/>
      <c r="Q1977" s="221"/>
      <c r="R1977" s="222"/>
      <c r="S1977" s="222"/>
      <c r="T1977" s="222"/>
      <c r="U1977" s="222"/>
      <c r="V1977" s="222"/>
      <c r="W1977" s="222"/>
      <c r="X1977" s="222"/>
      <c r="Y1977" s="222"/>
      <c r="Z1977" s="212"/>
      <c r="AA1977" s="212"/>
      <c r="AB1977" s="212"/>
      <c r="AC1977" s="212"/>
      <c r="AD1977" s="212"/>
      <c r="AE1977" s="212"/>
      <c r="AF1977" s="212"/>
      <c r="AG1977" s="212" t="s">
        <v>233</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19"/>
      <c r="B1978" s="220"/>
      <c r="C1978" s="260" t="s">
        <v>1730</v>
      </c>
      <c r="D1978" s="248"/>
      <c r="E1978" s="248"/>
      <c r="F1978" s="248"/>
      <c r="G1978" s="248"/>
      <c r="H1978" s="222"/>
      <c r="I1978" s="222"/>
      <c r="J1978" s="222"/>
      <c r="K1978" s="222"/>
      <c r="L1978" s="222"/>
      <c r="M1978" s="222"/>
      <c r="N1978" s="221"/>
      <c r="O1978" s="221"/>
      <c r="P1978" s="221"/>
      <c r="Q1978" s="221"/>
      <c r="R1978" s="222"/>
      <c r="S1978" s="222"/>
      <c r="T1978" s="222"/>
      <c r="U1978" s="222"/>
      <c r="V1978" s="222"/>
      <c r="W1978" s="222"/>
      <c r="X1978" s="222"/>
      <c r="Y1978" s="222"/>
      <c r="Z1978" s="212"/>
      <c r="AA1978" s="212"/>
      <c r="AB1978" s="212"/>
      <c r="AC1978" s="212"/>
      <c r="AD1978" s="212"/>
      <c r="AE1978" s="212"/>
      <c r="AF1978" s="212"/>
      <c r="AG1978" s="212" t="s">
        <v>233</v>
      </c>
      <c r="AH1978" s="212"/>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60" t="s">
        <v>1731</v>
      </c>
      <c r="D1979" s="248"/>
      <c r="E1979" s="248"/>
      <c r="F1979" s="248"/>
      <c r="G1979" s="248"/>
      <c r="H1979" s="222"/>
      <c r="I1979" s="222"/>
      <c r="J1979" s="222"/>
      <c r="K1979" s="222"/>
      <c r="L1979" s="222"/>
      <c r="M1979" s="222"/>
      <c r="N1979" s="221"/>
      <c r="O1979" s="221"/>
      <c r="P1979" s="221"/>
      <c r="Q1979" s="221"/>
      <c r="R1979" s="222"/>
      <c r="S1979" s="222"/>
      <c r="T1979" s="222"/>
      <c r="U1979" s="222"/>
      <c r="V1979" s="222"/>
      <c r="W1979" s="222"/>
      <c r="X1979" s="222"/>
      <c r="Y1979" s="222"/>
      <c r="Z1979" s="212"/>
      <c r="AA1979" s="212"/>
      <c r="AB1979" s="212"/>
      <c r="AC1979" s="212"/>
      <c r="AD1979" s="212"/>
      <c r="AE1979" s="212"/>
      <c r="AF1979" s="212"/>
      <c r="AG1979" s="212" t="s">
        <v>233</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19"/>
      <c r="B1980" s="220"/>
      <c r="C1980" s="260" t="s">
        <v>1732</v>
      </c>
      <c r="D1980" s="248"/>
      <c r="E1980" s="248"/>
      <c r="F1980" s="248"/>
      <c r="G1980" s="248"/>
      <c r="H1980" s="222"/>
      <c r="I1980" s="222"/>
      <c r="J1980" s="222"/>
      <c r="K1980" s="222"/>
      <c r="L1980" s="222"/>
      <c r="M1980" s="222"/>
      <c r="N1980" s="221"/>
      <c r="O1980" s="221"/>
      <c r="P1980" s="221"/>
      <c r="Q1980" s="221"/>
      <c r="R1980" s="222"/>
      <c r="S1980" s="222"/>
      <c r="T1980" s="222"/>
      <c r="U1980" s="222"/>
      <c r="V1980" s="222"/>
      <c r="W1980" s="222"/>
      <c r="X1980" s="222"/>
      <c r="Y1980" s="222"/>
      <c r="Z1980" s="212"/>
      <c r="AA1980" s="212"/>
      <c r="AB1980" s="212"/>
      <c r="AC1980" s="212"/>
      <c r="AD1980" s="212"/>
      <c r="AE1980" s="212"/>
      <c r="AF1980" s="212"/>
      <c r="AG1980" s="212" t="s">
        <v>233</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47" t="str">
        <f>C1980</f>
        <v>Sjednocení kování na všech dveřích. Oboustranné kování (klika, koule) se sšítky z broušené nerez oceli. Včetně vložky a klíčů.</v>
      </c>
      <c r="BB1980" s="212"/>
      <c r="BC1980" s="212"/>
      <c r="BD1980" s="212"/>
      <c r="BE1980" s="212"/>
      <c r="BF1980" s="212"/>
      <c r="BG1980" s="212"/>
      <c r="BH1980" s="212"/>
    </row>
    <row r="1981" spans="1:60" outlineLevel="3" x14ac:dyDescent="0.2">
      <c r="A1981" s="219"/>
      <c r="B1981" s="220"/>
      <c r="C1981" s="260" t="s">
        <v>1733</v>
      </c>
      <c r="D1981" s="248"/>
      <c r="E1981" s="248"/>
      <c r="F1981" s="248"/>
      <c r="G1981" s="248"/>
      <c r="H1981" s="222"/>
      <c r="I1981" s="222"/>
      <c r="J1981" s="222"/>
      <c r="K1981" s="222"/>
      <c r="L1981" s="222"/>
      <c r="M1981" s="222"/>
      <c r="N1981" s="221"/>
      <c r="O1981" s="221"/>
      <c r="P1981" s="221"/>
      <c r="Q1981" s="221"/>
      <c r="R1981" s="222"/>
      <c r="S1981" s="222"/>
      <c r="T1981" s="222"/>
      <c r="U1981" s="222"/>
      <c r="V1981" s="222"/>
      <c r="W1981" s="222"/>
      <c r="X1981" s="222"/>
      <c r="Y1981" s="222"/>
      <c r="Z1981" s="212"/>
      <c r="AA1981" s="212"/>
      <c r="AB1981" s="212"/>
      <c r="AC1981" s="212"/>
      <c r="AD1981" s="212"/>
      <c r="AE1981" s="212"/>
      <c r="AF1981" s="212"/>
      <c r="AG1981" s="212" t="s">
        <v>233</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3" x14ac:dyDescent="0.2">
      <c r="A1982" s="219"/>
      <c r="B1982" s="220"/>
      <c r="C1982" s="260" t="s">
        <v>1734</v>
      </c>
      <c r="D1982" s="248"/>
      <c r="E1982" s="248"/>
      <c r="F1982" s="248"/>
      <c r="G1982" s="248"/>
      <c r="H1982" s="222"/>
      <c r="I1982" s="222"/>
      <c r="J1982" s="222"/>
      <c r="K1982" s="222"/>
      <c r="L1982" s="222"/>
      <c r="M1982" s="222"/>
      <c r="N1982" s="221"/>
      <c r="O1982" s="221"/>
      <c r="P1982" s="221"/>
      <c r="Q1982" s="221"/>
      <c r="R1982" s="222"/>
      <c r="S1982" s="222"/>
      <c r="T1982" s="222"/>
      <c r="U1982" s="222"/>
      <c r="V1982" s="222"/>
      <c r="W1982" s="222"/>
      <c r="X1982" s="222"/>
      <c r="Y1982" s="222"/>
      <c r="Z1982" s="212"/>
      <c r="AA1982" s="212"/>
      <c r="AB1982" s="212"/>
      <c r="AC1982" s="212"/>
      <c r="AD1982" s="212"/>
      <c r="AE1982" s="212"/>
      <c r="AF1982" s="212"/>
      <c r="AG1982" s="212" t="s">
        <v>233</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3" x14ac:dyDescent="0.2">
      <c r="A1983" s="219"/>
      <c r="B1983" s="220"/>
      <c r="C1983" s="260" t="s">
        <v>1735</v>
      </c>
      <c r="D1983" s="248"/>
      <c r="E1983" s="248"/>
      <c r="F1983" s="248"/>
      <c r="G1983" s="248"/>
      <c r="H1983" s="222"/>
      <c r="I1983" s="222"/>
      <c r="J1983" s="222"/>
      <c r="K1983" s="222"/>
      <c r="L1983" s="222"/>
      <c r="M1983" s="222"/>
      <c r="N1983" s="221"/>
      <c r="O1983" s="221"/>
      <c r="P1983" s="221"/>
      <c r="Q1983" s="221"/>
      <c r="R1983" s="222"/>
      <c r="S1983" s="222"/>
      <c r="T1983" s="222"/>
      <c r="U1983" s="222"/>
      <c r="V1983" s="222"/>
      <c r="W1983" s="222"/>
      <c r="X1983" s="222"/>
      <c r="Y1983" s="222"/>
      <c r="Z1983" s="212"/>
      <c r="AA1983" s="212"/>
      <c r="AB1983" s="212"/>
      <c r="AC1983" s="212"/>
      <c r="AD1983" s="212"/>
      <c r="AE1983" s="212"/>
      <c r="AF1983" s="212"/>
      <c r="AG1983" s="212" t="s">
        <v>233</v>
      </c>
      <c r="AH1983" s="212"/>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2" x14ac:dyDescent="0.2">
      <c r="A1984" s="219"/>
      <c r="B1984" s="220"/>
      <c r="C1984" s="259" t="s">
        <v>1751</v>
      </c>
      <c r="D1984" s="226"/>
      <c r="E1984" s="227">
        <v>1</v>
      </c>
      <c r="F1984" s="222"/>
      <c r="G1984" s="222"/>
      <c r="H1984" s="222"/>
      <c r="I1984" s="222"/>
      <c r="J1984" s="222"/>
      <c r="K1984" s="222"/>
      <c r="L1984" s="222"/>
      <c r="M1984" s="222"/>
      <c r="N1984" s="221"/>
      <c r="O1984" s="221"/>
      <c r="P1984" s="221"/>
      <c r="Q1984" s="221"/>
      <c r="R1984" s="222"/>
      <c r="S1984" s="222"/>
      <c r="T1984" s="222"/>
      <c r="U1984" s="222"/>
      <c r="V1984" s="222"/>
      <c r="W1984" s="222"/>
      <c r="X1984" s="222"/>
      <c r="Y1984" s="222"/>
      <c r="Z1984" s="212"/>
      <c r="AA1984" s="212"/>
      <c r="AB1984" s="212"/>
      <c r="AC1984" s="212"/>
      <c r="AD1984" s="212"/>
      <c r="AE1984" s="212"/>
      <c r="AF1984" s="212"/>
      <c r="AG1984" s="212" t="s">
        <v>235</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ht="22.5" outlineLevel="1" x14ac:dyDescent="0.2">
      <c r="A1985" s="239">
        <v>221</v>
      </c>
      <c r="B1985" s="240" t="s">
        <v>1752</v>
      </c>
      <c r="C1985" s="257" t="s">
        <v>1753</v>
      </c>
      <c r="D1985" s="241" t="s">
        <v>425</v>
      </c>
      <c r="E1985" s="242">
        <v>1</v>
      </c>
      <c r="F1985" s="243"/>
      <c r="G1985" s="244">
        <f>ROUND(E1985*F1985,2)</f>
        <v>0</v>
      </c>
      <c r="H1985" s="243"/>
      <c r="I1985" s="244">
        <f>ROUND(E1985*H1985,2)</f>
        <v>0</v>
      </c>
      <c r="J1985" s="243"/>
      <c r="K1985" s="244">
        <f>ROUND(E1985*J1985,2)</f>
        <v>0</v>
      </c>
      <c r="L1985" s="244">
        <v>15</v>
      </c>
      <c r="M1985" s="244">
        <f>G1985*(1+L1985/100)</f>
        <v>0</v>
      </c>
      <c r="N1985" s="242">
        <v>0.05</v>
      </c>
      <c r="O1985" s="242">
        <f>ROUND(E1985*N1985,2)</f>
        <v>0.05</v>
      </c>
      <c r="P1985" s="242">
        <v>0</v>
      </c>
      <c r="Q1985" s="242">
        <f>ROUND(E1985*P1985,2)</f>
        <v>0</v>
      </c>
      <c r="R1985" s="244"/>
      <c r="S1985" s="244" t="s">
        <v>250</v>
      </c>
      <c r="T1985" s="245" t="s">
        <v>228</v>
      </c>
      <c r="U1985" s="222">
        <v>0</v>
      </c>
      <c r="V1985" s="222">
        <f>ROUND(E1985*U1985,2)</f>
        <v>0</v>
      </c>
      <c r="W1985" s="222"/>
      <c r="X1985" s="222" t="s">
        <v>298</v>
      </c>
      <c r="Y1985" s="222" t="s">
        <v>230</v>
      </c>
      <c r="Z1985" s="212"/>
      <c r="AA1985" s="212"/>
      <c r="AB1985" s="212"/>
      <c r="AC1985" s="212"/>
      <c r="AD1985" s="212"/>
      <c r="AE1985" s="212"/>
      <c r="AF1985" s="212"/>
      <c r="AG1985" s="212" t="s">
        <v>362</v>
      </c>
      <c r="AH1985" s="212"/>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2" x14ac:dyDescent="0.2">
      <c r="A1986" s="219"/>
      <c r="B1986" s="220"/>
      <c r="C1986" s="258" t="s">
        <v>1727</v>
      </c>
      <c r="D1986" s="246"/>
      <c r="E1986" s="246"/>
      <c r="F1986" s="246"/>
      <c r="G1986" s="246"/>
      <c r="H1986" s="222"/>
      <c r="I1986" s="222"/>
      <c r="J1986" s="222"/>
      <c r="K1986" s="222"/>
      <c r="L1986" s="222"/>
      <c r="M1986" s="222"/>
      <c r="N1986" s="221"/>
      <c r="O1986" s="221"/>
      <c r="P1986" s="221"/>
      <c r="Q1986" s="221"/>
      <c r="R1986" s="222"/>
      <c r="S1986" s="222"/>
      <c r="T1986" s="222"/>
      <c r="U1986" s="222"/>
      <c r="V1986" s="222"/>
      <c r="W1986" s="222"/>
      <c r="X1986" s="222"/>
      <c r="Y1986" s="222"/>
      <c r="Z1986" s="212"/>
      <c r="AA1986" s="212"/>
      <c r="AB1986" s="212"/>
      <c r="AC1986" s="212"/>
      <c r="AD1986" s="212"/>
      <c r="AE1986" s="212"/>
      <c r="AF1986" s="212"/>
      <c r="AG1986" s="212" t="s">
        <v>233</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3" x14ac:dyDescent="0.2">
      <c r="A1987" s="219"/>
      <c r="B1987" s="220"/>
      <c r="C1987" s="260" t="s">
        <v>1728</v>
      </c>
      <c r="D1987" s="248"/>
      <c r="E1987" s="248"/>
      <c r="F1987" s="248"/>
      <c r="G1987" s="248"/>
      <c r="H1987" s="222"/>
      <c r="I1987" s="222"/>
      <c r="J1987" s="222"/>
      <c r="K1987" s="222"/>
      <c r="L1987" s="222"/>
      <c r="M1987" s="222"/>
      <c r="N1987" s="221"/>
      <c r="O1987" s="221"/>
      <c r="P1987" s="221"/>
      <c r="Q1987" s="221"/>
      <c r="R1987" s="222"/>
      <c r="S1987" s="222"/>
      <c r="T1987" s="222"/>
      <c r="U1987" s="222"/>
      <c r="V1987" s="222"/>
      <c r="W1987" s="222"/>
      <c r="X1987" s="222"/>
      <c r="Y1987" s="222"/>
      <c r="Z1987" s="212"/>
      <c r="AA1987" s="212"/>
      <c r="AB1987" s="212"/>
      <c r="AC1987" s="212"/>
      <c r="AD1987" s="212"/>
      <c r="AE1987" s="212"/>
      <c r="AF1987" s="212"/>
      <c r="AG1987" s="212" t="s">
        <v>233</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3" x14ac:dyDescent="0.2">
      <c r="A1988" s="219"/>
      <c r="B1988" s="220"/>
      <c r="C1988" s="260" t="s">
        <v>1729</v>
      </c>
      <c r="D1988" s="248"/>
      <c r="E1988" s="248"/>
      <c r="F1988" s="248"/>
      <c r="G1988" s="248"/>
      <c r="H1988" s="222"/>
      <c r="I1988" s="222"/>
      <c r="J1988" s="222"/>
      <c r="K1988" s="222"/>
      <c r="L1988" s="222"/>
      <c r="M1988" s="222"/>
      <c r="N1988" s="221"/>
      <c r="O1988" s="221"/>
      <c r="P1988" s="221"/>
      <c r="Q1988" s="221"/>
      <c r="R1988" s="222"/>
      <c r="S1988" s="222"/>
      <c r="T1988" s="222"/>
      <c r="U1988" s="222"/>
      <c r="V1988" s="222"/>
      <c r="W1988" s="222"/>
      <c r="X1988" s="222"/>
      <c r="Y1988" s="222"/>
      <c r="Z1988" s="212"/>
      <c r="AA1988" s="212"/>
      <c r="AB1988" s="212"/>
      <c r="AC1988" s="212"/>
      <c r="AD1988" s="212"/>
      <c r="AE1988" s="212"/>
      <c r="AF1988" s="212"/>
      <c r="AG1988" s="212" t="s">
        <v>233</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3" x14ac:dyDescent="0.2">
      <c r="A1989" s="219"/>
      <c r="B1989" s="220"/>
      <c r="C1989" s="260" t="s">
        <v>1730</v>
      </c>
      <c r="D1989" s="248"/>
      <c r="E1989" s="248"/>
      <c r="F1989" s="248"/>
      <c r="G1989" s="248"/>
      <c r="H1989" s="222"/>
      <c r="I1989" s="222"/>
      <c r="J1989" s="222"/>
      <c r="K1989" s="222"/>
      <c r="L1989" s="222"/>
      <c r="M1989" s="222"/>
      <c r="N1989" s="221"/>
      <c r="O1989" s="221"/>
      <c r="P1989" s="221"/>
      <c r="Q1989" s="221"/>
      <c r="R1989" s="222"/>
      <c r="S1989" s="222"/>
      <c r="T1989" s="222"/>
      <c r="U1989" s="222"/>
      <c r="V1989" s="222"/>
      <c r="W1989" s="222"/>
      <c r="X1989" s="222"/>
      <c r="Y1989" s="222"/>
      <c r="Z1989" s="212"/>
      <c r="AA1989" s="212"/>
      <c r="AB1989" s="212"/>
      <c r="AC1989" s="212"/>
      <c r="AD1989" s="212"/>
      <c r="AE1989" s="212"/>
      <c r="AF1989" s="212"/>
      <c r="AG1989" s="212" t="s">
        <v>233</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19"/>
      <c r="B1990" s="220"/>
      <c r="C1990" s="260" t="s">
        <v>1731</v>
      </c>
      <c r="D1990" s="248"/>
      <c r="E1990" s="248"/>
      <c r="F1990" s="248"/>
      <c r="G1990" s="248"/>
      <c r="H1990" s="222"/>
      <c r="I1990" s="222"/>
      <c r="J1990" s="222"/>
      <c r="K1990" s="222"/>
      <c r="L1990" s="222"/>
      <c r="M1990" s="222"/>
      <c r="N1990" s="221"/>
      <c r="O1990" s="221"/>
      <c r="P1990" s="221"/>
      <c r="Q1990" s="221"/>
      <c r="R1990" s="222"/>
      <c r="S1990" s="222"/>
      <c r="T1990" s="222"/>
      <c r="U1990" s="222"/>
      <c r="V1990" s="222"/>
      <c r="W1990" s="222"/>
      <c r="X1990" s="222"/>
      <c r="Y1990" s="222"/>
      <c r="Z1990" s="212"/>
      <c r="AA1990" s="212"/>
      <c r="AB1990" s="212"/>
      <c r="AC1990" s="212"/>
      <c r="AD1990" s="212"/>
      <c r="AE1990" s="212"/>
      <c r="AF1990" s="212"/>
      <c r="AG1990" s="212" t="s">
        <v>233</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3" x14ac:dyDescent="0.2">
      <c r="A1991" s="219"/>
      <c r="B1991" s="220"/>
      <c r="C1991" s="260" t="s">
        <v>1732</v>
      </c>
      <c r="D1991" s="248"/>
      <c r="E1991" s="248"/>
      <c r="F1991" s="248"/>
      <c r="G1991" s="248"/>
      <c r="H1991" s="222"/>
      <c r="I1991" s="222"/>
      <c r="J1991" s="222"/>
      <c r="K1991" s="222"/>
      <c r="L1991" s="222"/>
      <c r="M1991" s="222"/>
      <c r="N1991" s="221"/>
      <c r="O1991" s="221"/>
      <c r="P1991" s="221"/>
      <c r="Q1991" s="221"/>
      <c r="R1991" s="222"/>
      <c r="S1991" s="222"/>
      <c r="T1991" s="222"/>
      <c r="U1991" s="222"/>
      <c r="V1991" s="222"/>
      <c r="W1991" s="222"/>
      <c r="X1991" s="222"/>
      <c r="Y1991" s="222"/>
      <c r="Z1991" s="212"/>
      <c r="AA1991" s="212"/>
      <c r="AB1991" s="212"/>
      <c r="AC1991" s="212"/>
      <c r="AD1991" s="212"/>
      <c r="AE1991" s="212"/>
      <c r="AF1991" s="212"/>
      <c r="AG1991" s="212" t="s">
        <v>233</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47" t="str">
        <f>C1991</f>
        <v>Sjednocení kování na všech dveřích. Oboustranné kování (klika, koule) se sšítky z broušené nerez oceli. Včetně vložky a klíčů.</v>
      </c>
      <c r="BB1991" s="212"/>
      <c r="BC1991" s="212"/>
      <c r="BD1991" s="212"/>
      <c r="BE1991" s="212"/>
      <c r="BF1991" s="212"/>
      <c r="BG1991" s="212"/>
      <c r="BH1991" s="212"/>
    </row>
    <row r="1992" spans="1:60" outlineLevel="3" x14ac:dyDescent="0.2">
      <c r="A1992" s="219"/>
      <c r="B1992" s="220"/>
      <c r="C1992" s="260" t="s">
        <v>1733</v>
      </c>
      <c r="D1992" s="248"/>
      <c r="E1992" s="248"/>
      <c r="F1992" s="248"/>
      <c r="G1992" s="248"/>
      <c r="H1992" s="222"/>
      <c r="I1992" s="222"/>
      <c r="J1992" s="222"/>
      <c r="K1992" s="222"/>
      <c r="L1992" s="222"/>
      <c r="M1992" s="222"/>
      <c r="N1992" s="221"/>
      <c r="O1992" s="221"/>
      <c r="P1992" s="221"/>
      <c r="Q1992" s="221"/>
      <c r="R1992" s="222"/>
      <c r="S1992" s="222"/>
      <c r="T1992" s="222"/>
      <c r="U1992" s="222"/>
      <c r="V1992" s="222"/>
      <c r="W1992" s="222"/>
      <c r="X1992" s="222"/>
      <c r="Y1992" s="222"/>
      <c r="Z1992" s="212"/>
      <c r="AA1992" s="212"/>
      <c r="AB1992" s="212"/>
      <c r="AC1992" s="212"/>
      <c r="AD1992" s="212"/>
      <c r="AE1992" s="212"/>
      <c r="AF1992" s="212"/>
      <c r="AG1992" s="212" t="s">
        <v>233</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
      <c r="A1993" s="219"/>
      <c r="B1993" s="220"/>
      <c r="C1993" s="260" t="s">
        <v>1734</v>
      </c>
      <c r="D1993" s="248"/>
      <c r="E1993" s="248"/>
      <c r="F1993" s="248"/>
      <c r="G1993" s="248"/>
      <c r="H1993" s="222"/>
      <c r="I1993" s="222"/>
      <c r="J1993" s="222"/>
      <c r="K1993" s="222"/>
      <c r="L1993" s="222"/>
      <c r="M1993" s="222"/>
      <c r="N1993" s="221"/>
      <c r="O1993" s="221"/>
      <c r="P1993" s="221"/>
      <c r="Q1993" s="221"/>
      <c r="R1993" s="222"/>
      <c r="S1993" s="222"/>
      <c r="T1993" s="222"/>
      <c r="U1993" s="222"/>
      <c r="V1993" s="222"/>
      <c r="W1993" s="222"/>
      <c r="X1993" s="222"/>
      <c r="Y1993" s="222"/>
      <c r="Z1993" s="212"/>
      <c r="AA1993" s="212"/>
      <c r="AB1993" s="212"/>
      <c r="AC1993" s="212"/>
      <c r="AD1993" s="212"/>
      <c r="AE1993" s="212"/>
      <c r="AF1993" s="212"/>
      <c r="AG1993" s="212" t="s">
        <v>233</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
      <c r="A1994" s="219"/>
      <c r="B1994" s="220"/>
      <c r="C1994" s="260" t="s">
        <v>1735</v>
      </c>
      <c r="D1994" s="248"/>
      <c r="E1994" s="248"/>
      <c r="F1994" s="248"/>
      <c r="G1994" s="248"/>
      <c r="H1994" s="222"/>
      <c r="I1994" s="222"/>
      <c r="J1994" s="222"/>
      <c r="K1994" s="222"/>
      <c r="L1994" s="222"/>
      <c r="M1994" s="222"/>
      <c r="N1994" s="221"/>
      <c r="O1994" s="221"/>
      <c r="P1994" s="221"/>
      <c r="Q1994" s="221"/>
      <c r="R1994" s="222"/>
      <c r="S1994" s="222"/>
      <c r="T1994" s="222"/>
      <c r="U1994" s="222"/>
      <c r="V1994" s="222"/>
      <c r="W1994" s="222"/>
      <c r="X1994" s="222"/>
      <c r="Y1994" s="222"/>
      <c r="Z1994" s="212"/>
      <c r="AA1994" s="212"/>
      <c r="AB1994" s="212"/>
      <c r="AC1994" s="212"/>
      <c r="AD1994" s="212"/>
      <c r="AE1994" s="212"/>
      <c r="AF1994" s="212"/>
      <c r="AG1994" s="212" t="s">
        <v>233</v>
      </c>
      <c r="AH1994" s="212"/>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2" x14ac:dyDescent="0.2">
      <c r="A1995" s="219"/>
      <c r="B1995" s="220"/>
      <c r="C1995" s="259" t="s">
        <v>1751</v>
      </c>
      <c r="D1995" s="226"/>
      <c r="E1995" s="227">
        <v>1</v>
      </c>
      <c r="F1995" s="222"/>
      <c r="G1995" s="222"/>
      <c r="H1995" s="222"/>
      <c r="I1995" s="222"/>
      <c r="J1995" s="222"/>
      <c r="K1995" s="222"/>
      <c r="L1995" s="222"/>
      <c r="M1995" s="222"/>
      <c r="N1995" s="221"/>
      <c r="O1995" s="221"/>
      <c r="P1995" s="221"/>
      <c r="Q1995" s="221"/>
      <c r="R1995" s="222"/>
      <c r="S1995" s="222"/>
      <c r="T1995" s="222"/>
      <c r="U1995" s="222"/>
      <c r="V1995" s="222"/>
      <c r="W1995" s="222"/>
      <c r="X1995" s="222"/>
      <c r="Y1995" s="222"/>
      <c r="Z1995" s="212"/>
      <c r="AA1995" s="212"/>
      <c r="AB1995" s="212"/>
      <c r="AC1995" s="212"/>
      <c r="AD1995" s="212"/>
      <c r="AE1995" s="212"/>
      <c r="AF1995" s="212"/>
      <c r="AG1995" s="212" t="s">
        <v>235</v>
      </c>
      <c r="AH1995" s="212">
        <v>0</v>
      </c>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ht="22.5" outlineLevel="1" x14ac:dyDescent="0.2">
      <c r="A1996" s="239">
        <v>222</v>
      </c>
      <c r="B1996" s="240" t="s">
        <v>1754</v>
      </c>
      <c r="C1996" s="257" t="s">
        <v>1755</v>
      </c>
      <c r="D1996" s="241" t="s">
        <v>425</v>
      </c>
      <c r="E1996" s="242">
        <v>1</v>
      </c>
      <c r="F1996" s="243"/>
      <c r="G1996" s="244">
        <f>ROUND(E1996*F1996,2)</f>
        <v>0</v>
      </c>
      <c r="H1996" s="243"/>
      <c r="I1996" s="244">
        <f>ROUND(E1996*H1996,2)</f>
        <v>0</v>
      </c>
      <c r="J1996" s="243"/>
      <c r="K1996" s="244">
        <f>ROUND(E1996*J1996,2)</f>
        <v>0</v>
      </c>
      <c r="L1996" s="244">
        <v>15</v>
      </c>
      <c r="M1996" s="244">
        <f>G1996*(1+L1996/100)</f>
        <v>0</v>
      </c>
      <c r="N1996" s="242">
        <v>0.05</v>
      </c>
      <c r="O1996" s="242">
        <f>ROUND(E1996*N1996,2)</f>
        <v>0.05</v>
      </c>
      <c r="P1996" s="242">
        <v>0</v>
      </c>
      <c r="Q1996" s="242">
        <f>ROUND(E1996*P1996,2)</f>
        <v>0</v>
      </c>
      <c r="R1996" s="244"/>
      <c r="S1996" s="244" t="s">
        <v>250</v>
      </c>
      <c r="T1996" s="245" t="s">
        <v>228</v>
      </c>
      <c r="U1996" s="222">
        <v>0</v>
      </c>
      <c r="V1996" s="222">
        <f>ROUND(E1996*U1996,2)</f>
        <v>0</v>
      </c>
      <c r="W1996" s="222"/>
      <c r="X1996" s="222" t="s">
        <v>298</v>
      </c>
      <c r="Y1996" s="222" t="s">
        <v>230</v>
      </c>
      <c r="Z1996" s="212"/>
      <c r="AA1996" s="212"/>
      <c r="AB1996" s="212"/>
      <c r="AC1996" s="212"/>
      <c r="AD1996" s="212"/>
      <c r="AE1996" s="212"/>
      <c r="AF1996" s="212"/>
      <c r="AG1996" s="212" t="s">
        <v>362</v>
      </c>
      <c r="AH1996" s="212"/>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2" x14ac:dyDescent="0.2">
      <c r="A1997" s="219"/>
      <c r="B1997" s="220"/>
      <c r="C1997" s="258" t="s">
        <v>1727</v>
      </c>
      <c r="D1997" s="246"/>
      <c r="E1997" s="246"/>
      <c r="F1997" s="246"/>
      <c r="G1997" s="246"/>
      <c r="H1997" s="222"/>
      <c r="I1997" s="222"/>
      <c r="J1997" s="222"/>
      <c r="K1997" s="222"/>
      <c r="L1997" s="222"/>
      <c r="M1997" s="222"/>
      <c r="N1997" s="221"/>
      <c r="O1997" s="221"/>
      <c r="P1997" s="221"/>
      <c r="Q1997" s="221"/>
      <c r="R1997" s="222"/>
      <c r="S1997" s="222"/>
      <c r="T1997" s="222"/>
      <c r="U1997" s="222"/>
      <c r="V1997" s="222"/>
      <c r="W1997" s="222"/>
      <c r="X1997" s="222"/>
      <c r="Y1997" s="222"/>
      <c r="Z1997" s="212"/>
      <c r="AA1997" s="212"/>
      <c r="AB1997" s="212"/>
      <c r="AC1997" s="212"/>
      <c r="AD1997" s="212"/>
      <c r="AE1997" s="212"/>
      <c r="AF1997" s="212"/>
      <c r="AG1997" s="212" t="s">
        <v>233</v>
      </c>
      <c r="AH1997" s="212"/>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60" t="s">
        <v>1728</v>
      </c>
      <c r="D1998" s="248"/>
      <c r="E1998" s="248"/>
      <c r="F1998" s="248"/>
      <c r="G1998" s="248"/>
      <c r="H1998" s="222"/>
      <c r="I1998" s="222"/>
      <c r="J1998" s="222"/>
      <c r="K1998" s="222"/>
      <c r="L1998" s="222"/>
      <c r="M1998" s="222"/>
      <c r="N1998" s="221"/>
      <c r="O1998" s="221"/>
      <c r="P1998" s="221"/>
      <c r="Q1998" s="221"/>
      <c r="R1998" s="222"/>
      <c r="S1998" s="222"/>
      <c r="T1998" s="222"/>
      <c r="U1998" s="222"/>
      <c r="V1998" s="222"/>
      <c r="W1998" s="222"/>
      <c r="X1998" s="222"/>
      <c r="Y1998" s="222"/>
      <c r="Z1998" s="212"/>
      <c r="AA1998" s="212"/>
      <c r="AB1998" s="212"/>
      <c r="AC1998" s="212"/>
      <c r="AD1998" s="212"/>
      <c r="AE1998" s="212"/>
      <c r="AF1998" s="212"/>
      <c r="AG1998" s="212" t="s">
        <v>233</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19"/>
      <c r="B1999" s="220"/>
      <c r="C1999" s="260" t="s">
        <v>1729</v>
      </c>
      <c r="D1999" s="248"/>
      <c r="E1999" s="248"/>
      <c r="F1999" s="248"/>
      <c r="G1999" s="248"/>
      <c r="H1999" s="222"/>
      <c r="I1999" s="222"/>
      <c r="J1999" s="222"/>
      <c r="K1999" s="222"/>
      <c r="L1999" s="222"/>
      <c r="M1999" s="222"/>
      <c r="N1999" s="221"/>
      <c r="O1999" s="221"/>
      <c r="P1999" s="221"/>
      <c r="Q1999" s="221"/>
      <c r="R1999" s="222"/>
      <c r="S1999" s="222"/>
      <c r="T1999" s="222"/>
      <c r="U1999" s="222"/>
      <c r="V1999" s="222"/>
      <c r="W1999" s="222"/>
      <c r="X1999" s="222"/>
      <c r="Y1999" s="222"/>
      <c r="Z1999" s="212"/>
      <c r="AA1999" s="212"/>
      <c r="AB1999" s="212"/>
      <c r="AC1999" s="212"/>
      <c r="AD1999" s="212"/>
      <c r="AE1999" s="212"/>
      <c r="AF1999" s="212"/>
      <c r="AG1999" s="212" t="s">
        <v>233</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19"/>
      <c r="B2000" s="220"/>
      <c r="C2000" s="260" t="s">
        <v>1730</v>
      </c>
      <c r="D2000" s="248"/>
      <c r="E2000" s="248"/>
      <c r="F2000" s="248"/>
      <c r="G2000" s="248"/>
      <c r="H2000" s="222"/>
      <c r="I2000" s="222"/>
      <c r="J2000" s="222"/>
      <c r="K2000" s="222"/>
      <c r="L2000" s="222"/>
      <c r="M2000" s="222"/>
      <c r="N2000" s="221"/>
      <c r="O2000" s="221"/>
      <c r="P2000" s="221"/>
      <c r="Q2000" s="221"/>
      <c r="R2000" s="222"/>
      <c r="S2000" s="222"/>
      <c r="T2000" s="222"/>
      <c r="U2000" s="222"/>
      <c r="V2000" s="222"/>
      <c r="W2000" s="222"/>
      <c r="X2000" s="222"/>
      <c r="Y2000" s="222"/>
      <c r="Z2000" s="212"/>
      <c r="AA2000" s="212"/>
      <c r="AB2000" s="212"/>
      <c r="AC2000" s="212"/>
      <c r="AD2000" s="212"/>
      <c r="AE2000" s="212"/>
      <c r="AF2000" s="212"/>
      <c r="AG2000" s="212" t="s">
        <v>233</v>
      </c>
      <c r="AH2000" s="212"/>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19"/>
      <c r="B2001" s="220"/>
      <c r="C2001" s="260" t="s">
        <v>1731</v>
      </c>
      <c r="D2001" s="248"/>
      <c r="E2001" s="248"/>
      <c r="F2001" s="248"/>
      <c r="G2001" s="248"/>
      <c r="H2001" s="222"/>
      <c r="I2001" s="222"/>
      <c r="J2001" s="222"/>
      <c r="K2001" s="222"/>
      <c r="L2001" s="222"/>
      <c r="M2001" s="222"/>
      <c r="N2001" s="221"/>
      <c r="O2001" s="221"/>
      <c r="P2001" s="221"/>
      <c r="Q2001" s="221"/>
      <c r="R2001" s="222"/>
      <c r="S2001" s="222"/>
      <c r="T2001" s="222"/>
      <c r="U2001" s="222"/>
      <c r="V2001" s="222"/>
      <c r="W2001" s="222"/>
      <c r="X2001" s="222"/>
      <c r="Y2001" s="222"/>
      <c r="Z2001" s="212"/>
      <c r="AA2001" s="212"/>
      <c r="AB2001" s="212"/>
      <c r="AC2001" s="212"/>
      <c r="AD2001" s="212"/>
      <c r="AE2001" s="212"/>
      <c r="AF2001" s="212"/>
      <c r="AG2001" s="212" t="s">
        <v>233</v>
      </c>
      <c r="AH2001" s="212"/>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19"/>
      <c r="B2002" s="220"/>
      <c r="C2002" s="260" t="s">
        <v>1732</v>
      </c>
      <c r="D2002" s="248"/>
      <c r="E2002" s="248"/>
      <c r="F2002" s="248"/>
      <c r="G2002" s="248"/>
      <c r="H2002" s="222"/>
      <c r="I2002" s="222"/>
      <c r="J2002" s="222"/>
      <c r="K2002" s="222"/>
      <c r="L2002" s="222"/>
      <c r="M2002" s="222"/>
      <c r="N2002" s="221"/>
      <c r="O2002" s="221"/>
      <c r="P2002" s="221"/>
      <c r="Q2002" s="221"/>
      <c r="R2002" s="222"/>
      <c r="S2002" s="222"/>
      <c r="T2002" s="222"/>
      <c r="U2002" s="222"/>
      <c r="V2002" s="222"/>
      <c r="W2002" s="222"/>
      <c r="X2002" s="222"/>
      <c r="Y2002" s="222"/>
      <c r="Z2002" s="212"/>
      <c r="AA2002" s="212"/>
      <c r="AB2002" s="212"/>
      <c r="AC2002" s="212"/>
      <c r="AD2002" s="212"/>
      <c r="AE2002" s="212"/>
      <c r="AF2002" s="212"/>
      <c r="AG2002" s="212" t="s">
        <v>233</v>
      </c>
      <c r="AH2002" s="212"/>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47" t="str">
        <f>C2002</f>
        <v>Sjednocení kování na všech dveřích. Oboustranné kování (klika, koule) se sšítky z broušené nerez oceli. Včetně vložky a klíčů.</v>
      </c>
      <c r="BB2002" s="212"/>
      <c r="BC2002" s="212"/>
      <c r="BD2002" s="212"/>
      <c r="BE2002" s="212"/>
      <c r="BF2002" s="212"/>
      <c r="BG2002" s="212"/>
      <c r="BH2002" s="212"/>
    </row>
    <row r="2003" spans="1:60" outlineLevel="3" x14ac:dyDescent="0.2">
      <c r="A2003" s="219"/>
      <c r="B2003" s="220"/>
      <c r="C2003" s="260" t="s">
        <v>1733</v>
      </c>
      <c r="D2003" s="248"/>
      <c r="E2003" s="248"/>
      <c r="F2003" s="248"/>
      <c r="G2003" s="248"/>
      <c r="H2003" s="222"/>
      <c r="I2003" s="222"/>
      <c r="J2003" s="222"/>
      <c r="K2003" s="222"/>
      <c r="L2003" s="222"/>
      <c r="M2003" s="222"/>
      <c r="N2003" s="221"/>
      <c r="O2003" s="221"/>
      <c r="P2003" s="221"/>
      <c r="Q2003" s="221"/>
      <c r="R2003" s="222"/>
      <c r="S2003" s="222"/>
      <c r="T2003" s="222"/>
      <c r="U2003" s="222"/>
      <c r="V2003" s="222"/>
      <c r="W2003" s="222"/>
      <c r="X2003" s="222"/>
      <c r="Y2003" s="222"/>
      <c r="Z2003" s="212"/>
      <c r="AA2003" s="212"/>
      <c r="AB2003" s="212"/>
      <c r="AC2003" s="212"/>
      <c r="AD2003" s="212"/>
      <c r="AE2003" s="212"/>
      <c r="AF2003" s="212"/>
      <c r="AG2003" s="212" t="s">
        <v>233</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19"/>
      <c r="B2004" s="220"/>
      <c r="C2004" s="260" t="s">
        <v>1734</v>
      </c>
      <c r="D2004" s="248"/>
      <c r="E2004" s="248"/>
      <c r="F2004" s="248"/>
      <c r="G2004" s="248"/>
      <c r="H2004" s="222"/>
      <c r="I2004" s="222"/>
      <c r="J2004" s="222"/>
      <c r="K2004" s="222"/>
      <c r="L2004" s="222"/>
      <c r="M2004" s="222"/>
      <c r="N2004" s="221"/>
      <c r="O2004" s="221"/>
      <c r="P2004" s="221"/>
      <c r="Q2004" s="221"/>
      <c r="R2004" s="222"/>
      <c r="S2004" s="222"/>
      <c r="T2004" s="222"/>
      <c r="U2004" s="222"/>
      <c r="V2004" s="222"/>
      <c r="W2004" s="222"/>
      <c r="X2004" s="222"/>
      <c r="Y2004" s="222"/>
      <c r="Z2004" s="212"/>
      <c r="AA2004" s="212"/>
      <c r="AB2004" s="212"/>
      <c r="AC2004" s="212"/>
      <c r="AD2004" s="212"/>
      <c r="AE2004" s="212"/>
      <c r="AF2004" s="212"/>
      <c r="AG2004" s="212" t="s">
        <v>233</v>
      </c>
      <c r="AH2004" s="212"/>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60" t="s">
        <v>1735</v>
      </c>
      <c r="D2005" s="248"/>
      <c r="E2005" s="248"/>
      <c r="F2005" s="248"/>
      <c r="G2005" s="248"/>
      <c r="H2005" s="222"/>
      <c r="I2005" s="222"/>
      <c r="J2005" s="222"/>
      <c r="K2005" s="222"/>
      <c r="L2005" s="222"/>
      <c r="M2005" s="222"/>
      <c r="N2005" s="221"/>
      <c r="O2005" s="221"/>
      <c r="P2005" s="221"/>
      <c r="Q2005" s="221"/>
      <c r="R2005" s="222"/>
      <c r="S2005" s="222"/>
      <c r="T2005" s="222"/>
      <c r="U2005" s="222"/>
      <c r="V2005" s="222"/>
      <c r="W2005" s="222"/>
      <c r="X2005" s="222"/>
      <c r="Y2005" s="222"/>
      <c r="Z2005" s="212"/>
      <c r="AA2005" s="212"/>
      <c r="AB2005" s="212"/>
      <c r="AC2005" s="212"/>
      <c r="AD2005" s="212"/>
      <c r="AE2005" s="212"/>
      <c r="AF2005" s="212"/>
      <c r="AG2005" s="212" t="s">
        <v>233</v>
      </c>
      <c r="AH2005" s="212"/>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2" x14ac:dyDescent="0.2">
      <c r="A2006" s="219"/>
      <c r="B2006" s="220"/>
      <c r="C2006" s="259" t="s">
        <v>1751</v>
      </c>
      <c r="D2006" s="226"/>
      <c r="E2006" s="227">
        <v>1</v>
      </c>
      <c r="F2006" s="222"/>
      <c r="G2006" s="222"/>
      <c r="H2006" s="222"/>
      <c r="I2006" s="222"/>
      <c r="J2006" s="222"/>
      <c r="K2006" s="222"/>
      <c r="L2006" s="222"/>
      <c r="M2006" s="222"/>
      <c r="N2006" s="221"/>
      <c r="O2006" s="221"/>
      <c r="P2006" s="221"/>
      <c r="Q2006" s="221"/>
      <c r="R2006" s="222"/>
      <c r="S2006" s="222"/>
      <c r="T2006" s="222"/>
      <c r="U2006" s="222"/>
      <c r="V2006" s="222"/>
      <c r="W2006" s="222"/>
      <c r="X2006" s="222"/>
      <c r="Y2006" s="222"/>
      <c r="Z2006" s="212"/>
      <c r="AA2006" s="212"/>
      <c r="AB2006" s="212"/>
      <c r="AC2006" s="212"/>
      <c r="AD2006" s="212"/>
      <c r="AE2006" s="212"/>
      <c r="AF2006" s="212"/>
      <c r="AG2006" s="212" t="s">
        <v>235</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ht="22.5" outlineLevel="1" x14ac:dyDescent="0.2">
      <c r="A2007" s="239">
        <v>223</v>
      </c>
      <c r="B2007" s="240" t="s">
        <v>1756</v>
      </c>
      <c r="C2007" s="257" t="s">
        <v>1757</v>
      </c>
      <c r="D2007" s="241" t="s">
        <v>425</v>
      </c>
      <c r="E2007" s="242">
        <v>2</v>
      </c>
      <c r="F2007" s="243"/>
      <c r="G2007" s="244">
        <f>ROUND(E2007*F2007,2)</f>
        <v>0</v>
      </c>
      <c r="H2007" s="243"/>
      <c r="I2007" s="244">
        <f>ROUND(E2007*H2007,2)</f>
        <v>0</v>
      </c>
      <c r="J2007" s="243"/>
      <c r="K2007" s="244">
        <f>ROUND(E2007*J2007,2)</f>
        <v>0</v>
      </c>
      <c r="L2007" s="244">
        <v>15</v>
      </c>
      <c r="M2007" s="244">
        <f>G2007*(1+L2007/100)</f>
        <v>0</v>
      </c>
      <c r="N2007" s="242">
        <v>0.05</v>
      </c>
      <c r="O2007" s="242">
        <f>ROUND(E2007*N2007,2)</f>
        <v>0.1</v>
      </c>
      <c r="P2007" s="242">
        <v>0</v>
      </c>
      <c r="Q2007" s="242">
        <f>ROUND(E2007*P2007,2)</f>
        <v>0</v>
      </c>
      <c r="R2007" s="244"/>
      <c r="S2007" s="244" t="s">
        <v>250</v>
      </c>
      <c r="T2007" s="245" t="s">
        <v>228</v>
      </c>
      <c r="U2007" s="222">
        <v>0</v>
      </c>
      <c r="V2007" s="222">
        <f>ROUND(E2007*U2007,2)</f>
        <v>0</v>
      </c>
      <c r="W2007" s="222"/>
      <c r="X2007" s="222" t="s">
        <v>298</v>
      </c>
      <c r="Y2007" s="222" t="s">
        <v>230</v>
      </c>
      <c r="Z2007" s="212"/>
      <c r="AA2007" s="212"/>
      <c r="AB2007" s="212"/>
      <c r="AC2007" s="212"/>
      <c r="AD2007" s="212"/>
      <c r="AE2007" s="212"/>
      <c r="AF2007" s="212"/>
      <c r="AG2007" s="212" t="s">
        <v>362</v>
      </c>
      <c r="AH2007" s="212"/>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2" x14ac:dyDescent="0.2">
      <c r="A2008" s="219"/>
      <c r="B2008" s="220"/>
      <c r="C2008" s="258" t="s">
        <v>1727</v>
      </c>
      <c r="D2008" s="246"/>
      <c r="E2008" s="246"/>
      <c r="F2008" s="246"/>
      <c r="G2008" s="246"/>
      <c r="H2008" s="222"/>
      <c r="I2008" s="222"/>
      <c r="J2008" s="222"/>
      <c r="K2008" s="222"/>
      <c r="L2008" s="222"/>
      <c r="M2008" s="222"/>
      <c r="N2008" s="221"/>
      <c r="O2008" s="221"/>
      <c r="P2008" s="221"/>
      <c r="Q2008" s="221"/>
      <c r="R2008" s="222"/>
      <c r="S2008" s="222"/>
      <c r="T2008" s="222"/>
      <c r="U2008" s="222"/>
      <c r="V2008" s="222"/>
      <c r="W2008" s="222"/>
      <c r="X2008" s="222"/>
      <c r="Y2008" s="222"/>
      <c r="Z2008" s="212"/>
      <c r="AA2008" s="212"/>
      <c r="AB2008" s="212"/>
      <c r="AC2008" s="212"/>
      <c r="AD2008" s="212"/>
      <c r="AE2008" s="212"/>
      <c r="AF2008" s="212"/>
      <c r="AG2008" s="212" t="s">
        <v>233</v>
      </c>
      <c r="AH2008" s="212"/>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
      <c r="A2009" s="219"/>
      <c r="B2009" s="220"/>
      <c r="C2009" s="260" t="s">
        <v>1728</v>
      </c>
      <c r="D2009" s="248"/>
      <c r="E2009" s="248"/>
      <c r="F2009" s="248"/>
      <c r="G2009" s="248"/>
      <c r="H2009" s="222"/>
      <c r="I2009" s="222"/>
      <c r="J2009" s="222"/>
      <c r="K2009" s="222"/>
      <c r="L2009" s="222"/>
      <c r="M2009" s="222"/>
      <c r="N2009" s="221"/>
      <c r="O2009" s="221"/>
      <c r="P2009" s="221"/>
      <c r="Q2009" s="221"/>
      <c r="R2009" s="222"/>
      <c r="S2009" s="222"/>
      <c r="T2009" s="222"/>
      <c r="U2009" s="222"/>
      <c r="V2009" s="222"/>
      <c r="W2009" s="222"/>
      <c r="X2009" s="222"/>
      <c r="Y2009" s="222"/>
      <c r="Z2009" s="212"/>
      <c r="AA2009" s="212"/>
      <c r="AB2009" s="212"/>
      <c r="AC2009" s="212"/>
      <c r="AD2009" s="212"/>
      <c r="AE2009" s="212"/>
      <c r="AF2009" s="212"/>
      <c r="AG2009" s="212" t="s">
        <v>233</v>
      </c>
      <c r="AH2009" s="212"/>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60" t="s">
        <v>1729</v>
      </c>
      <c r="D2010" s="248"/>
      <c r="E2010" s="248"/>
      <c r="F2010" s="248"/>
      <c r="G2010" s="248"/>
      <c r="H2010" s="222"/>
      <c r="I2010" s="222"/>
      <c r="J2010" s="222"/>
      <c r="K2010" s="222"/>
      <c r="L2010" s="222"/>
      <c r="M2010" s="222"/>
      <c r="N2010" s="221"/>
      <c r="O2010" s="221"/>
      <c r="P2010" s="221"/>
      <c r="Q2010" s="221"/>
      <c r="R2010" s="222"/>
      <c r="S2010" s="222"/>
      <c r="T2010" s="222"/>
      <c r="U2010" s="222"/>
      <c r="V2010" s="222"/>
      <c r="W2010" s="222"/>
      <c r="X2010" s="222"/>
      <c r="Y2010" s="222"/>
      <c r="Z2010" s="212"/>
      <c r="AA2010" s="212"/>
      <c r="AB2010" s="212"/>
      <c r="AC2010" s="212"/>
      <c r="AD2010" s="212"/>
      <c r="AE2010" s="212"/>
      <c r="AF2010" s="212"/>
      <c r="AG2010" s="212" t="s">
        <v>233</v>
      </c>
      <c r="AH2010" s="212"/>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19"/>
      <c r="B2011" s="220"/>
      <c r="C2011" s="260" t="s">
        <v>1730</v>
      </c>
      <c r="D2011" s="248"/>
      <c r="E2011" s="248"/>
      <c r="F2011" s="248"/>
      <c r="G2011" s="248"/>
      <c r="H2011" s="222"/>
      <c r="I2011" s="222"/>
      <c r="J2011" s="222"/>
      <c r="K2011" s="222"/>
      <c r="L2011" s="222"/>
      <c r="M2011" s="222"/>
      <c r="N2011" s="221"/>
      <c r="O2011" s="221"/>
      <c r="P2011" s="221"/>
      <c r="Q2011" s="221"/>
      <c r="R2011" s="222"/>
      <c r="S2011" s="222"/>
      <c r="T2011" s="222"/>
      <c r="U2011" s="222"/>
      <c r="V2011" s="222"/>
      <c r="W2011" s="222"/>
      <c r="X2011" s="222"/>
      <c r="Y2011" s="222"/>
      <c r="Z2011" s="212"/>
      <c r="AA2011" s="212"/>
      <c r="AB2011" s="212"/>
      <c r="AC2011" s="212"/>
      <c r="AD2011" s="212"/>
      <c r="AE2011" s="212"/>
      <c r="AF2011" s="212"/>
      <c r="AG2011" s="212" t="s">
        <v>233</v>
      </c>
      <c r="AH2011" s="212"/>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
      <c r="A2012" s="219"/>
      <c r="B2012" s="220"/>
      <c r="C2012" s="260" t="s">
        <v>1731</v>
      </c>
      <c r="D2012" s="248"/>
      <c r="E2012" s="248"/>
      <c r="F2012" s="248"/>
      <c r="G2012" s="248"/>
      <c r="H2012" s="222"/>
      <c r="I2012" s="222"/>
      <c r="J2012" s="222"/>
      <c r="K2012" s="222"/>
      <c r="L2012" s="222"/>
      <c r="M2012" s="222"/>
      <c r="N2012" s="221"/>
      <c r="O2012" s="221"/>
      <c r="P2012" s="221"/>
      <c r="Q2012" s="221"/>
      <c r="R2012" s="222"/>
      <c r="S2012" s="222"/>
      <c r="T2012" s="222"/>
      <c r="U2012" s="222"/>
      <c r="V2012" s="222"/>
      <c r="W2012" s="222"/>
      <c r="X2012" s="222"/>
      <c r="Y2012" s="222"/>
      <c r="Z2012" s="212"/>
      <c r="AA2012" s="212"/>
      <c r="AB2012" s="212"/>
      <c r="AC2012" s="212"/>
      <c r="AD2012" s="212"/>
      <c r="AE2012" s="212"/>
      <c r="AF2012" s="212"/>
      <c r="AG2012" s="212" t="s">
        <v>233</v>
      </c>
      <c r="AH2012" s="212"/>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3" x14ac:dyDescent="0.2">
      <c r="A2013" s="219"/>
      <c r="B2013" s="220"/>
      <c r="C2013" s="260" t="s">
        <v>1732</v>
      </c>
      <c r="D2013" s="248"/>
      <c r="E2013" s="248"/>
      <c r="F2013" s="248"/>
      <c r="G2013" s="248"/>
      <c r="H2013" s="222"/>
      <c r="I2013" s="222"/>
      <c r="J2013" s="222"/>
      <c r="K2013" s="222"/>
      <c r="L2013" s="222"/>
      <c r="M2013" s="222"/>
      <c r="N2013" s="221"/>
      <c r="O2013" s="221"/>
      <c r="P2013" s="221"/>
      <c r="Q2013" s="221"/>
      <c r="R2013" s="222"/>
      <c r="S2013" s="222"/>
      <c r="T2013" s="222"/>
      <c r="U2013" s="222"/>
      <c r="V2013" s="222"/>
      <c r="W2013" s="222"/>
      <c r="X2013" s="222"/>
      <c r="Y2013" s="222"/>
      <c r="Z2013" s="212"/>
      <c r="AA2013" s="212"/>
      <c r="AB2013" s="212"/>
      <c r="AC2013" s="212"/>
      <c r="AD2013" s="212"/>
      <c r="AE2013" s="212"/>
      <c r="AF2013" s="212"/>
      <c r="AG2013" s="212" t="s">
        <v>233</v>
      </c>
      <c r="AH2013" s="212"/>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47" t="str">
        <f>C2013</f>
        <v>Sjednocení kování na všech dveřích. Oboustranné kování (klika, koule) se sšítky z broušené nerez oceli. Včetně vložky a klíčů.</v>
      </c>
      <c r="BB2013" s="212"/>
      <c r="BC2013" s="212"/>
      <c r="BD2013" s="212"/>
      <c r="BE2013" s="212"/>
      <c r="BF2013" s="212"/>
      <c r="BG2013" s="212"/>
      <c r="BH2013" s="212"/>
    </row>
    <row r="2014" spans="1:60" outlineLevel="3" x14ac:dyDescent="0.2">
      <c r="A2014" s="219"/>
      <c r="B2014" s="220"/>
      <c r="C2014" s="260" t="s">
        <v>1733</v>
      </c>
      <c r="D2014" s="248"/>
      <c r="E2014" s="248"/>
      <c r="F2014" s="248"/>
      <c r="G2014" s="248"/>
      <c r="H2014" s="222"/>
      <c r="I2014" s="222"/>
      <c r="J2014" s="222"/>
      <c r="K2014" s="222"/>
      <c r="L2014" s="222"/>
      <c r="M2014" s="222"/>
      <c r="N2014" s="221"/>
      <c r="O2014" s="221"/>
      <c r="P2014" s="221"/>
      <c r="Q2014" s="221"/>
      <c r="R2014" s="222"/>
      <c r="S2014" s="222"/>
      <c r="T2014" s="222"/>
      <c r="U2014" s="222"/>
      <c r="V2014" s="222"/>
      <c r="W2014" s="222"/>
      <c r="X2014" s="222"/>
      <c r="Y2014" s="222"/>
      <c r="Z2014" s="212"/>
      <c r="AA2014" s="212"/>
      <c r="AB2014" s="212"/>
      <c r="AC2014" s="212"/>
      <c r="AD2014" s="212"/>
      <c r="AE2014" s="212"/>
      <c r="AF2014" s="212"/>
      <c r="AG2014" s="212" t="s">
        <v>233</v>
      </c>
      <c r="AH2014" s="212"/>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
      <c r="A2015" s="219"/>
      <c r="B2015" s="220"/>
      <c r="C2015" s="260" t="s">
        <v>1734</v>
      </c>
      <c r="D2015" s="248"/>
      <c r="E2015" s="248"/>
      <c r="F2015" s="248"/>
      <c r="G2015" s="248"/>
      <c r="H2015" s="222"/>
      <c r="I2015" s="222"/>
      <c r="J2015" s="222"/>
      <c r="K2015" s="222"/>
      <c r="L2015" s="222"/>
      <c r="M2015" s="222"/>
      <c r="N2015" s="221"/>
      <c r="O2015" s="221"/>
      <c r="P2015" s="221"/>
      <c r="Q2015" s="221"/>
      <c r="R2015" s="222"/>
      <c r="S2015" s="222"/>
      <c r="T2015" s="222"/>
      <c r="U2015" s="222"/>
      <c r="V2015" s="222"/>
      <c r="W2015" s="222"/>
      <c r="X2015" s="222"/>
      <c r="Y2015" s="222"/>
      <c r="Z2015" s="212"/>
      <c r="AA2015" s="212"/>
      <c r="AB2015" s="212"/>
      <c r="AC2015" s="212"/>
      <c r="AD2015" s="212"/>
      <c r="AE2015" s="212"/>
      <c r="AF2015" s="212"/>
      <c r="AG2015" s="212" t="s">
        <v>233</v>
      </c>
      <c r="AH2015" s="212"/>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19"/>
      <c r="B2016" s="220"/>
      <c r="C2016" s="260" t="s">
        <v>1735</v>
      </c>
      <c r="D2016" s="248"/>
      <c r="E2016" s="248"/>
      <c r="F2016" s="248"/>
      <c r="G2016" s="248"/>
      <c r="H2016" s="222"/>
      <c r="I2016" s="222"/>
      <c r="J2016" s="222"/>
      <c r="K2016" s="222"/>
      <c r="L2016" s="222"/>
      <c r="M2016" s="222"/>
      <c r="N2016" s="221"/>
      <c r="O2016" s="221"/>
      <c r="P2016" s="221"/>
      <c r="Q2016" s="221"/>
      <c r="R2016" s="222"/>
      <c r="S2016" s="222"/>
      <c r="T2016" s="222"/>
      <c r="U2016" s="222"/>
      <c r="V2016" s="222"/>
      <c r="W2016" s="222"/>
      <c r="X2016" s="222"/>
      <c r="Y2016" s="222"/>
      <c r="Z2016" s="212"/>
      <c r="AA2016" s="212"/>
      <c r="AB2016" s="212"/>
      <c r="AC2016" s="212"/>
      <c r="AD2016" s="212"/>
      <c r="AE2016" s="212"/>
      <c r="AF2016" s="212"/>
      <c r="AG2016" s="212" t="s">
        <v>233</v>
      </c>
      <c r="AH2016" s="212"/>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2" x14ac:dyDescent="0.2">
      <c r="A2017" s="219"/>
      <c r="B2017" s="220"/>
      <c r="C2017" s="259" t="s">
        <v>1758</v>
      </c>
      <c r="D2017" s="226"/>
      <c r="E2017" s="227">
        <v>2</v>
      </c>
      <c r="F2017" s="222"/>
      <c r="G2017" s="222"/>
      <c r="H2017" s="222"/>
      <c r="I2017" s="222"/>
      <c r="J2017" s="222"/>
      <c r="K2017" s="222"/>
      <c r="L2017" s="222"/>
      <c r="M2017" s="222"/>
      <c r="N2017" s="221"/>
      <c r="O2017" s="221"/>
      <c r="P2017" s="221"/>
      <c r="Q2017" s="221"/>
      <c r="R2017" s="222"/>
      <c r="S2017" s="222"/>
      <c r="T2017" s="222"/>
      <c r="U2017" s="222"/>
      <c r="V2017" s="222"/>
      <c r="W2017" s="222"/>
      <c r="X2017" s="222"/>
      <c r="Y2017" s="222"/>
      <c r="Z2017" s="212"/>
      <c r="AA2017" s="212"/>
      <c r="AB2017" s="212"/>
      <c r="AC2017" s="212"/>
      <c r="AD2017" s="212"/>
      <c r="AE2017" s="212"/>
      <c r="AF2017" s="212"/>
      <c r="AG2017" s="212" t="s">
        <v>235</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ht="22.5" outlineLevel="1" x14ac:dyDescent="0.2">
      <c r="A2018" s="239">
        <v>224</v>
      </c>
      <c r="B2018" s="240" t="s">
        <v>1759</v>
      </c>
      <c r="C2018" s="257" t="s">
        <v>1760</v>
      </c>
      <c r="D2018" s="241" t="s">
        <v>425</v>
      </c>
      <c r="E2018" s="242">
        <v>2</v>
      </c>
      <c r="F2018" s="243"/>
      <c r="G2018" s="244">
        <f>ROUND(E2018*F2018,2)</f>
        <v>0</v>
      </c>
      <c r="H2018" s="243"/>
      <c r="I2018" s="244">
        <f>ROUND(E2018*H2018,2)</f>
        <v>0</v>
      </c>
      <c r="J2018" s="243"/>
      <c r="K2018" s="244">
        <f>ROUND(E2018*J2018,2)</f>
        <v>0</v>
      </c>
      <c r="L2018" s="244">
        <v>15</v>
      </c>
      <c r="M2018" s="244">
        <f>G2018*(1+L2018/100)</f>
        <v>0</v>
      </c>
      <c r="N2018" s="242">
        <v>0.05</v>
      </c>
      <c r="O2018" s="242">
        <f>ROUND(E2018*N2018,2)</f>
        <v>0.1</v>
      </c>
      <c r="P2018" s="242">
        <v>0</v>
      </c>
      <c r="Q2018" s="242">
        <f>ROUND(E2018*P2018,2)</f>
        <v>0</v>
      </c>
      <c r="R2018" s="244"/>
      <c r="S2018" s="244" t="s">
        <v>250</v>
      </c>
      <c r="T2018" s="245" t="s">
        <v>228</v>
      </c>
      <c r="U2018" s="222">
        <v>0</v>
      </c>
      <c r="V2018" s="222">
        <f>ROUND(E2018*U2018,2)</f>
        <v>0</v>
      </c>
      <c r="W2018" s="222"/>
      <c r="X2018" s="222" t="s">
        <v>298</v>
      </c>
      <c r="Y2018" s="222" t="s">
        <v>230</v>
      </c>
      <c r="Z2018" s="212"/>
      <c r="AA2018" s="212"/>
      <c r="AB2018" s="212"/>
      <c r="AC2018" s="212"/>
      <c r="AD2018" s="212"/>
      <c r="AE2018" s="212"/>
      <c r="AF2018" s="212"/>
      <c r="AG2018" s="212" t="s">
        <v>362</v>
      </c>
      <c r="AH2018" s="212"/>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2" x14ac:dyDescent="0.2">
      <c r="A2019" s="219"/>
      <c r="B2019" s="220"/>
      <c r="C2019" s="258" t="s">
        <v>1727</v>
      </c>
      <c r="D2019" s="246"/>
      <c r="E2019" s="246"/>
      <c r="F2019" s="246"/>
      <c r="G2019" s="246"/>
      <c r="H2019" s="222"/>
      <c r="I2019" s="222"/>
      <c r="J2019" s="222"/>
      <c r="K2019" s="222"/>
      <c r="L2019" s="222"/>
      <c r="M2019" s="222"/>
      <c r="N2019" s="221"/>
      <c r="O2019" s="221"/>
      <c r="P2019" s="221"/>
      <c r="Q2019" s="221"/>
      <c r="R2019" s="222"/>
      <c r="S2019" s="222"/>
      <c r="T2019" s="222"/>
      <c r="U2019" s="222"/>
      <c r="V2019" s="222"/>
      <c r="W2019" s="222"/>
      <c r="X2019" s="222"/>
      <c r="Y2019" s="222"/>
      <c r="Z2019" s="212"/>
      <c r="AA2019" s="212"/>
      <c r="AB2019" s="212"/>
      <c r="AC2019" s="212"/>
      <c r="AD2019" s="212"/>
      <c r="AE2019" s="212"/>
      <c r="AF2019" s="212"/>
      <c r="AG2019" s="212" t="s">
        <v>233</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60" t="s">
        <v>1728</v>
      </c>
      <c r="D2020" s="248"/>
      <c r="E2020" s="248"/>
      <c r="F2020" s="248"/>
      <c r="G2020" s="248"/>
      <c r="H2020" s="222"/>
      <c r="I2020" s="222"/>
      <c r="J2020" s="222"/>
      <c r="K2020" s="222"/>
      <c r="L2020" s="222"/>
      <c r="M2020" s="222"/>
      <c r="N2020" s="221"/>
      <c r="O2020" s="221"/>
      <c r="P2020" s="221"/>
      <c r="Q2020" s="221"/>
      <c r="R2020" s="222"/>
      <c r="S2020" s="222"/>
      <c r="T2020" s="222"/>
      <c r="U2020" s="222"/>
      <c r="V2020" s="222"/>
      <c r="W2020" s="222"/>
      <c r="X2020" s="222"/>
      <c r="Y2020" s="222"/>
      <c r="Z2020" s="212"/>
      <c r="AA2020" s="212"/>
      <c r="AB2020" s="212"/>
      <c r="AC2020" s="212"/>
      <c r="AD2020" s="212"/>
      <c r="AE2020" s="212"/>
      <c r="AF2020" s="212"/>
      <c r="AG2020" s="212" t="s">
        <v>233</v>
      </c>
      <c r="AH2020" s="212"/>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60" t="s">
        <v>1729</v>
      </c>
      <c r="D2021" s="248"/>
      <c r="E2021" s="248"/>
      <c r="F2021" s="248"/>
      <c r="G2021" s="248"/>
      <c r="H2021" s="222"/>
      <c r="I2021" s="222"/>
      <c r="J2021" s="222"/>
      <c r="K2021" s="222"/>
      <c r="L2021" s="222"/>
      <c r="M2021" s="222"/>
      <c r="N2021" s="221"/>
      <c r="O2021" s="221"/>
      <c r="P2021" s="221"/>
      <c r="Q2021" s="221"/>
      <c r="R2021" s="222"/>
      <c r="S2021" s="222"/>
      <c r="T2021" s="222"/>
      <c r="U2021" s="222"/>
      <c r="V2021" s="222"/>
      <c r="W2021" s="222"/>
      <c r="X2021" s="222"/>
      <c r="Y2021" s="222"/>
      <c r="Z2021" s="212"/>
      <c r="AA2021" s="212"/>
      <c r="AB2021" s="212"/>
      <c r="AC2021" s="212"/>
      <c r="AD2021" s="212"/>
      <c r="AE2021" s="212"/>
      <c r="AF2021" s="212"/>
      <c r="AG2021" s="212" t="s">
        <v>233</v>
      </c>
      <c r="AH2021" s="212"/>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60" t="s">
        <v>1730</v>
      </c>
      <c r="D2022" s="248"/>
      <c r="E2022" s="248"/>
      <c r="F2022" s="248"/>
      <c r="G2022" s="248"/>
      <c r="H2022" s="222"/>
      <c r="I2022" s="222"/>
      <c r="J2022" s="222"/>
      <c r="K2022" s="222"/>
      <c r="L2022" s="222"/>
      <c r="M2022" s="222"/>
      <c r="N2022" s="221"/>
      <c r="O2022" s="221"/>
      <c r="P2022" s="221"/>
      <c r="Q2022" s="221"/>
      <c r="R2022" s="222"/>
      <c r="S2022" s="222"/>
      <c r="T2022" s="222"/>
      <c r="U2022" s="222"/>
      <c r="V2022" s="222"/>
      <c r="W2022" s="222"/>
      <c r="X2022" s="222"/>
      <c r="Y2022" s="222"/>
      <c r="Z2022" s="212"/>
      <c r="AA2022" s="212"/>
      <c r="AB2022" s="212"/>
      <c r="AC2022" s="212"/>
      <c r="AD2022" s="212"/>
      <c r="AE2022" s="212"/>
      <c r="AF2022" s="212"/>
      <c r="AG2022" s="212" t="s">
        <v>233</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19"/>
      <c r="B2023" s="220"/>
      <c r="C2023" s="260" t="s">
        <v>1731</v>
      </c>
      <c r="D2023" s="248"/>
      <c r="E2023" s="248"/>
      <c r="F2023" s="248"/>
      <c r="G2023" s="248"/>
      <c r="H2023" s="222"/>
      <c r="I2023" s="222"/>
      <c r="J2023" s="222"/>
      <c r="K2023" s="222"/>
      <c r="L2023" s="222"/>
      <c r="M2023" s="222"/>
      <c r="N2023" s="221"/>
      <c r="O2023" s="221"/>
      <c r="P2023" s="221"/>
      <c r="Q2023" s="221"/>
      <c r="R2023" s="222"/>
      <c r="S2023" s="222"/>
      <c r="T2023" s="222"/>
      <c r="U2023" s="222"/>
      <c r="V2023" s="222"/>
      <c r="W2023" s="222"/>
      <c r="X2023" s="222"/>
      <c r="Y2023" s="222"/>
      <c r="Z2023" s="212"/>
      <c r="AA2023" s="212"/>
      <c r="AB2023" s="212"/>
      <c r="AC2023" s="212"/>
      <c r="AD2023" s="212"/>
      <c r="AE2023" s="212"/>
      <c r="AF2023" s="212"/>
      <c r="AG2023" s="212" t="s">
        <v>233</v>
      </c>
      <c r="AH2023" s="212"/>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60" t="s">
        <v>1732</v>
      </c>
      <c r="D2024" s="248"/>
      <c r="E2024" s="248"/>
      <c r="F2024" s="248"/>
      <c r="G2024" s="248"/>
      <c r="H2024" s="222"/>
      <c r="I2024" s="222"/>
      <c r="J2024" s="222"/>
      <c r="K2024" s="222"/>
      <c r="L2024" s="222"/>
      <c r="M2024" s="222"/>
      <c r="N2024" s="221"/>
      <c r="O2024" s="221"/>
      <c r="P2024" s="221"/>
      <c r="Q2024" s="221"/>
      <c r="R2024" s="222"/>
      <c r="S2024" s="222"/>
      <c r="T2024" s="222"/>
      <c r="U2024" s="222"/>
      <c r="V2024" s="222"/>
      <c r="W2024" s="222"/>
      <c r="X2024" s="222"/>
      <c r="Y2024" s="222"/>
      <c r="Z2024" s="212"/>
      <c r="AA2024" s="212"/>
      <c r="AB2024" s="212"/>
      <c r="AC2024" s="212"/>
      <c r="AD2024" s="212"/>
      <c r="AE2024" s="212"/>
      <c r="AF2024" s="212"/>
      <c r="AG2024" s="212" t="s">
        <v>233</v>
      </c>
      <c r="AH2024" s="212"/>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47" t="str">
        <f>C2024</f>
        <v>Sjednocení kování na všech dveřích. Oboustranné kování (klika, koule) se sšítky z broušené nerez oceli. Včetně vložky a klíčů.</v>
      </c>
      <c r="BB2024" s="212"/>
      <c r="BC2024" s="212"/>
      <c r="BD2024" s="212"/>
      <c r="BE2024" s="212"/>
      <c r="BF2024" s="212"/>
      <c r="BG2024" s="212"/>
      <c r="BH2024" s="212"/>
    </row>
    <row r="2025" spans="1:60" outlineLevel="3" x14ac:dyDescent="0.2">
      <c r="A2025" s="219"/>
      <c r="B2025" s="220"/>
      <c r="C2025" s="260" t="s">
        <v>1733</v>
      </c>
      <c r="D2025" s="248"/>
      <c r="E2025" s="248"/>
      <c r="F2025" s="248"/>
      <c r="G2025" s="248"/>
      <c r="H2025" s="222"/>
      <c r="I2025" s="222"/>
      <c r="J2025" s="222"/>
      <c r="K2025" s="222"/>
      <c r="L2025" s="222"/>
      <c r="M2025" s="222"/>
      <c r="N2025" s="221"/>
      <c r="O2025" s="221"/>
      <c r="P2025" s="221"/>
      <c r="Q2025" s="221"/>
      <c r="R2025" s="222"/>
      <c r="S2025" s="222"/>
      <c r="T2025" s="222"/>
      <c r="U2025" s="222"/>
      <c r="V2025" s="222"/>
      <c r="W2025" s="222"/>
      <c r="X2025" s="222"/>
      <c r="Y2025" s="222"/>
      <c r="Z2025" s="212"/>
      <c r="AA2025" s="212"/>
      <c r="AB2025" s="212"/>
      <c r="AC2025" s="212"/>
      <c r="AD2025" s="212"/>
      <c r="AE2025" s="212"/>
      <c r="AF2025" s="212"/>
      <c r="AG2025" s="212" t="s">
        <v>233</v>
      </c>
      <c r="AH2025" s="212"/>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60" t="s">
        <v>1734</v>
      </c>
      <c r="D2026" s="248"/>
      <c r="E2026" s="248"/>
      <c r="F2026" s="248"/>
      <c r="G2026" s="248"/>
      <c r="H2026" s="222"/>
      <c r="I2026" s="222"/>
      <c r="J2026" s="222"/>
      <c r="K2026" s="222"/>
      <c r="L2026" s="222"/>
      <c r="M2026" s="222"/>
      <c r="N2026" s="221"/>
      <c r="O2026" s="221"/>
      <c r="P2026" s="221"/>
      <c r="Q2026" s="221"/>
      <c r="R2026" s="222"/>
      <c r="S2026" s="222"/>
      <c r="T2026" s="222"/>
      <c r="U2026" s="222"/>
      <c r="V2026" s="222"/>
      <c r="W2026" s="222"/>
      <c r="X2026" s="222"/>
      <c r="Y2026" s="222"/>
      <c r="Z2026" s="212"/>
      <c r="AA2026" s="212"/>
      <c r="AB2026" s="212"/>
      <c r="AC2026" s="212"/>
      <c r="AD2026" s="212"/>
      <c r="AE2026" s="212"/>
      <c r="AF2026" s="212"/>
      <c r="AG2026" s="212" t="s">
        <v>233</v>
      </c>
      <c r="AH2026" s="212"/>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19"/>
      <c r="B2027" s="220"/>
      <c r="C2027" s="260" t="s">
        <v>1735</v>
      </c>
      <c r="D2027" s="248"/>
      <c r="E2027" s="248"/>
      <c r="F2027" s="248"/>
      <c r="G2027" s="248"/>
      <c r="H2027" s="222"/>
      <c r="I2027" s="222"/>
      <c r="J2027" s="222"/>
      <c r="K2027" s="222"/>
      <c r="L2027" s="222"/>
      <c r="M2027" s="222"/>
      <c r="N2027" s="221"/>
      <c r="O2027" s="221"/>
      <c r="P2027" s="221"/>
      <c r="Q2027" s="221"/>
      <c r="R2027" s="222"/>
      <c r="S2027" s="222"/>
      <c r="T2027" s="222"/>
      <c r="U2027" s="222"/>
      <c r="V2027" s="222"/>
      <c r="W2027" s="222"/>
      <c r="X2027" s="222"/>
      <c r="Y2027" s="222"/>
      <c r="Z2027" s="212"/>
      <c r="AA2027" s="212"/>
      <c r="AB2027" s="212"/>
      <c r="AC2027" s="212"/>
      <c r="AD2027" s="212"/>
      <c r="AE2027" s="212"/>
      <c r="AF2027" s="212"/>
      <c r="AG2027" s="212" t="s">
        <v>233</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2" x14ac:dyDescent="0.2">
      <c r="A2028" s="219"/>
      <c r="B2028" s="220"/>
      <c r="C2028" s="259" t="s">
        <v>1761</v>
      </c>
      <c r="D2028" s="226"/>
      <c r="E2028" s="227">
        <v>2</v>
      </c>
      <c r="F2028" s="222"/>
      <c r="G2028" s="222"/>
      <c r="H2028" s="222"/>
      <c r="I2028" s="222"/>
      <c r="J2028" s="222"/>
      <c r="K2028" s="222"/>
      <c r="L2028" s="222"/>
      <c r="M2028" s="222"/>
      <c r="N2028" s="221"/>
      <c r="O2028" s="221"/>
      <c r="P2028" s="221"/>
      <c r="Q2028" s="221"/>
      <c r="R2028" s="222"/>
      <c r="S2028" s="222"/>
      <c r="T2028" s="222"/>
      <c r="U2028" s="222"/>
      <c r="V2028" s="222"/>
      <c r="W2028" s="222"/>
      <c r="X2028" s="222"/>
      <c r="Y2028" s="222"/>
      <c r="Z2028" s="212"/>
      <c r="AA2028" s="212"/>
      <c r="AB2028" s="212"/>
      <c r="AC2028" s="212"/>
      <c r="AD2028" s="212"/>
      <c r="AE2028" s="212"/>
      <c r="AF2028" s="212"/>
      <c r="AG2028" s="212" t="s">
        <v>235</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ht="22.5" outlineLevel="1" x14ac:dyDescent="0.2">
      <c r="A2029" s="239">
        <v>225</v>
      </c>
      <c r="B2029" s="240" t="s">
        <v>1762</v>
      </c>
      <c r="C2029" s="257" t="s">
        <v>1763</v>
      </c>
      <c r="D2029" s="241" t="s">
        <v>425</v>
      </c>
      <c r="E2029" s="242">
        <v>1</v>
      </c>
      <c r="F2029" s="243"/>
      <c r="G2029" s="244">
        <f>ROUND(E2029*F2029,2)</f>
        <v>0</v>
      </c>
      <c r="H2029" s="243"/>
      <c r="I2029" s="244">
        <f>ROUND(E2029*H2029,2)</f>
        <v>0</v>
      </c>
      <c r="J2029" s="243"/>
      <c r="K2029" s="244">
        <f>ROUND(E2029*J2029,2)</f>
        <v>0</v>
      </c>
      <c r="L2029" s="244">
        <v>15</v>
      </c>
      <c r="M2029" s="244">
        <f>G2029*(1+L2029/100)</f>
        <v>0</v>
      </c>
      <c r="N2029" s="242">
        <v>0.05</v>
      </c>
      <c r="O2029" s="242">
        <f>ROUND(E2029*N2029,2)</f>
        <v>0.05</v>
      </c>
      <c r="P2029" s="242">
        <v>0</v>
      </c>
      <c r="Q2029" s="242">
        <f>ROUND(E2029*P2029,2)</f>
        <v>0</v>
      </c>
      <c r="R2029" s="244"/>
      <c r="S2029" s="244" t="s">
        <v>250</v>
      </c>
      <c r="T2029" s="245" t="s">
        <v>228</v>
      </c>
      <c r="U2029" s="222">
        <v>0</v>
      </c>
      <c r="V2029" s="222">
        <f>ROUND(E2029*U2029,2)</f>
        <v>0</v>
      </c>
      <c r="W2029" s="222"/>
      <c r="X2029" s="222" t="s">
        <v>298</v>
      </c>
      <c r="Y2029" s="222" t="s">
        <v>230</v>
      </c>
      <c r="Z2029" s="212"/>
      <c r="AA2029" s="212"/>
      <c r="AB2029" s="212"/>
      <c r="AC2029" s="212"/>
      <c r="AD2029" s="212"/>
      <c r="AE2029" s="212"/>
      <c r="AF2029" s="212"/>
      <c r="AG2029" s="212" t="s">
        <v>362</v>
      </c>
      <c r="AH2029" s="212"/>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2" x14ac:dyDescent="0.2">
      <c r="A2030" s="219"/>
      <c r="B2030" s="220"/>
      <c r="C2030" s="258" t="s">
        <v>1727</v>
      </c>
      <c r="D2030" s="246"/>
      <c r="E2030" s="246"/>
      <c r="F2030" s="246"/>
      <c r="G2030" s="246"/>
      <c r="H2030" s="222"/>
      <c r="I2030" s="222"/>
      <c r="J2030" s="222"/>
      <c r="K2030" s="222"/>
      <c r="L2030" s="222"/>
      <c r="M2030" s="222"/>
      <c r="N2030" s="221"/>
      <c r="O2030" s="221"/>
      <c r="P2030" s="221"/>
      <c r="Q2030" s="221"/>
      <c r="R2030" s="222"/>
      <c r="S2030" s="222"/>
      <c r="T2030" s="222"/>
      <c r="U2030" s="222"/>
      <c r="V2030" s="222"/>
      <c r="W2030" s="222"/>
      <c r="X2030" s="222"/>
      <c r="Y2030" s="222"/>
      <c r="Z2030" s="212"/>
      <c r="AA2030" s="212"/>
      <c r="AB2030" s="212"/>
      <c r="AC2030" s="212"/>
      <c r="AD2030" s="212"/>
      <c r="AE2030" s="212"/>
      <c r="AF2030" s="212"/>
      <c r="AG2030" s="212" t="s">
        <v>233</v>
      </c>
      <c r="AH2030" s="212"/>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60" t="s">
        <v>1728</v>
      </c>
      <c r="D2031" s="248"/>
      <c r="E2031" s="248"/>
      <c r="F2031" s="248"/>
      <c r="G2031" s="248"/>
      <c r="H2031" s="222"/>
      <c r="I2031" s="222"/>
      <c r="J2031" s="222"/>
      <c r="K2031" s="222"/>
      <c r="L2031" s="222"/>
      <c r="M2031" s="222"/>
      <c r="N2031" s="221"/>
      <c r="O2031" s="221"/>
      <c r="P2031" s="221"/>
      <c r="Q2031" s="221"/>
      <c r="R2031" s="222"/>
      <c r="S2031" s="222"/>
      <c r="T2031" s="222"/>
      <c r="U2031" s="222"/>
      <c r="V2031" s="222"/>
      <c r="W2031" s="222"/>
      <c r="X2031" s="222"/>
      <c r="Y2031" s="222"/>
      <c r="Z2031" s="212"/>
      <c r="AA2031" s="212"/>
      <c r="AB2031" s="212"/>
      <c r="AC2031" s="212"/>
      <c r="AD2031" s="212"/>
      <c r="AE2031" s="212"/>
      <c r="AF2031" s="212"/>
      <c r="AG2031" s="212" t="s">
        <v>233</v>
      </c>
      <c r="AH2031" s="212"/>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60" t="s">
        <v>1729</v>
      </c>
      <c r="D2032" s="248"/>
      <c r="E2032" s="248"/>
      <c r="F2032" s="248"/>
      <c r="G2032" s="248"/>
      <c r="H2032" s="222"/>
      <c r="I2032" s="222"/>
      <c r="J2032" s="222"/>
      <c r="K2032" s="222"/>
      <c r="L2032" s="222"/>
      <c r="M2032" s="222"/>
      <c r="N2032" s="221"/>
      <c r="O2032" s="221"/>
      <c r="P2032" s="221"/>
      <c r="Q2032" s="221"/>
      <c r="R2032" s="222"/>
      <c r="S2032" s="222"/>
      <c r="T2032" s="222"/>
      <c r="U2032" s="222"/>
      <c r="V2032" s="222"/>
      <c r="W2032" s="222"/>
      <c r="X2032" s="222"/>
      <c r="Y2032" s="222"/>
      <c r="Z2032" s="212"/>
      <c r="AA2032" s="212"/>
      <c r="AB2032" s="212"/>
      <c r="AC2032" s="212"/>
      <c r="AD2032" s="212"/>
      <c r="AE2032" s="212"/>
      <c r="AF2032" s="212"/>
      <c r="AG2032" s="212" t="s">
        <v>233</v>
      </c>
      <c r="AH2032" s="212"/>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3" x14ac:dyDescent="0.2">
      <c r="A2033" s="219"/>
      <c r="B2033" s="220"/>
      <c r="C2033" s="260" t="s">
        <v>1730</v>
      </c>
      <c r="D2033" s="248"/>
      <c r="E2033" s="248"/>
      <c r="F2033" s="248"/>
      <c r="G2033" s="248"/>
      <c r="H2033" s="222"/>
      <c r="I2033" s="222"/>
      <c r="J2033" s="222"/>
      <c r="K2033" s="222"/>
      <c r="L2033" s="222"/>
      <c r="M2033" s="222"/>
      <c r="N2033" s="221"/>
      <c r="O2033" s="221"/>
      <c r="P2033" s="221"/>
      <c r="Q2033" s="221"/>
      <c r="R2033" s="222"/>
      <c r="S2033" s="222"/>
      <c r="T2033" s="222"/>
      <c r="U2033" s="222"/>
      <c r="V2033" s="222"/>
      <c r="W2033" s="222"/>
      <c r="X2033" s="222"/>
      <c r="Y2033" s="222"/>
      <c r="Z2033" s="212"/>
      <c r="AA2033" s="212"/>
      <c r="AB2033" s="212"/>
      <c r="AC2033" s="212"/>
      <c r="AD2033" s="212"/>
      <c r="AE2033" s="212"/>
      <c r="AF2033" s="212"/>
      <c r="AG2033" s="212" t="s">
        <v>233</v>
      </c>
      <c r="AH2033" s="212"/>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3" x14ac:dyDescent="0.2">
      <c r="A2034" s="219"/>
      <c r="B2034" s="220"/>
      <c r="C2034" s="260" t="s">
        <v>1731</v>
      </c>
      <c r="D2034" s="248"/>
      <c r="E2034" s="248"/>
      <c r="F2034" s="248"/>
      <c r="G2034" s="248"/>
      <c r="H2034" s="222"/>
      <c r="I2034" s="222"/>
      <c r="J2034" s="222"/>
      <c r="K2034" s="222"/>
      <c r="L2034" s="222"/>
      <c r="M2034" s="222"/>
      <c r="N2034" s="221"/>
      <c r="O2034" s="221"/>
      <c r="P2034" s="221"/>
      <c r="Q2034" s="221"/>
      <c r="R2034" s="222"/>
      <c r="S2034" s="222"/>
      <c r="T2034" s="222"/>
      <c r="U2034" s="222"/>
      <c r="V2034" s="222"/>
      <c r="W2034" s="222"/>
      <c r="X2034" s="222"/>
      <c r="Y2034" s="222"/>
      <c r="Z2034" s="212"/>
      <c r="AA2034" s="212"/>
      <c r="AB2034" s="212"/>
      <c r="AC2034" s="212"/>
      <c r="AD2034" s="212"/>
      <c r="AE2034" s="212"/>
      <c r="AF2034" s="212"/>
      <c r="AG2034" s="212" t="s">
        <v>233</v>
      </c>
      <c r="AH2034" s="212"/>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3" x14ac:dyDescent="0.2">
      <c r="A2035" s="219"/>
      <c r="B2035" s="220"/>
      <c r="C2035" s="260" t="s">
        <v>1732</v>
      </c>
      <c r="D2035" s="248"/>
      <c r="E2035" s="248"/>
      <c r="F2035" s="248"/>
      <c r="G2035" s="248"/>
      <c r="H2035" s="222"/>
      <c r="I2035" s="222"/>
      <c r="J2035" s="222"/>
      <c r="K2035" s="222"/>
      <c r="L2035" s="222"/>
      <c r="M2035" s="222"/>
      <c r="N2035" s="221"/>
      <c r="O2035" s="221"/>
      <c r="P2035" s="221"/>
      <c r="Q2035" s="221"/>
      <c r="R2035" s="222"/>
      <c r="S2035" s="222"/>
      <c r="T2035" s="222"/>
      <c r="U2035" s="222"/>
      <c r="V2035" s="222"/>
      <c r="W2035" s="222"/>
      <c r="X2035" s="222"/>
      <c r="Y2035" s="222"/>
      <c r="Z2035" s="212"/>
      <c r="AA2035" s="212"/>
      <c r="AB2035" s="212"/>
      <c r="AC2035" s="212"/>
      <c r="AD2035" s="212"/>
      <c r="AE2035" s="212"/>
      <c r="AF2035" s="212"/>
      <c r="AG2035" s="212" t="s">
        <v>233</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47" t="str">
        <f>C2035</f>
        <v>Sjednocení kování na všech dveřích. Oboustranné kování (klika, koule) se sšítky z broušené nerez oceli. Včetně vložky a klíčů.</v>
      </c>
      <c r="BB2035" s="212"/>
      <c r="BC2035" s="212"/>
      <c r="BD2035" s="212"/>
      <c r="BE2035" s="212"/>
      <c r="BF2035" s="212"/>
      <c r="BG2035" s="212"/>
      <c r="BH2035" s="212"/>
    </row>
    <row r="2036" spans="1:60" outlineLevel="3" x14ac:dyDescent="0.2">
      <c r="A2036" s="219"/>
      <c r="B2036" s="220"/>
      <c r="C2036" s="260" t="s">
        <v>1733</v>
      </c>
      <c r="D2036" s="248"/>
      <c r="E2036" s="248"/>
      <c r="F2036" s="248"/>
      <c r="G2036" s="248"/>
      <c r="H2036" s="222"/>
      <c r="I2036" s="222"/>
      <c r="J2036" s="222"/>
      <c r="K2036" s="222"/>
      <c r="L2036" s="222"/>
      <c r="M2036" s="222"/>
      <c r="N2036" s="221"/>
      <c r="O2036" s="221"/>
      <c r="P2036" s="221"/>
      <c r="Q2036" s="221"/>
      <c r="R2036" s="222"/>
      <c r="S2036" s="222"/>
      <c r="T2036" s="222"/>
      <c r="U2036" s="222"/>
      <c r="V2036" s="222"/>
      <c r="W2036" s="222"/>
      <c r="X2036" s="222"/>
      <c r="Y2036" s="222"/>
      <c r="Z2036" s="212"/>
      <c r="AA2036" s="212"/>
      <c r="AB2036" s="212"/>
      <c r="AC2036" s="212"/>
      <c r="AD2036" s="212"/>
      <c r="AE2036" s="212"/>
      <c r="AF2036" s="212"/>
      <c r="AG2036" s="212" t="s">
        <v>233</v>
      </c>
      <c r="AH2036" s="212"/>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19"/>
      <c r="B2037" s="220"/>
      <c r="C2037" s="260" t="s">
        <v>1734</v>
      </c>
      <c r="D2037" s="248"/>
      <c r="E2037" s="248"/>
      <c r="F2037" s="248"/>
      <c r="G2037" s="248"/>
      <c r="H2037" s="222"/>
      <c r="I2037" s="222"/>
      <c r="J2037" s="222"/>
      <c r="K2037" s="222"/>
      <c r="L2037" s="222"/>
      <c r="M2037" s="222"/>
      <c r="N2037" s="221"/>
      <c r="O2037" s="221"/>
      <c r="P2037" s="221"/>
      <c r="Q2037" s="221"/>
      <c r="R2037" s="222"/>
      <c r="S2037" s="222"/>
      <c r="T2037" s="222"/>
      <c r="U2037" s="222"/>
      <c r="V2037" s="222"/>
      <c r="W2037" s="222"/>
      <c r="X2037" s="222"/>
      <c r="Y2037" s="222"/>
      <c r="Z2037" s="212"/>
      <c r="AA2037" s="212"/>
      <c r="AB2037" s="212"/>
      <c r="AC2037" s="212"/>
      <c r="AD2037" s="212"/>
      <c r="AE2037" s="212"/>
      <c r="AF2037" s="212"/>
      <c r="AG2037" s="212" t="s">
        <v>233</v>
      </c>
      <c r="AH2037" s="212"/>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60" t="s">
        <v>1735</v>
      </c>
      <c r="D2038" s="248"/>
      <c r="E2038" s="248"/>
      <c r="F2038" s="248"/>
      <c r="G2038" s="248"/>
      <c r="H2038" s="222"/>
      <c r="I2038" s="222"/>
      <c r="J2038" s="222"/>
      <c r="K2038" s="222"/>
      <c r="L2038" s="222"/>
      <c r="M2038" s="222"/>
      <c r="N2038" s="221"/>
      <c r="O2038" s="221"/>
      <c r="P2038" s="221"/>
      <c r="Q2038" s="221"/>
      <c r="R2038" s="222"/>
      <c r="S2038" s="222"/>
      <c r="T2038" s="222"/>
      <c r="U2038" s="222"/>
      <c r="V2038" s="222"/>
      <c r="W2038" s="222"/>
      <c r="X2038" s="222"/>
      <c r="Y2038" s="222"/>
      <c r="Z2038" s="212"/>
      <c r="AA2038" s="212"/>
      <c r="AB2038" s="212"/>
      <c r="AC2038" s="212"/>
      <c r="AD2038" s="212"/>
      <c r="AE2038" s="212"/>
      <c r="AF2038" s="212"/>
      <c r="AG2038" s="212" t="s">
        <v>233</v>
      </c>
      <c r="AH2038" s="212"/>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2" x14ac:dyDescent="0.2">
      <c r="A2039" s="219"/>
      <c r="B2039" s="220"/>
      <c r="C2039" s="259" t="s">
        <v>650</v>
      </c>
      <c r="D2039" s="226"/>
      <c r="E2039" s="227">
        <v>1</v>
      </c>
      <c r="F2039" s="222"/>
      <c r="G2039" s="222"/>
      <c r="H2039" s="222"/>
      <c r="I2039" s="222"/>
      <c r="J2039" s="222"/>
      <c r="K2039" s="222"/>
      <c r="L2039" s="222"/>
      <c r="M2039" s="222"/>
      <c r="N2039" s="221"/>
      <c r="O2039" s="221"/>
      <c r="P2039" s="221"/>
      <c r="Q2039" s="221"/>
      <c r="R2039" s="222"/>
      <c r="S2039" s="222"/>
      <c r="T2039" s="222"/>
      <c r="U2039" s="222"/>
      <c r="V2039" s="222"/>
      <c r="W2039" s="222"/>
      <c r="X2039" s="222"/>
      <c r="Y2039" s="222"/>
      <c r="Z2039" s="212"/>
      <c r="AA2039" s="212"/>
      <c r="AB2039" s="212"/>
      <c r="AC2039" s="212"/>
      <c r="AD2039" s="212"/>
      <c r="AE2039" s="212"/>
      <c r="AF2039" s="212"/>
      <c r="AG2039" s="212" t="s">
        <v>235</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ht="22.5" outlineLevel="1" x14ac:dyDescent="0.2">
      <c r="A2040" s="239">
        <v>226</v>
      </c>
      <c r="B2040" s="240" t="s">
        <v>1764</v>
      </c>
      <c r="C2040" s="257" t="s">
        <v>1765</v>
      </c>
      <c r="D2040" s="241" t="s">
        <v>425</v>
      </c>
      <c r="E2040" s="242">
        <v>1</v>
      </c>
      <c r="F2040" s="243"/>
      <c r="G2040" s="244">
        <f>ROUND(E2040*F2040,2)</f>
        <v>0</v>
      </c>
      <c r="H2040" s="243"/>
      <c r="I2040" s="244">
        <f>ROUND(E2040*H2040,2)</f>
        <v>0</v>
      </c>
      <c r="J2040" s="243"/>
      <c r="K2040" s="244">
        <f>ROUND(E2040*J2040,2)</f>
        <v>0</v>
      </c>
      <c r="L2040" s="244">
        <v>15</v>
      </c>
      <c r="M2040" s="244">
        <f>G2040*(1+L2040/100)</f>
        <v>0</v>
      </c>
      <c r="N2040" s="242">
        <v>0.05</v>
      </c>
      <c r="O2040" s="242">
        <f>ROUND(E2040*N2040,2)</f>
        <v>0.05</v>
      </c>
      <c r="P2040" s="242">
        <v>0</v>
      </c>
      <c r="Q2040" s="242">
        <f>ROUND(E2040*P2040,2)</f>
        <v>0</v>
      </c>
      <c r="R2040" s="244"/>
      <c r="S2040" s="244" t="s">
        <v>250</v>
      </c>
      <c r="T2040" s="245" t="s">
        <v>228</v>
      </c>
      <c r="U2040" s="222">
        <v>0</v>
      </c>
      <c r="V2040" s="222">
        <f>ROUND(E2040*U2040,2)</f>
        <v>0</v>
      </c>
      <c r="W2040" s="222"/>
      <c r="X2040" s="222" t="s">
        <v>298</v>
      </c>
      <c r="Y2040" s="222" t="s">
        <v>230</v>
      </c>
      <c r="Z2040" s="212"/>
      <c r="AA2040" s="212"/>
      <c r="AB2040" s="212"/>
      <c r="AC2040" s="212"/>
      <c r="AD2040" s="212"/>
      <c r="AE2040" s="212"/>
      <c r="AF2040" s="212"/>
      <c r="AG2040" s="212" t="s">
        <v>362</v>
      </c>
      <c r="AH2040" s="212"/>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2" x14ac:dyDescent="0.2">
      <c r="A2041" s="219"/>
      <c r="B2041" s="220"/>
      <c r="C2041" s="258" t="s">
        <v>1727</v>
      </c>
      <c r="D2041" s="246"/>
      <c r="E2041" s="246"/>
      <c r="F2041" s="246"/>
      <c r="G2041" s="246"/>
      <c r="H2041" s="222"/>
      <c r="I2041" s="222"/>
      <c r="J2041" s="222"/>
      <c r="K2041" s="222"/>
      <c r="L2041" s="222"/>
      <c r="M2041" s="222"/>
      <c r="N2041" s="221"/>
      <c r="O2041" s="221"/>
      <c r="P2041" s="221"/>
      <c r="Q2041" s="221"/>
      <c r="R2041" s="222"/>
      <c r="S2041" s="222"/>
      <c r="T2041" s="222"/>
      <c r="U2041" s="222"/>
      <c r="V2041" s="222"/>
      <c r="W2041" s="222"/>
      <c r="X2041" s="222"/>
      <c r="Y2041" s="222"/>
      <c r="Z2041" s="212"/>
      <c r="AA2041" s="212"/>
      <c r="AB2041" s="212"/>
      <c r="AC2041" s="212"/>
      <c r="AD2041" s="212"/>
      <c r="AE2041" s="212"/>
      <c r="AF2041" s="212"/>
      <c r="AG2041" s="212" t="s">
        <v>233</v>
      </c>
      <c r="AH2041" s="212"/>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60" t="s">
        <v>1728</v>
      </c>
      <c r="D2042" s="248"/>
      <c r="E2042" s="248"/>
      <c r="F2042" s="248"/>
      <c r="G2042" s="248"/>
      <c r="H2042" s="222"/>
      <c r="I2042" s="222"/>
      <c r="J2042" s="222"/>
      <c r="K2042" s="222"/>
      <c r="L2042" s="222"/>
      <c r="M2042" s="222"/>
      <c r="N2042" s="221"/>
      <c r="O2042" s="221"/>
      <c r="P2042" s="221"/>
      <c r="Q2042" s="221"/>
      <c r="R2042" s="222"/>
      <c r="S2042" s="222"/>
      <c r="T2042" s="222"/>
      <c r="U2042" s="222"/>
      <c r="V2042" s="222"/>
      <c r="W2042" s="222"/>
      <c r="X2042" s="222"/>
      <c r="Y2042" s="222"/>
      <c r="Z2042" s="212"/>
      <c r="AA2042" s="212"/>
      <c r="AB2042" s="212"/>
      <c r="AC2042" s="212"/>
      <c r="AD2042" s="212"/>
      <c r="AE2042" s="212"/>
      <c r="AF2042" s="212"/>
      <c r="AG2042" s="212" t="s">
        <v>233</v>
      </c>
      <c r="AH2042" s="212"/>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60" t="s">
        <v>1729</v>
      </c>
      <c r="D2043" s="248"/>
      <c r="E2043" s="248"/>
      <c r="F2043" s="248"/>
      <c r="G2043" s="248"/>
      <c r="H2043" s="222"/>
      <c r="I2043" s="222"/>
      <c r="J2043" s="222"/>
      <c r="K2043" s="222"/>
      <c r="L2043" s="222"/>
      <c r="M2043" s="222"/>
      <c r="N2043" s="221"/>
      <c r="O2043" s="221"/>
      <c r="P2043" s="221"/>
      <c r="Q2043" s="221"/>
      <c r="R2043" s="222"/>
      <c r="S2043" s="222"/>
      <c r="T2043" s="222"/>
      <c r="U2043" s="222"/>
      <c r="V2043" s="222"/>
      <c r="W2043" s="222"/>
      <c r="X2043" s="222"/>
      <c r="Y2043" s="222"/>
      <c r="Z2043" s="212"/>
      <c r="AA2043" s="212"/>
      <c r="AB2043" s="212"/>
      <c r="AC2043" s="212"/>
      <c r="AD2043" s="212"/>
      <c r="AE2043" s="212"/>
      <c r="AF2043" s="212"/>
      <c r="AG2043" s="212" t="s">
        <v>233</v>
      </c>
      <c r="AH2043" s="212"/>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19"/>
      <c r="B2044" s="220"/>
      <c r="C2044" s="260" t="s">
        <v>1730</v>
      </c>
      <c r="D2044" s="248"/>
      <c r="E2044" s="248"/>
      <c r="F2044" s="248"/>
      <c r="G2044" s="248"/>
      <c r="H2044" s="222"/>
      <c r="I2044" s="222"/>
      <c r="J2044" s="222"/>
      <c r="K2044" s="222"/>
      <c r="L2044" s="222"/>
      <c r="M2044" s="222"/>
      <c r="N2044" s="221"/>
      <c r="O2044" s="221"/>
      <c r="P2044" s="221"/>
      <c r="Q2044" s="221"/>
      <c r="R2044" s="222"/>
      <c r="S2044" s="222"/>
      <c r="T2044" s="222"/>
      <c r="U2044" s="222"/>
      <c r="V2044" s="222"/>
      <c r="W2044" s="222"/>
      <c r="X2044" s="222"/>
      <c r="Y2044" s="222"/>
      <c r="Z2044" s="212"/>
      <c r="AA2044" s="212"/>
      <c r="AB2044" s="212"/>
      <c r="AC2044" s="212"/>
      <c r="AD2044" s="212"/>
      <c r="AE2044" s="212"/>
      <c r="AF2044" s="212"/>
      <c r="AG2044" s="212" t="s">
        <v>233</v>
      </c>
      <c r="AH2044" s="212"/>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60" t="s">
        <v>1731</v>
      </c>
      <c r="D2045" s="248"/>
      <c r="E2045" s="248"/>
      <c r="F2045" s="248"/>
      <c r="G2045" s="248"/>
      <c r="H2045" s="222"/>
      <c r="I2045" s="222"/>
      <c r="J2045" s="222"/>
      <c r="K2045" s="222"/>
      <c r="L2045" s="222"/>
      <c r="M2045" s="222"/>
      <c r="N2045" s="221"/>
      <c r="O2045" s="221"/>
      <c r="P2045" s="221"/>
      <c r="Q2045" s="221"/>
      <c r="R2045" s="222"/>
      <c r="S2045" s="222"/>
      <c r="T2045" s="222"/>
      <c r="U2045" s="222"/>
      <c r="V2045" s="222"/>
      <c r="W2045" s="222"/>
      <c r="X2045" s="222"/>
      <c r="Y2045" s="222"/>
      <c r="Z2045" s="212"/>
      <c r="AA2045" s="212"/>
      <c r="AB2045" s="212"/>
      <c r="AC2045" s="212"/>
      <c r="AD2045" s="212"/>
      <c r="AE2045" s="212"/>
      <c r="AF2045" s="212"/>
      <c r="AG2045" s="212" t="s">
        <v>233</v>
      </c>
      <c r="AH2045" s="212"/>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19"/>
      <c r="B2046" s="220"/>
      <c r="C2046" s="260" t="s">
        <v>1732</v>
      </c>
      <c r="D2046" s="248"/>
      <c r="E2046" s="248"/>
      <c r="F2046" s="248"/>
      <c r="G2046" s="248"/>
      <c r="H2046" s="222"/>
      <c r="I2046" s="222"/>
      <c r="J2046" s="222"/>
      <c r="K2046" s="222"/>
      <c r="L2046" s="222"/>
      <c r="M2046" s="222"/>
      <c r="N2046" s="221"/>
      <c r="O2046" s="221"/>
      <c r="P2046" s="221"/>
      <c r="Q2046" s="221"/>
      <c r="R2046" s="222"/>
      <c r="S2046" s="222"/>
      <c r="T2046" s="222"/>
      <c r="U2046" s="222"/>
      <c r="V2046" s="222"/>
      <c r="W2046" s="222"/>
      <c r="X2046" s="222"/>
      <c r="Y2046" s="222"/>
      <c r="Z2046" s="212"/>
      <c r="AA2046" s="212"/>
      <c r="AB2046" s="212"/>
      <c r="AC2046" s="212"/>
      <c r="AD2046" s="212"/>
      <c r="AE2046" s="212"/>
      <c r="AF2046" s="212"/>
      <c r="AG2046" s="212" t="s">
        <v>233</v>
      </c>
      <c r="AH2046" s="212"/>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47" t="str">
        <f>C2046</f>
        <v>Sjednocení kování na všech dveřích. Oboustranné kování (klika, koule) se sšítky z broušené nerez oceli. Včetně vložky a klíčů.</v>
      </c>
      <c r="BB2046" s="212"/>
      <c r="BC2046" s="212"/>
      <c r="BD2046" s="212"/>
      <c r="BE2046" s="212"/>
      <c r="BF2046" s="212"/>
      <c r="BG2046" s="212"/>
      <c r="BH2046" s="212"/>
    </row>
    <row r="2047" spans="1:60" outlineLevel="3" x14ac:dyDescent="0.2">
      <c r="A2047" s="219"/>
      <c r="B2047" s="220"/>
      <c r="C2047" s="260" t="s">
        <v>1733</v>
      </c>
      <c r="D2047" s="248"/>
      <c r="E2047" s="248"/>
      <c r="F2047" s="248"/>
      <c r="G2047" s="248"/>
      <c r="H2047" s="222"/>
      <c r="I2047" s="222"/>
      <c r="J2047" s="222"/>
      <c r="K2047" s="222"/>
      <c r="L2047" s="222"/>
      <c r="M2047" s="222"/>
      <c r="N2047" s="221"/>
      <c r="O2047" s="221"/>
      <c r="P2047" s="221"/>
      <c r="Q2047" s="221"/>
      <c r="R2047" s="222"/>
      <c r="S2047" s="222"/>
      <c r="T2047" s="222"/>
      <c r="U2047" s="222"/>
      <c r="V2047" s="222"/>
      <c r="W2047" s="222"/>
      <c r="X2047" s="222"/>
      <c r="Y2047" s="222"/>
      <c r="Z2047" s="212"/>
      <c r="AA2047" s="212"/>
      <c r="AB2047" s="212"/>
      <c r="AC2047" s="212"/>
      <c r="AD2047" s="212"/>
      <c r="AE2047" s="212"/>
      <c r="AF2047" s="212"/>
      <c r="AG2047" s="212" t="s">
        <v>233</v>
      </c>
      <c r="AH2047" s="212"/>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
      <c r="A2048" s="219"/>
      <c r="B2048" s="220"/>
      <c r="C2048" s="260" t="s">
        <v>1734</v>
      </c>
      <c r="D2048" s="248"/>
      <c r="E2048" s="248"/>
      <c r="F2048" s="248"/>
      <c r="G2048" s="248"/>
      <c r="H2048" s="222"/>
      <c r="I2048" s="222"/>
      <c r="J2048" s="222"/>
      <c r="K2048" s="222"/>
      <c r="L2048" s="222"/>
      <c r="M2048" s="222"/>
      <c r="N2048" s="221"/>
      <c r="O2048" s="221"/>
      <c r="P2048" s="221"/>
      <c r="Q2048" s="221"/>
      <c r="R2048" s="222"/>
      <c r="S2048" s="222"/>
      <c r="T2048" s="222"/>
      <c r="U2048" s="222"/>
      <c r="V2048" s="222"/>
      <c r="W2048" s="222"/>
      <c r="X2048" s="222"/>
      <c r="Y2048" s="222"/>
      <c r="Z2048" s="212"/>
      <c r="AA2048" s="212"/>
      <c r="AB2048" s="212"/>
      <c r="AC2048" s="212"/>
      <c r="AD2048" s="212"/>
      <c r="AE2048" s="212"/>
      <c r="AF2048" s="212"/>
      <c r="AG2048" s="212" t="s">
        <v>233</v>
      </c>
      <c r="AH2048" s="212"/>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19"/>
      <c r="B2049" s="220"/>
      <c r="C2049" s="260" t="s">
        <v>1735</v>
      </c>
      <c r="D2049" s="248"/>
      <c r="E2049" s="248"/>
      <c r="F2049" s="248"/>
      <c r="G2049" s="248"/>
      <c r="H2049" s="222"/>
      <c r="I2049" s="222"/>
      <c r="J2049" s="222"/>
      <c r="K2049" s="222"/>
      <c r="L2049" s="222"/>
      <c r="M2049" s="222"/>
      <c r="N2049" s="221"/>
      <c r="O2049" s="221"/>
      <c r="P2049" s="221"/>
      <c r="Q2049" s="221"/>
      <c r="R2049" s="222"/>
      <c r="S2049" s="222"/>
      <c r="T2049" s="222"/>
      <c r="U2049" s="222"/>
      <c r="V2049" s="222"/>
      <c r="W2049" s="222"/>
      <c r="X2049" s="222"/>
      <c r="Y2049" s="222"/>
      <c r="Z2049" s="212"/>
      <c r="AA2049" s="212"/>
      <c r="AB2049" s="212"/>
      <c r="AC2049" s="212"/>
      <c r="AD2049" s="212"/>
      <c r="AE2049" s="212"/>
      <c r="AF2049" s="212"/>
      <c r="AG2049" s="212" t="s">
        <v>233</v>
      </c>
      <c r="AH2049" s="212"/>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2" x14ac:dyDescent="0.2">
      <c r="A2050" s="219"/>
      <c r="B2050" s="220"/>
      <c r="C2050" s="259" t="s">
        <v>651</v>
      </c>
      <c r="D2050" s="226"/>
      <c r="E2050" s="227">
        <v>1</v>
      </c>
      <c r="F2050" s="222"/>
      <c r="G2050" s="222"/>
      <c r="H2050" s="222"/>
      <c r="I2050" s="222"/>
      <c r="J2050" s="222"/>
      <c r="K2050" s="222"/>
      <c r="L2050" s="222"/>
      <c r="M2050" s="222"/>
      <c r="N2050" s="221"/>
      <c r="O2050" s="221"/>
      <c r="P2050" s="221"/>
      <c r="Q2050" s="221"/>
      <c r="R2050" s="222"/>
      <c r="S2050" s="222"/>
      <c r="T2050" s="222"/>
      <c r="U2050" s="222"/>
      <c r="V2050" s="222"/>
      <c r="W2050" s="222"/>
      <c r="X2050" s="222"/>
      <c r="Y2050" s="222"/>
      <c r="Z2050" s="212"/>
      <c r="AA2050" s="212"/>
      <c r="AB2050" s="212"/>
      <c r="AC2050" s="212"/>
      <c r="AD2050" s="212"/>
      <c r="AE2050" s="212"/>
      <c r="AF2050" s="212"/>
      <c r="AG2050" s="212" t="s">
        <v>235</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ht="22.5" outlineLevel="1" x14ac:dyDescent="0.2">
      <c r="A2051" s="239">
        <v>227</v>
      </c>
      <c r="B2051" s="240" t="s">
        <v>1766</v>
      </c>
      <c r="C2051" s="257" t="s">
        <v>1767</v>
      </c>
      <c r="D2051" s="241" t="s">
        <v>425</v>
      </c>
      <c r="E2051" s="242">
        <v>2</v>
      </c>
      <c r="F2051" s="243"/>
      <c r="G2051" s="244">
        <f>ROUND(E2051*F2051,2)</f>
        <v>0</v>
      </c>
      <c r="H2051" s="243"/>
      <c r="I2051" s="244">
        <f>ROUND(E2051*H2051,2)</f>
        <v>0</v>
      </c>
      <c r="J2051" s="243"/>
      <c r="K2051" s="244">
        <f>ROUND(E2051*J2051,2)</f>
        <v>0</v>
      </c>
      <c r="L2051" s="244">
        <v>15</v>
      </c>
      <c r="M2051" s="244">
        <f>G2051*(1+L2051/100)</f>
        <v>0</v>
      </c>
      <c r="N2051" s="242">
        <v>0.05</v>
      </c>
      <c r="O2051" s="242">
        <f>ROUND(E2051*N2051,2)</f>
        <v>0.1</v>
      </c>
      <c r="P2051" s="242">
        <v>0</v>
      </c>
      <c r="Q2051" s="242">
        <f>ROUND(E2051*P2051,2)</f>
        <v>0</v>
      </c>
      <c r="R2051" s="244"/>
      <c r="S2051" s="244" t="s">
        <v>250</v>
      </c>
      <c r="T2051" s="245" t="s">
        <v>228</v>
      </c>
      <c r="U2051" s="222">
        <v>0</v>
      </c>
      <c r="V2051" s="222">
        <f>ROUND(E2051*U2051,2)</f>
        <v>0</v>
      </c>
      <c r="W2051" s="222"/>
      <c r="X2051" s="222" t="s">
        <v>298</v>
      </c>
      <c r="Y2051" s="222" t="s">
        <v>230</v>
      </c>
      <c r="Z2051" s="212"/>
      <c r="AA2051" s="212"/>
      <c r="AB2051" s="212"/>
      <c r="AC2051" s="212"/>
      <c r="AD2051" s="212"/>
      <c r="AE2051" s="212"/>
      <c r="AF2051" s="212"/>
      <c r="AG2051" s="212" t="s">
        <v>362</v>
      </c>
      <c r="AH2051" s="212"/>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2" x14ac:dyDescent="0.2">
      <c r="A2052" s="219"/>
      <c r="B2052" s="220"/>
      <c r="C2052" s="258" t="s">
        <v>1727</v>
      </c>
      <c r="D2052" s="246"/>
      <c r="E2052" s="246"/>
      <c r="F2052" s="246"/>
      <c r="G2052" s="246"/>
      <c r="H2052" s="222"/>
      <c r="I2052" s="222"/>
      <c r="J2052" s="222"/>
      <c r="K2052" s="222"/>
      <c r="L2052" s="222"/>
      <c r="M2052" s="222"/>
      <c r="N2052" s="221"/>
      <c r="O2052" s="221"/>
      <c r="P2052" s="221"/>
      <c r="Q2052" s="221"/>
      <c r="R2052" s="222"/>
      <c r="S2052" s="222"/>
      <c r="T2052" s="222"/>
      <c r="U2052" s="222"/>
      <c r="V2052" s="222"/>
      <c r="W2052" s="222"/>
      <c r="X2052" s="222"/>
      <c r="Y2052" s="222"/>
      <c r="Z2052" s="212"/>
      <c r="AA2052" s="212"/>
      <c r="AB2052" s="212"/>
      <c r="AC2052" s="212"/>
      <c r="AD2052" s="212"/>
      <c r="AE2052" s="212"/>
      <c r="AF2052" s="212"/>
      <c r="AG2052" s="212" t="s">
        <v>233</v>
      </c>
      <c r="AH2052" s="212"/>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19"/>
      <c r="B2053" s="220"/>
      <c r="C2053" s="260" t="s">
        <v>1728</v>
      </c>
      <c r="D2053" s="248"/>
      <c r="E2053" s="248"/>
      <c r="F2053" s="248"/>
      <c r="G2053" s="248"/>
      <c r="H2053" s="222"/>
      <c r="I2053" s="222"/>
      <c r="J2053" s="222"/>
      <c r="K2053" s="222"/>
      <c r="L2053" s="222"/>
      <c r="M2053" s="222"/>
      <c r="N2053" s="221"/>
      <c r="O2053" s="221"/>
      <c r="P2053" s="221"/>
      <c r="Q2053" s="221"/>
      <c r="R2053" s="222"/>
      <c r="S2053" s="222"/>
      <c r="T2053" s="222"/>
      <c r="U2053" s="222"/>
      <c r="V2053" s="222"/>
      <c r="W2053" s="222"/>
      <c r="X2053" s="222"/>
      <c r="Y2053" s="222"/>
      <c r="Z2053" s="212"/>
      <c r="AA2053" s="212"/>
      <c r="AB2053" s="212"/>
      <c r="AC2053" s="212"/>
      <c r="AD2053" s="212"/>
      <c r="AE2053" s="212"/>
      <c r="AF2053" s="212"/>
      <c r="AG2053" s="212" t="s">
        <v>233</v>
      </c>
      <c r="AH2053" s="212"/>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60" t="s">
        <v>1729</v>
      </c>
      <c r="D2054" s="248"/>
      <c r="E2054" s="248"/>
      <c r="F2054" s="248"/>
      <c r="G2054" s="248"/>
      <c r="H2054" s="222"/>
      <c r="I2054" s="222"/>
      <c r="J2054" s="222"/>
      <c r="K2054" s="222"/>
      <c r="L2054" s="222"/>
      <c r="M2054" s="222"/>
      <c r="N2054" s="221"/>
      <c r="O2054" s="221"/>
      <c r="P2054" s="221"/>
      <c r="Q2054" s="221"/>
      <c r="R2054" s="222"/>
      <c r="S2054" s="222"/>
      <c r="T2054" s="222"/>
      <c r="U2054" s="222"/>
      <c r="V2054" s="222"/>
      <c r="W2054" s="222"/>
      <c r="X2054" s="222"/>
      <c r="Y2054" s="222"/>
      <c r="Z2054" s="212"/>
      <c r="AA2054" s="212"/>
      <c r="AB2054" s="212"/>
      <c r="AC2054" s="212"/>
      <c r="AD2054" s="212"/>
      <c r="AE2054" s="212"/>
      <c r="AF2054" s="212"/>
      <c r="AG2054" s="212" t="s">
        <v>233</v>
      </c>
      <c r="AH2054" s="212"/>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19"/>
      <c r="B2055" s="220"/>
      <c r="C2055" s="260" t="s">
        <v>1730</v>
      </c>
      <c r="D2055" s="248"/>
      <c r="E2055" s="248"/>
      <c r="F2055" s="248"/>
      <c r="G2055" s="248"/>
      <c r="H2055" s="222"/>
      <c r="I2055" s="222"/>
      <c r="J2055" s="222"/>
      <c r="K2055" s="222"/>
      <c r="L2055" s="222"/>
      <c r="M2055" s="222"/>
      <c r="N2055" s="221"/>
      <c r="O2055" s="221"/>
      <c r="P2055" s="221"/>
      <c r="Q2055" s="221"/>
      <c r="R2055" s="222"/>
      <c r="S2055" s="222"/>
      <c r="T2055" s="222"/>
      <c r="U2055" s="222"/>
      <c r="V2055" s="222"/>
      <c r="W2055" s="222"/>
      <c r="X2055" s="222"/>
      <c r="Y2055" s="222"/>
      <c r="Z2055" s="212"/>
      <c r="AA2055" s="212"/>
      <c r="AB2055" s="212"/>
      <c r="AC2055" s="212"/>
      <c r="AD2055" s="212"/>
      <c r="AE2055" s="212"/>
      <c r="AF2055" s="212"/>
      <c r="AG2055" s="212" t="s">
        <v>233</v>
      </c>
      <c r="AH2055" s="212"/>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19"/>
      <c r="B2056" s="220"/>
      <c r="C2056" s="260" t="s">
        <v>1731</v>
      </c>
      <c r="D2056" s="248"/>
      <c r="E2056" s="248"/>
      <c r="F2056" s="248"/>
      <c r="G2056" s="248"/>
      <c r="H2056" s="222"/>
      <c r="I2056" s="222"/>
      <c r="J2056" s="222"/>
      <c r="K2056" s="222"/>
      <c r="L2056" s="222"/>
      <c r="M2056" s="222"/>
      <c r="N2056" s="221"/>
      <c r="O2056" s="221"/>
      <c r="P2056" s="221"/>
      <c r="Q2056" s="221"/>
      <c r="R2056" s="222"/>
      <c r="S2056" s="222"/>
      <c r="T2056" s="222"/>
      <c r="U2056" s="222"/>
      <c r="V2056" s="222"/>
      <c r="W2056" s="222"/>
      <c r="X2056" s="222"/>
      <c r="Y2056" s="222"/>
      <c r="Z2056" s="212"/>
      <c r="AA2056" s="212"/>
      <c r="AB2056" s="212"/>
      <c r="AC2056" s="212"/>
      <c r="AD2056" s="212"/>
      <c r="AE2056" s="212"/>
      <c r="AF2056" s="212"/>
      <c r="AG2056" s="212" t="s">
        <v>233</v>
      </c>
      <c r="AH2056" s="212"/>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
      <c r="A2057" s="219"/>
      <c r="B2057" s="220"/>
      <c r="C2057" s="260" t="s">
        <v>1732</v>
      </c>
      <c r="D2057" s="248"/>
      <c r="E2057" s="248"/>
      <c r="F2057" s="248"/>
      <c r="G2057" s="248"/>
      <c r="H2057" s="222"/>
      <c r="I2057" s="222"/>
      <c r="J2057" s="222"/>
      <c r="K2057" s="222"/>
      <c r="L2057" s="222"/>
      <c r="M2057" s="222"/>
      <c r="N2057" s="221"/>
      <c r="O2057" s="221"/>
      <c r="P2057" s="221"/>
      <c r="Q2057" s="221"/>
      <c r="R2057" s="222"/>
      <c r="S2057" s="222"/>
      <c r="T2057" s="222"/>
      <c r="U2057" s="222"/>
      <c r="V2057" s="222"/>
      <c r="W2057" s="222"/>
      <c r="X2057" s="222"/>
      <c r="Y2057" s="222"/>
      <c r="Z2057" s="212"/>
      <c r="AA2057" s="212"/>
      <c r="AB2057" s="212"/>
      <c r="AC2057" s="212"/>
      <c r="AD2057" s="212"/>
      <c r="AE2057" s="212"/>
      <c r="AF2057" s="212"/>
      <c r="AG2057" s="212" t="s">
        <v>233</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47" t="str">
        <f>C2057</f>
        <v>Sjednocení kování na všech dveřích. Oboustranné kování (klika, koule) se sšítky z broušené nerez oceli. Včetně vložky a klíčů.</v>
      </c>
      <c r="BB2057" s="212"/>
      <c r="BC2057" s="212"/>
      <c r="BD2057" s="212"/>
      <c r="BE2057" s="212"/>
      <c r="BF2057" s="212"/>
      <c r="BG2057" s="212"/>
      <c r="BH2057" s="212"/>
    </row>
    <row r="2058" spans="1:60" outlineLevel="3" x14ac:dyDescent="0.2">
      <c r="A2058" s="219"/>
      <c r="B2058" s="220"/>
      <c r="C2058" s="260" t="s">
        <v>1768</v>
      </c>
      <c r="D2058" s="248"/>
      <c r="E2058" s="248"/>
      <c r="F2058" s="248"/>
      <c r="G2058" s="248"/>
      <c r="H2058" s="222"/>
      <c r="I2058" s="222"/>
      <c r="J2058" s="222"/>
      <c r="K2058" s="222"/>
      <c r="L2058" s="222"/>
      <c r="M2058" s="222"/>
      <c r="N2058" s="221"/>
      <c r="O2058" s="221"/>
      <c r="P2058" s="221"/>
      <c r="Q2058" s="221"/>
      <c r="R2058" s="222"/>
      <c r="S2058" s="222"/>
      <c r="T2058" s="222"/>
      <c r="U2058" s="222"/>
      <c r="V2058" s="222"/>
      <c r="W2058" s="222"/>
      <c r="X2058" s="222"/>
      <c r="Y2058" s="222"/>
      <c r="Z2058" s="212"/>
      <c r="AA2058" s="212"/>
      <c r="AB2058" s="212"/>
      <c r="AC2058" s="212"/>
      <c r="AD2058" s="212"/>
      <c r="AE2058" s="212"/>
      <c r="AF2058" s="212"/>
      <c r="AG2058" s="212" t="s">
        <v>233</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
      <c r="A2059" s="219"/>
      <c r="B2059" s="220"/>
      <c r="C2059" s="260" t="s">
        <v>1769</v>
      </c>
      <c r="D2059" s="248"/>
      <c r="E2059" s="248"/>
      <c r="F2059" s="248"/>
      <c r="G2059" s="248"/>
      <c r="H2059" s="222"/>
      <c r="I2059" s="222"/>
      <c r="J2059" s="222"/>
      <c r="K2059" s="222"/>
      <c r="L2059" s="222"/>
      <c r="M2059" s="222"/>
      <c r="N2059" s="221"/>
      <c r="O2059" s="221"/>
      <c r="P2059" s="221"/>
      <c r="Q2059" s="221"/>
      <c r="R2059" s="222"/>
      <c r="S2059" s="222"/>
      <c r="T2059" s="222"/>
      <c r="U2059" s="222"/>
      <c r="V2059" s="222"/>
      <c r="W2059" s="222"/>
      <c r="X2059" s="222"/>
      <c r="Y2059" s="222"/>
      <c r="Z2059" s="212"/>
      <c r="AA2059" s="212"/>
      <c r="AB2059" s="212"/>
      <c r="AC2059" s="212"/>
      <c r="AD2059" s="212"/>
      <c r="AE2059" s="212"/>
      <c r="AF2059" s="212"/>
      <c r="AG2059" s="212" t="s">
        <v>233</v>
      </c>
      <c r="AH2059" s="212"/>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47" t="str">
        <f>C2059</f>
        <v>Nový okopový plech na spodní straně včetně upevňovacího materiálu. Výška cca 200mm - dle stávajícího.</v>
      </c>
      <c r="BB2059" s="212"/>
      <c r="BC2059" s="212"/>
      <c r="BD2059" s="212"/>
      <c r="BE2059" s="212"/>
      <c r="BF2059" s="212"/>
      <c r="BG2059" s="212"/>
      <c r="BH2059" s="212"/>
    </row>
    <row r="2060" spans="1:60" outlineLevel="3" x14ac:dyDescent="0.2">
      <c r="A2060" s="219"/>
      <c r="B2060" s="220"/>
      <c r="C2060" s="260" t="s">
        <v>1770</v>
      </c>
      <c r="D2060" s="248"/>
      <c r="E2060" s="248"/>
      <c r="F2060" s="248"/>
      <c r="G2060" s="248"/>
      <c r="H2060" s="222"/>
      <c r="I2060" s="222"/>
      <c r="J2060" s="222"/>
      <c r="K2060" s="222"/>
      <c r="L2060" s="222"/>
      <c r="M2060" s="222"/>
      <c r="N2060" s="221"/>
      <c r="O2060" s="221"/>
      <c r="P2060" s="221"/>
      <c r="Q2060" s="221"/>
      <c r="R2060" s="222"/>
      <c r="S2060" s="222"/>
      <c r="T2060" s="222"/>
      <c r="U2060" s="222"/>
      <c r="V2060" s="222"/>
      <c r="W2060" s="222"/>
      <c r="X2060" s="222"/>
      <c r="Y2060" s="222"/>
      <c r="Z2060" s="212"/>
      <c r="AA2060" s="212"/>
      <c r="AB2060" s="212"/>
      <c r="AC2060" s="212"/>
      <c r="AD2060" s="212"/>
      <c r="AE2060" s="212"/>
      <c r="AF2060" s="212"/>
      <c r="AG2060" s="212" t="s">
        <v>233</v>
      </c>
      <c r="AH2060" s="212"/>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19"/>
      <c r="B2061" s="220"/>
      <c r="C2061" s="260" t="s">
        <v>1733</v>
      </c>
      <c r="D2061" s="248"/>
      <c r="E2061" s="248"/>
      <c r="F2061" s="248"/>
      <c r="G2061" s="248"/>
      <c r="H2061" s="222"/>
      <c r="I2061" s="222"/>
      <c r="J2061" s="222"/>
      <c r="K2061" s="222"/>
      <c r="L2061" s="222"/>
      <c r="M2061" s="222"/>
      <c r="N2061" s="221"/>
      <c r="O2061" s="221"/>
      <c r="P2061" s="221"/>
      <c r="Q2061" s="221"/>
      <c r="R2061" s="222"/>
      <c r="S2061" s="222"/>
      <c r="T2061" s="222"/>
      <c r="U2061" s="222"/>
      <c r="V2061" s="222"/>
      <c r="W2061" s="222"/>
      <c r="X2061" s="222"/>
      <c r="Y2061" s="222"/>
      <c r="Z2061" s="212"/>
      <c r="AA2061" s="212"/>
      <c r="AB2061" s="212"/>
      <c r="AC2061" s="212"/>
      <c r="AD2061" s="212"/>
      <c r="AE2061" s="212"/>
      <c r="AF2061" s="212"/>
      <c r="AG2061" s="212" t="s">
        <v>233</v>
      </c>
      <c r="AH2061" s="212"/>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
      <c r="A2062" s="219"/>
      <c r="B2062" s="220"/>
      <c r="C2062" s="260" t="s">
        <v>1734</v>
      </c>
      <c r="D2062" s="248"/>
      <c r="E2062" s="248"/>
      <c r="F2062" s="248"/>
      <c r="G2062" s="248"/>
      <c r="H2062" s="222"/>
      <c r="I2062" s="222"/>
      <c r="J2062" s="222"/>
      <c r="K2062" s="222"/>
      <c r="L2062" s="222"/>
      <c r="M2062" s="222"/>
      <c r="N2062" s="221"/>
      <c r="O2062" s="221"/>
      <c r="P2062" s="221"/>
      <c r="Q2062" s="221"/>
      <c r="R2062" s="222"/>
      <c r="S2062" s="222"/>
      <c r="T2062" s="222"/>
      <c r="U2062" s="222"/>
      <c r="V2062" s="222"/>
      <c r="W2062" s="222"/>
      <c r="X2062" s="222"/>
      <c r="Y2062" s="222"/>
      <c r="Z2062" s="212"/>
      <c r="AA2062" s="212"/>
      <c r="AB2062" s="212"/>
      <c r="AC2062" s="212"/>
      <c r="AD2062" s="212"/>
      <c r="AE2062" s="212"/>
      <c r="AF2062" s="212"/>
      <c r="AG2062" s="212" t="s">
        <v>233</v>
      </c>
      <c r="AH2062" s="212"/>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
      <c r="A2063" s="219"/>
      <c r="B2063" s="220"/>
      <c r="C2063" s="260" t="s">
        <v>1735</v>
      </c>
      <c r="D2063" s="248"/>
      <c r="E2063" s="248"/>
      <c r="F2063" s="248"/>
      <c r="G2063" s="248"/>
      <c r="H2063" s="222"/>
      <c r="I2063" s="222"/>
      <c r="J2063" s="222"/>
      <c r="K2063" s="222"/>
      <c r="L2063" s="222"/>
      <c r="M2063" s="222"/>
      <c r="N2063" s="221"/>
      <c r="O2063" s="221"/>
      <c r="P2063" s="221"/>
      <c r="Q2063" s="221"/>
      <c r="R2063" s="222"/>
      <c r="S2063" s="222"/>
      <c r="T2063" s="222"/>
      <c r="U2063" s="222"/>
      <c r="V2063" s="222"/>
      <c r="W2063" s="222"/>
      <c r="X2063" s="222"/>
      <c r="Y2063" s="222"/>
      <c r="Z2063" s="212"/>
      <c r="AA2063" s="212"/>
      <c r="AB2063" s="212"/>
      <c r="AC2063" s="212"/>
      <c r="AD2063" s="212"/>
      <c r="AE2063" s="212"/>
      <c r="AF2063" s="212"/>
      <c r="AG2063" s="212" t="s">
        <v>233</v>
      </c>
      <c r="AH2063" s="212"/>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2" x14ac:dyDescent="0.2">
      <c r="A2064" s="219"/>
      <c r="B2064" s="220"/>
      <c r="C2064" s="259" t="s">
        <v>1748</v>
      </c>
      <c r="D2064" s="226"/>
      <c r="E2064" s="227">
        <v>2</v>
      </c>
      <c r="F2064" s="222"/>
      <c r="G2064" s="222"/>
      <c r="H2064" s="222"/>
      <c r="I2064" s="222"/>
      <c r="J2064" s="222"/>
      <c r="K2064" s="222"/>
      <c r="L2064" s="222"/>
      <c r="M2064" s="222"/>
      <c r="N2064" s="221"/>
      <c r="O2064" s="221"/>
      <c r="P2064" s="221"/>
      <c r="Q2064" s="221"/>
      <c r="R2064" s="222"/>
      <c r="S2064" s="222"/>
      <c r="T2064" s="222"/>
      <c r="U2064" s="222"/>
      <c r="V2064" s="222"/>
      <c r="W2064" s="222"/>
      <c r="X2064" s="222"/>
      <c r="Y2064" s="222"/>
      <c r="Z2064" s="212"/>
      <c r="AA2064" s="212"/>
      <c r="AB2064" s="212"/>
      <c r="AC2064" s="212"/>
      <c r="AD2064" s="212"/>
      <c r="AE2064" s="212"/>
      <c r="AF2064" s="212"/>
      <c r="AG2064" s="212" t="s">
        <v>235</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ht="33.75" outlineLevel="1" x14ac:dyDescent="0.2">
      <c r="A2065" s="239">
        <v>228</v>
      </c>
      <c r="B2065" s="240" t="s">
        <v>1771</v>
      </c>
      <c r="C2065" s="257" t="s">
        <v>1772</v>
      </c>
      <c r="D2065" s="241" t="s">
        <v>425</v>
      </c>
      <c r="E2065" s="242">
        <v>1</v>
      </c>
      <c r="F2065" s="243"/>
      <c r="G2065" s="244">
        <f>ROUND(E2065*F2065,2)</f>
        <v>0</v>
      </c>
      <c r="H2065" s="243"/>
      <c r="I2065" s="244">
        <f>ROUND(E2065*H2065,2)</f>
        <v>0</v>
      </c>
      <c r="J2065" s="243"/>
      <c r="K2065" s="244">
        <f>ROUND(E2065*J2065,2)</f>
        <v>0</v>
      </c>
      <c r="L2065" s="244">
        <v>15</v>
      </c>
      <c r="M2065" s="244">
        <f>G2065*(1+L2065/100)</f>
        <v>0</v>
      </c>
      <c r="N2065" s="242">
        <v>0.05</v>
      </c>
      <c r="O2065" s="242">
        <f>ROUND(E2065*N2065,2)</f>
        <v>0.05</v>
      </c>
      <c r="P2065" s="242">
        <v>0</v>
      </c>
      <c r="Q2065" s="242">
        <f>ROUND(E2065*P2065,2)</f>
        <v>0</v>
      </c>
      <c r="R2065" s="244"/>
      <c r="S2065" s="244" t="s">
        <v>250</v>
      </c>
      <c r="T2065" s="245" t="s">
        <v>228</v>
      </c>
      <c r="U2065" s="222">
        <v>0</v>
      </c>
      <c r="V2065" s="222">
        <f>ROUND(E2065*U2065,2)</f>
        <v>0</v>
      </c>
      <c r="W2065" s="222"/>
      <c r="X2065" s="222" t="s">
        <v>298</v>
      </c>
      <c r="Y2065" s="222" t="s">
        <v>230</v>
      </c>
      <c r="Z2065" s="212"/>
      <c r="AA2065" s="212"/>
      <c r="AB2065" s="212"/>
      <c r="AC2065" s="212"/>
      <c r="AD2065" s="212"/>
      <c r="AE2065" s="212"/>
      <c r="AF2065" s="212"/>
      <c r="AG2065" s="212" t="s">
        <v>362</v>
      </c>
      <c r="AH2065" s="212"/>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2" x14ac:dyDescent="0.2">
      <c r="A2066" s="219"/>
      <c r="B2066" s="220"/>
      <c r="C2066" s="258" t="s">
        <v>1727</v>
      </c>
      <c r="D2066" s="246"/>
      <c r="E2066" s="246"/>
      <c r="F2066" s="246"/>
      <c r="G2066" s="246"/>
      <c r="H2066" s="222"/>
      <c r="I2066" s="222"/>
      <c r="J2066" s="222"/>
      <c r="K2066" s="222"/>
      <c r="L2066" s="222"/>
      <c r="M2066" s="222"/>
      <c r="N2066" s="221"/>
      <c r="O2066" s="221"/>
      <c r="P2066" s="221"/>
      <c r="Q2066" s="221"/>
      <c r="R2066" s="222"/>
      <c r="S2066" s="222"/>
      <c r="T2066" s="222"/>
      <c r="U2066" s="222"/>
      <c r="V2066" s="222"/>
      <c r="W2066" s="222"/>
      <c r="X2066" s="222"/>
      <c r="Y2066" s="222"/>
      <c r="Z2066" s="212"/>
      <c r="AA2066" s="212"/>
      <c r="AB2066" s="212"/>
      <c r="AC2066" s="212"/>
      <c r="AD2066" s="212"/>
      <c r="AE2066" s="212"/>
      <c r="AF2066" s="212"/>
      <c r="AG2066" s="212" t="s">
        <v>233</v>
      </c>
      <c r="AH2066" s="212"/>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60" t="s">
        <v>1728</v>
      </c>
      <c r="D2067" s="248"/>
      <c r="E2067" s="248"/>
      <c r="F2067" s="248"/>
      <c r="G2067" s="248"/>
      <c r="H2067" s="222"/>
      <c r="I2067" s="222"/>
      <c r="J2067" s="222"/>
      <c r="K2067" s="222"/>
      <c r="L2067" s="222"/>
      <c r="M2067" s="222"/>
      <c r="N2067" s="221"/>
      <c r="O2067" s="221"/>
      <c r="P2067" s="221"/>
      <c r="Q2067" s="221"/>
      <c r="R2067" s="222"/>
      <c r="S2067" s="222"/>
      <c r="T2067" s="222"/>
      <c r="U2067" s="222"/>
      <c r="V2067" s="222"/>
      <c r="W2067" s="222"/>
      <c r="X2067" s="222"/>
      <c r="Y2067" s="222"/>
      <c r="Z2067" s="212"/>
      <c r="AA2067" s="212"/>
      <c r="AB2067" s="212"/>
      <c r="AC2067" s="212"/>
      <c r="AD2067" s="212"/>
      <c r="AE2067" s="212"/>
      <c r="AF2067" s="212"/>
      <c r="AG2067" s="212" t="s">
        <v>233</v>
      </c>
      <c r="AH2067" s="212"/>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
      <c r="A2068" s="219"/>
      <c r="B2068" s="220"/>
      <c r="C2068" s="260" t="s">
        <v>1729</v>
      </c>
      <c r="D2068" s="248"/>
      <c r="E2068" s="248"/>
      <c r="F2068" s="248"/>
      <c r="G2068" s="248"/>
      <c r="H2068" s="222"/>
      <c r="I2068" s="222"/>
      <c r="J2068" s="222"/>
      <c r="K2068" s="222"/>
      <c r="L2068" s="222"/>
      <c r="M2068" s="222"/>
      <c r="N2068" s="221"/>
      <c r="O2068" s="221"/>
      <c r="P2068" s="221"/>
      <c r="Q2068" s="221"/>
      <c r="R2068" s="222"/>
      <c r="S2068" s="222"/>
      <c r="T2068" s="222"/>
      <c r="U2068" s="222"/>
      <c r="V2068" s="222"/>
      <c r="W2068" s="222"/>
      <c r="X2068" s="222"/>
      <c r="Y2068" s="222"/>
      <c r="Z2068" s="212"/>
      <c r="AA2068" s="212"/>
      <c r="AB2068" s="212"/>
      <c r="AC2068" s="212"/>
      <c r="AD2068" s="212"/>
      <c r="AE2068" s="212"/>
      <c r="AF2068" s="212"/>
      <c r="AG2068" s="212" t="s">
        <v>233</v>
      </c>
      <c r="AH2068" s="212"/>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
      <c r="A2069" s="219"/>
      <c r="B2069" s="220"/>
      <c r="C2069" s="260" t="s">
        <v>1730</v>
      </c>
      <c r="D2069" s="248"/>
      <c r="E2069" s="248"/>
      <c r="F2069" s="248"/>
      <c r="G2069" s="248"/>
      <c r="H2069" s="222"/>
      <c r="I2069" s="222"/>
      <c r="J2069" s="222"/>
      <c r="K2069" s="222"/>
      <c r="L2069" s="222"/>
      <c r="M2069" s="222"/>
      <c r="N2069" s="221"/>
      <c r="O2069" s="221"/>
      <c r="P2069" s="221"/>
      <c r="Q2069" s="221"/>
      <c r="R2069" s="222"/>
      <c r="S2069" s="222"/>
      <c r="T2069" s="222"/>
      <c r="U2069" s="222"/>
      <c r="V2069" s="222"/>
      <c r="W2069" s="222"/>
      <c r="X2069" s="222"/>
      <c r="Y2069" s="222"/>
      <c r="Z2069" s="212"/>
      <c r="AA2069" s="212"/>
      <c r="AB2069" s="212"/>
      <c r="AC2069" s="212"/>
      <c r="AD2069" s="212"/>
      <c r="AE2069" s="212"/>
      <c r="AF2069" s="212"/>
      <c r="AG2069" s="212" t="s">
        <v>233</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
      <c r="A2070" s="219"/>
      <c r="B2070" s="220"/>
      <c r="C2070" s="260" t="s">
        <v>1731</v>
      </c>
      <c r="D2070" s="248"/>
      <c r="E2070" s="248"/>
      <c r="F2070" s="248"/>
      <c r="G2070" s="248"/>
      <c r="H2070" s="222"/>
      <c r="I2070" s="222"/>
      <c r="J2070" s="222"/>
      <c r="K2070" s="222"/>
      <c r="L2070" s="222"/>
      <c r="M2070" s="222"/>
      <c r="N2070" s="221"/>
      <c r="O2070" s="221"/>
      <c r="P2070" s="221"/>
      <c r="Q2070" s="221"/>
      <c r="R2070" s="222"/>
      <c r="S2070" s="222"/>
      <c r="T2070" s="222"/>
      <c r="U2070" s="222"/>
      <c r="V2070" s="222"/>
      <c r="W2070" s="222"/>
      <c r="X2070" s="222"/>
      <c r="Y2070" s="222"/>
      <c r="Z2070" s="212"/>
      <c r="AA2070" s="212"/>
      <c r="AB2070" s="212"/>
      <c r="AC2070" s="212"/>
      <c r="AD2070" s="212"/>
      <c r="AE2070" s="212"/>
      <c r="AF2070" s="212"/>
      <c r="AG2070" s="212" t="s">
        <v>233</v>
      </c>
      <c r="AH2070" s="212"/>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60" t="s">
        <v>1732</v>
      </c>
      <c r="D2071" s="248"/>
      <c r="E2071" s="248"/>
      <c r="F2071" s="248"/>
      <c r="G2071" s="248"/>
      <c r="H2071" s="222"/>
      <c r="I2071" s="222"/>
      <c r="J2071" s="222"/>
      <c r="K2071" s="222"/>
      <c r="L2071" s="222"/>
      <c r="M2071" s="222"/>
      <c r="N2071" s="221"/>
      <c r="O2071" s="221"/>
      <c r="P2071" s="221"/>
      <c r="Q2071" s="221"/>
      <c r="R2071" s="222"/>
      <c r="S2071" s="222"/>
      <c r="T2071" s="222"/>
      <c r="U2071" s="222"/>
      <c r="V2071" s="222"/>
      <c r="W2071" s="222"/>
      <c r="X2071" s="222"/>
      <c r="Y2071" s="222"/>
      <c r="Z2071" s="212"/>
      <c r="AA2071" s="212"/>
      <c r="AB2071" s="212"/>
      <c r="AC2071" s="212"/>
      <c r="AD2071" s="212"/>
      <c r="AE2071" s="212"/>
      <c r="AF2071" s="212"/>
      <c r="AG2071" s="212" t="s">
        <v>233</v>
      </c>
      <c r="AH2071" s="212"/>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47" t="str">
        <f>C2071</f>
        <v>Sjednocení kování na všech dveřích. Oboustranné kování (klika, koule) se sšítky z broušené nerez oceli. Včetně vložky a klíčů.</v>
      </c>
      <c r="BB2071" s="212"/>
      <c r="BC2071" s="212"/>
      <c r="BD2071" s="212"/>
      <c r="BE2071" s="212"/>
      <c r="BF2071" s="212"/>
      <c r="BG2071" s="212"/>
      <c r="BH2071" s="212"/>
    </row>
    <row r="2072" spans="1:60" outlineLevel="3" x14ac:dyDescent="0.2">
      <c r="A2072" s="219"/>
      <c r="B2072" s="220"/>
      <c r="C2072" s="260" t="s">
        <v>1768</v>
      </c>
      <c r="D2072" s="248"/>
      <c r="E2072" s="248"/>
      <c r="F2072" s="248"/>
      <c r="G2072" s="248"/>
      <c r="H2072" s="222"/>
      <c r="I2072" s="222"/>
      <c r="J2072" s="222"/>
      <c r="K2072" s="222"/>
      <c r="L2072" s="222"/>
      <c r="M2072" s="222"/>
      <c r="N2072" s="221"/>
      <c r="O2072" s="221"/>
      <c r="P2072" s="221"/>
      <c r="Q2072" s="221"/>
      <c r="R2072" s="222"/>
      <c r="S2072" s="222"/>
      <c r="T2072" s="222"/>
      <c r="U2072" s="222"/>
      <c r="V2072" s="222"/>
      <c r="W2072" s="222"/>
      <c r="X2072" s="222"/>
      <c r="Y2072" s="222"/>
      <c r="Z2072" s="212"/>
      <c r="AA2072" s="212"/>
      <c r="AB2072" s="212"/>
      <c r="AC2072" s="212"/>
      <c r="AD2072" s="212"/>
      <c r="AE2072" s="212"/>
      <c r="AF2072" s="212"/>
      <c r="AG2072" s="212" t="s">
        <v>233</v>
      </c>
      <c r="AH2072" s="212"/>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60" t="s">
        <v>1769</v>
      </c>
      <c r="D2073" s="248"/>
      <c r="E2073" s="248"/>
      <c r="F2073" s="248"/>
      <c r="G2073" s="248"/>
      <c r="H2073" s="222"/>
      <c r="I2073" s="222"/>
      <c r="J2073" s="222"/>
      <c r="K2073" s="222"/>
      <c r="L2073" s="222"/>
      <c r="M2073" s="222"/>
      <c r="N2073" s="221"/>
      <c r="O2073" s="221"/>
      <c r="P2073" s="221"/>
      <c r="Q2073" s="221"/>
      <c r="R2073" s="222"/>
      <c r="S2073" s="222"/>
      <c r="T2073" s="222"/>
      <c r="U2073" s="222"/>
      <c r="V2073" s="222"/>
      <c r="W2073" s="222"/>
      <c r="X2073" s="222"/>
      <c r="Y2073" s="222"/>
      <c r="Z2073" s="212"/>
      <c r="AA2073" s="212"/>
      <c r="AB2073" s="212"/>
      <c r="AC2073" s="212"/>
      <c r="AD2073" s="212"/>
      <c r="AE2073" s="212"/>
      <c r="AF2073" s="212"/>
      <c r="AG2073" s="212" t="s">
        <v>233</v>
      </c>
      <c r="AH2073" s="212"/>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47" t="str">
        <f>C2073</f>
        <v>Nový okopový plech na spodní straně včetně upevňovacího materiálu. Výška cca 200mm - dle stávajícího.</v>
      </c>
      <c r="BB2073" s="212"/>
      <c r="BC2073" s="212"/>
      <c r="BD2073" s="212"/>
      <c r="BE2073" s="212"/>
      <c r="BF2073" s="212"/>
      <c r="BG2073" s="212"/>
      <c r="BH2073" s="212"/>
    </row>
    <row r="2074" spans="1:60" outlineLevel="3" x14ac:dyDescent="0.2">
      <c r="A2074" s="219"/>
      <c r="B2074" s="220"/>
      <c r="C2074" s="260" t="s">
        <v>1770</v>
      </c>
      <c r="D2074" s="248"/>
      <c r="E2074" s="248"/>
      <c r="F2074" s="248"/>
      <c r="G2074" s="248"/>
      <c r="H2074" s="222"/>
      <c r="I2074" s="222"/>
      <c r="J2074" s="222"/>
      <c r="K2074" s="222"/>
      <c r="L2074" s="222"/>
      <c r="M2074" s="222"/>
      <c r="N2074" s="221"/>
      <c r="O2074" s="221"/>
      <c r="P2074" s="221"/>
      <c r="Q2074" s="221"/>
      <c r="R2074" s="222"/>
      <c r="S2074" s="222"/>
      <c r="T2074" s="222"/>
      <c r="U2074" s="222"/>
      <c r="V2074" s="222"/>
      <c r="W2074" s="222"/>
      <c r="X2074" s="222"/>
      <c r="Y2074" s="222"/>
      <c r="Z2074" s="212"/>
      <c r="AA2074" s="212"/>
      <c r="AB2074" s="212"/>
      <c r="AC2074" s="212"/>
      <c r="AD2074" s="212"/>
      <c r="AE2074" s="212"/>
      <c r="AF2074" s="212"/>
      <c r="AG2074" s="212" t="s">
        <v>233</v>
      </c>
      <c r="AH2074" s="212"/>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19"/>
      <c r="B2075" s="220"/>
      <c r="C2075" s="260" t="s">
        <v>1733</v>
      </c>
      <c r="D2075" s="248"/>
      <c r="E2075" s="248"/>
      <c r="F2075" s="248"/>
      <c r="G2075" s="248"/>
      <c r="H2075" s="222"/>
      <c r="I2075" s="222"/>
      <c r="J2075" s="222"/>
      <c r="K2075" s="222"/>
      <c r="L2075" s="222"/>
      <c r="M2075" s="222"/>
      <c r="N2075" s="221"/>
      <c r="O2075" s="221"/>
      <c r="P2075" s="221"/>
      <c r="Q2075" s="221"/>
      <c r="R2075" s="222"/>
      <c r="S2075" s="222"/>
      <c r="T2075" s="222"/>
      <c r="U2075" s="222"/>
      <c r="V2075" s="222"/>
      <c r="W2075" s="222"/>
      <c r="X2075" s="222"/>
      <c r="Y2075" s="222"/>
      <c r="Z2075" s="212"/>
      <c r="AA2075" s="212"/>
      <c r="AB2075" s="212"/>
      <c r="AC2075" s="212"/>
      <c r="AD2075" s="212"/>
      <c r="AE2075" s="212"/>
      <c r="AF2075" s="212"/>
      <c r="AG2075" s="212" t="s">
        <v>233</v>
      </c>
      <c r="AH2075" s="212"/>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
      <c r="A2076" s="219"/>
      <c r="B2076" s="220"/>
      <c r="C2076" s="260" t="s">
        <v>1734</v>
      </c>
      <c r="D2076" s="248"/>
      <c r="E2076" s="248"/>
      <c r="F2076" s="248"/>
      <c r="G2076" s="248"/>
      <c r="H2076" s="222"/>
      <c r="I2076" s="222"/>
      <c r="J2076" s="222"/>
      <c r="K2076" s="222"/>
      <c r="L2076" s="222"/>
      <c r="M2076" s="222"/>
      <c r="N2076" s="221"/>
      <c r="O2076" s="221"/>
      <c r="P2076" s="221"/>
      <c r="Q2076" s="221"/>
      <c r="R2076" s="222"/>
      <c r="S2076" s="222"/>
      <c r="T2076" s="222"/>
      <c r="U2076" s="222"/>
      <c r="V2076" s="222"/>
      <c r="W2076" s="222"/>
      <c r="X2076" s="222"/>
      <c r="Y2076" s="222"/>
      <c r="Z2076" s="212"/>
      <c r="AA2076" s="212"/>
      <c r="AB2076" s="212"/>
      <c r="AC2076" s="212"/>
      <c r="AD2076" s="212"/>
      <c r="AE2076" s="212"/>
      <c r="AF2076" s="212"/>
      <c r="AG2076" s="212" t="s">
        <v>233</v>
      </c>
      <c r="AH2076" s="212"/>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
      <c r="A2077" s="219"/>
      <c r="B2077" s="220"/>
      <c r="C2077" s="260" t="s">
        <v>1735</v>
      </c>
      <c r="D2077" s="248"/>
      <c r="E2077" s="248"/>
      <c r="F2077" s="248"/>
      <c r="G2077" s="248"/>
      <c r="H2077" s="222"/>
      <c r="I2077" s="222"/>
      <c r="J2077" s="222"/>
      <c r="K2077" s="222"/>
      <c r="L2077" s="222"/>
      <c r="M2077" s="222"/>
      <c r="N2077" s="221"/>
      <c r="O2077" s="221"/>
      <c r="P2077" s="221"/>
      <c r="Q2077" s="221"/>
      <c r="R2077" s="222"/>
      <c r="S2077" s="222"/>
      <c r="T2077" s="222"/>
      <c r="U2077" s="222"/>
      <c r="V2077" s="222"/>
      <c r="W2077" s="222"/>
      <c r="X2077" s="222"/>
      <c r="Y2077" s="222"/>
      <c r="Z2077" s="212"/>
      <c r="AA2077" s="212"/>
      <c r="AB2077" s="212"/>
      <c r="AC2077" s="212"/>
      <c r="AD2077" s="212"/>
      <c r="AE2077" s="212"/>
      <c r="AF2077" s="212"/>
      <c r="AG2077" s="212" t="s">
        <v>233</v>
      </c>
      <c r="AH2077" s="212"/>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2" x14ac:dyDescent="0.2">
      <c r="A2078" s="219"/>
      <c r="B2078" s="220"/>
      <c r="C2078" s="259" t="s">
        <v>651</v>
      </c>
      <c r="D2078" s="226"/>
      <c r="E2078" s="227">
        <v>1</v>
      </c>
      <c r="F2078" s="222"/>
      <c r="G2078" s="222"/>
      <c r="H2078" s="222"/>
      <c r="I2078" s="222"/>
      <c r="J2078" s="222"/>
      <c r="K2078" s="222"/>
      <c r="L2078" s="222"/>
      <c r="M2078" s="222"/>
      <c r="N2078" s="221"/>
      <c r="O2078" s="221"/>
      <c r="P2078" s="221"/>
      <c r="Q2078" s="221"/>
      <c r="R2078" s="222"/>
      <c r="S2078" s="222"/>
      <c r="T2078" s="222"/>
      <c r="U2078" s="222"/>
      <c r="V2078" s="222"/>
      <c r="W2078" s="222"/>
      <c r="X2078" s="222"/>
      <c r="Y2078" s="222"/>
      <c r="Z2078" s="212"/>
      <c r="AA2078" s="212"/>
      <c r="AB2078" s="212"/>
      <c r="AC2078" s="212"/>
      <c r="AD2078" s="212"/>
      <c r="AE2078" s="212"/>
      <c r="AF2078" s="212"/>
      <c r="AG2078" s="212" t="s">
        <v>235</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1" x14ac:dyDescent="0.2">
      <c r="A2079" s="239">
        <v>229</v>
      </c>
      <c r="B2079" s="240" t="s">
        <v>1773</v>
      </c>
      <c r="C2079" s="257" t="s">
        <v>1774</v>
      </c>
      <c r="D2079" s="241" t="s">
        <v>425</v>
      </c>
      <c r="E2079" s="242">
        <v>2</v>
      </c>
      <c r="F2079" s="243"/>
      <c r="G2079" s="244">
        <f>ROUND(E2079*F2079,2)</f>
        <v>0</v>
      </c>
      <c r="H2079" s="243"/>
      <c r="I2079" s="244">
        <f>ROUND(E2079*H2079,2)</f>
        <v>0</v>
      </c>
      <c r="J2079" s="243"/>
      <c r="K2079" s="244">
        <f>ROUND(E2079*J2079,2)</f>
        <v>0</v>
      </c>
      <c r="L2079" s="244">
        <v>15</v>
      </c>
      <c r="M2079" s="244">
        <f>G2079*(1+L2079/100)</f>
        <v>0</v>
      </c>
      <c r="N2079" s="242">
        <v>0.05</v>
      </c>
      <c r="O2079" s="242">
        <f>ROUND(E2079*N2079,2)</f>
        <v>0.1</v>
      </c>
      <c r="P2079" s="242">
        <v>0</v>
      </c>
      <c r="Q2079" s="242">
        <f>ROUND(E2079*P2079,2)</f>
        <v>0</v>
      </c>
      <c r="R2079" s="244"/>
      <c r="S2079" s="244" t="s">
        <v>250</v>
      </c>
      <c r="T2079" s="245" t="s">
        <v>228</v>
      </c>
      <c r="U2079" s="222">
        <v>0</v>
      </c>
      <c r="V2079" s="222">
        <f>ROUND(E2079*U2079,2)</f>
        <v>0</v>
      </c>
      <c r="W2079" s="222"/>
      <c r="X2079" s="222" t="s">
        <v>298</v>
      </c>
      <c r="Y2079" s="222" t="s">
        <v>230</v>
      </c>
      <c r="Z2079" s="212"/>
      <c r="AA2079" s="212"/>
      <c r="AB2079" s="212"/>
      <c r="AC2079" s="212"/>
      <c r="AD2079" s="212"/>
      <c r="AE2079" s="212"/>
      <c r="AF2079" s="212"/>
      <c r="AG2079" s="212" t="s">
        <v>362</v>
      </c>
      <c r="AH2079" s="212"/>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2" x14ac:dyDescent="0.2">
      <c r="A2080" s="219"/>
      <c r="B2080" s="220"/>
      <c r="C2080" s="258" t="s">
        <v>1727</v>
      </c>
      <c r="D2080" s="246"/>
      <c r="E2080" s="246"/>
      <c r="F2080" s="246"/>
      <c r="G2080" s="246"/>
      <c r="H2080" s="222"/>
      <c r="I2080" s="222"/>
      <c r="J2080" s="222"/>
      <c r="K2080" s="222"/>
      <c r="L2080" s="222"/>
      <c r="M2080" s="222"/>
      <c r="N2080" s="221"/>
      <c r="O2080" s="221"/>
      <c r="P2080" s="221"/>
      <c r="Q2080" s="221"/>
      <c r="R2080" s="222"/>
      <c r="S2080" s="222"/>
      <c r="T2080" s="222"/>
      <c r="U2080" s="222"/>
      <c r="V2080" s="222"/>
      <c r="W2080" s="222"/>
      <c r="X2080" s="222"/>
      <c r="Y2080" s="222"/>
      <c r="Z2080" s="212"/>
      <c r="AA2080" s="212"/>
      <c r="AB2080" s="212"/>
      <c r="AC2080" s="212"/>
      <c r="AD2080" s="212"/>
      <c r="AE2080" s="212"/>
      <c r="AF2080" s="212"/>
      <c r="AG2080" s="212" t="s">
        <v>233</v>
      </c>
      <c r="AH2080" s="212"/>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60" t="s">
        <v>1775</v>
      </c>
      <c r="D2081" s="248"/>
      <c r="E2081" s="248"/>
      <c r="F2081" s="248"/>
      <c r="G2081" s="248"/>
      <c r="H2081" s="222"/>
      <c r="I2081" s="222"/>
      <c r="J2081" s="222"/>
      <c r="K2081" s="222"/>
      <c r="L2081" s="222"/>
      <c r="M2081" s="222"/>
      <c r="N2081" s="221"/>
      <c r="O2081" s="221"/>
      <c r="P2081" s="221"/>
      <c r="Q2081" s="221"/>
      <c r="R2081" s="222"/>
      <c r="S2081" s="222"/>
      <c r="T2081" s="222"/>
      <c r="U2081" s="222"/>
      <c r="V2081" s="222"/>
      <c r="W2081" s="222"/>
      <c r="X2081" s="222"/>
      <c r="Y2081" s="222"/>
      <c r="Z2081" s="212"/>
      <c r="AA2081" s="212"/>
      <c r="AB2081" s="212"/>
      <c r="AC2081" s="212"/>
      <c r="AD2081" s="212"/>
      <c r="AE2081" s="212"/>
      <c r="AF2081" s="212"/>
      <c r="AG2081" s="212" t="s">
        <v>233</v>
      </c>
      <c r="AH2081" s="212"/>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19"/>
      <c r="B2082" s="220"/>
      <c r="C2082" s="260" t="s">
        <v>1730</v>
      </c>
      <c r="D2082" s="248"/>
      <c r="E2082" s="248"/>
      <c r="F2082" s="248"/>
      <c r="G2082" s="248"/>
      <c r="H2082" s="222"/>
      <c r="I2082" s="222"/>
      <c r="J2082" s="222"/>
      <c r="K2082" s="222"/>
      <c r="L2082" s="222"/>
      <c r="M2082" s="222"/>
      <c r="N2082" s="221"/>
      <c r="O2082" s="221"/>
      <c r="P2082" s="221"/>
      <c r="Q2082" s="221"/>
      <c r="R2082" s="222"/>
      <c r="S2082" s="222"/>
      <c r="T2082" s="222"/>
      <c r="U2082" s="222"/>
      <c r="V2082" s="222"/>
      <c r="W2082" s="222"/>
      <c r="X2082" s="222"/>
      <c r="Y2082" s="222"/>
      <c r="Z2082" s="212"/>
      <c r="AA2082" s="212"/>
      <c r="AB2082" s="212"/>
      <c r="AC2082" s="212"/>
      <c r="AD2082" s="212"/>
      <c r="AE2082" s="212"/>
      <c r="AF2082" s="212"/>
      <c r="AG2082" s="212" t="s">
        <v>233</v>
      </c>
      <c r="AH2082" s="212"/>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19"/>
      <c r="B2083" s="220"/>
      <c r="C2083" s="260" t="s">
        <v>1776</v>
      </c>
      <c r="D2083" s="248"/>
      <c r="E2083" s="248"/>
      <c r="F2083" s="248"/>
      <c r="G2083" s="248"/>
      <c r="H2083" s="222"/>
      <c r="I2083" s="222"/>
      <c r="J2083" s="222"/>
      <c r="K2083" s="222"/>
      <c r="L2083" s="222"/>
      <c r="M2083" s="222"/>
      <c r="N2083" s="221"/>
      <c r="O2083" s="221"/>
      <c r="P2083" s="221"/>
      <c r="Q2083" s="221"/>
      <c r="R2083" s="222"/>
      <c r="S2083" s="222"/>
      <c r="T2083" s="222"/>
      <c r="U2083" s="222"/>
      <c r="V2083" s="222"/>
      <c r="W2083" s="222"/>
      <c r="X2083" s="222"/>
      <c r="Y2083" s="222"/>
      <c r="Z2083" s="212"/>
      <c r="AA2083" s="212"/>
      <c r="AB2083" s="212"/>
      <c r="AC2083" s="212"/>
      <c r="AD2083" s="212"/>
      <c r="AE2083" s="212"/>
      <c r="AF2083" s="212"/>
      <c r="AG2083" s="212" t="s">
        <v>233</v>
      </c>
      <c r="AH2083" s="212"/>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60" t="s">
        <v>1777</v>
      </c>
      <c r="D2084" s="248"/>
      <c r="E2084" s="248"/>
      <c r="F2084" s="248"/>
      <c r="G2084" s="248"/>
      <c r="H2084" s="222"/>
      <c r="I2084" s="222"/>
      <c r="J2084" s="222"/>
      <c r="K2084" s="222"/>
      <c r="L2084" s="222"/>
      <c r="M2084" s="222"/>
      <c r="N2084" s="221"/>
      <c r="O2084" s="221"/>
      <c r="P2084" s="221"/>
      <c r="Q2084" s="221"/>
      <c r="R2084" s="222"/>
      <c r="S2084" s="222"/>
      <c r="T2084" s="222"/>
      <c r="U2084" s="222"/>
      <c r="V2084" s="222"/>
      <c r="W2084" s="222"/>
      <c r="X2084" s="222"/>
      <c r="Y2084" s="222"/>
      <c r="Z2084" s="212"/>
      <c r="AA2084" s="212"/>
      <c r="AB2084" s="212"/>
      <c r="AC2084" s="212"/>
      <c r="AD2084" s="212"/>
      <c r="AE2084" s="212"/>
      <c r="AF2084" s="212"/>
      <c r="AG2084" s="212" t="s">
        <v>233</v>
      </c>
      <c r="AH2084" s="212"/>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19"/>
      <c r="B2085" s="220"/>
      <c r="C2085" s="260" t="s">
        <v>1778</v>
      </c>
      <c r="D2085" s="248"/>
      <c r="E2085" s="248"/>
      <c r="F2085" s="248"/>
      <c r="G2085" s="248"/>
      <c r="H2085" s="222"/>
      <c r="I2085" s="222"/>
      <c r="J2085" s="222"/>
      <c r="K2085" s="222"/>
      <c r="L2085" s="222"/>
      <c r="M2085" s="222"/>
      <c r="N2085" s="221"/>
      <c r="O2085" s="221"/>
      <c r="P2085" s="221"/>
      <c r="Q2085" s="221"/>
      <c r="R2085" s="222"/>
      <c r="S2085" s="222"/>
      <c r="T2085" s="222"/>
      <c r="U2085" s="222"/>
      <c r="V2085" s="222"/>
      <c r="W2085" s="222"/>
      <c r="X2085" s="222"/>
      <c r="Y2085" s="222"/>
      <c r="Z2085" s="212"/>
      <c r="AA2085" s="212"/>
      <c r="AB2085" s="212"/>
      <c r="AC2085" s="212"/>
      <c r="AD2085" s="212"/>
      <c r="AE2085" s="212"/>
      <c r="AF2085" s="212"/>
      <c r="AG2085" s="212" t="s">
        <v>233</v>
      </c>
      <c r="AH2085" s="212"/>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60" t="s">
        <v>1779</v>
      </c>
      <c r="D2086" s="248"/>
      <c r="E2086" s="248"/>
      <c r="F2086" s="248"/>
      <c r="G2086" s="248"/>
      <c r="H2086" s="222"/>
      <c r="I2086" s="222"/>
      <c r="J2086" s="222"/>
      <c r="K2086" s="222"/>
      <c r="L2086" s="222"/>
      <c r="M2086" s="222"/>
      <c r="N2086" s="221"/>
      <c r="O2086" s="221"/>
      <c r="P2086" s="221"/>
      <c r="Q2086" s="221"/>
      <c r="R2086" s="222"/>
      <c r="S2086" s="222"/>
      <c r="T2086" s="222"/>
      <c r="U2086" s="222"/>
      <c r="V2086" s="222"/>
      <c r="W2086" s="222"/>
      <c r="X2086" s="222"/>
      <c r="Y2086" s="222"/>
      <c r="Z2086" s="212"/>
      <c r="AA2086" s="212"/>
      <c r="AB2086" s="212"/>
      <c r="AC2086" s="212"/>
      <c r="AD2086" s="212"/>
      <c r="AE2086" s="212"/>
      <c r="AF2086" s="212"/>
      <c r="AG2086" s="212" t="s">
        <v>233</v>
      </c>
      <c r="AH2086" s="212"/>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
      <c r="A2087" s="219"/>
      <c r="B2087" s="220"/>
      <c r="C2087" s="260" t="s">
        <v>1780</v>
      </c>
      <c r="D2087" s="248"/>
      <c r="E2087" s="248"/>
      <c r="F2087" s="248"/>
      <c r="G2087" s="248"/>
      <c r="H2087" s="222"/>
      <c r="I2087" s="222"/>
      <c r="J2087" s="222"/>
      <c r="K2087" s="222"/>
      <c r="L2087" s="222"/>
      <c r="M2087" s="222"/>
      <c r="N2087" s="221"/>
      <c r="O2087" s="221"/>
      <c r="P2087" s="221"/>
      <c r="Q2087" s="221"/>
      <c r="R2087" s="222"/>
      <c r="S2087" s="222"/>
      <c r="T2087" s="222"/>
      <c r="U2087" s="222"/>
      <c r="V2087" s="222"/>
      <c r="W2087" s="222"/>
      <c r="X2087" s="222"/>
      <c r="Y2087" s="222"/>
      <c r="Z2087" s="212"/>
      <c r="AA2087" s="212"/>
      <c r="AB2087" s="212"/>
      <c r="AC2087" s="212"/>
      <c r="AD2087" s="212"/>
      <c r="AE2087" s="212"/>
      <c r="AF2087" s="212"/>
      <c r="AG2087" s="212" t="s">
        <v>233</v>
      </c>
      <c r="AH2087" s="212"/>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47" t="str">
        <f>C2087</f>
        <v>Povrchová úprava: dle stávající barvy - extriérové okno dle průzkumu přírodní svtělá, interiérové okno dle průzkumu slonová kost.</v>
      </c>
      <c r="BB2087" s="212"/>
      <c r="BC2087" s="212"/>
      <c r="BD2087" s="212"/>
      <c r="BE2087" s="212"/>
      <c r="BF2087" s="212"/>
      <c r="BG2087" s="212"/>
      <c r="BH2087" s="212"/>
    </row>
    <row r="2088" spans="1:60" outlineLevel="2" x14ac:dyDescent="0.2">
      <c r="A2088" s="219"/>
      <c r="B2088" s="220"/>
      <c r="C2088" s="259" t="s">
        <v>1748</v>
      </c>
      <c r="D2088" s="226"/>
      <c r="E2088" s="227">
        <v>2</v>
      </c>
      <c r="F2088" s="222"/>
      <c r="G2088" s="222"/>
      <c r="H2088" s="222"/>
      <c r="I2088" s="222"/>
      <c r="J2088" s="222"/>
      <c r="K2088" s="222"/>
      <c r="L2088" s="222"/>
      <c r="M2088" s="222"/>
      <c r="N2088" s="221"/>
      <c r="O2088" s="221"/>
      <c r="P2088" s="221"/>
      <c r="Q2088" s="221"/>
      <c r="R2088" s="222"/>
      <c r="S2088" s="222"/>
      <c r="T2088" s="222"/>
      <c r="U2088" s="222"/>
      <c r="V2088" s="222"/>
      <c r="W2088" s="222"/>
      <c r="X2088" s="222"/>
      <c r="Y2088" s="222"/>
      <c r="Z2088" s="212"/>
      <c r="AA2088" s="212"/>
      <c r="AB2088" s="212"/>
      <c r="AC2088" s="212"/>
      <c r="AD2088" s="212"/>
      <c r="AE2088" s="212"/>
      <c r="AF2088" s="212"/>
      <c r="AG2088" s="212" t="s">
        <v>235</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ht="22.5" outlineLevel="1" x14ac:dyDescent="0.2">
      <c r="A2089" s="239">
        <v>230</v>
      </c>
      <c r="B2089" s="240" t="s">
        <v>1781</v>
      </c>
      <c r="C2089" s="257" t="s">
        <v>1782</v>
      </c>
      <c r="D2089" s="241" t="s">
        <v>425</v>
      </c>
      <c r="E2089" s="242">
        <v>11</v>
      </c>
      <c r="F2089" s="243"/>
      <c r="G2089" s="244">
        <f>ROUND(E2089*F2089,2)</f>
        <v>0</v>
      </c>
      <c r="H2089" s="243"/>
      <c r="I2089" s="244">
        <f>ROUND(E2089*H2089,2)</f>
        <v>0</v>
      </c>
      <c r="J2089" s="243"/>
      <c r="K2089" s="244">
        <f>ROUND(E2089*J2089,2)</f>
        <v>0</v>
      </c>
      <c r="L2089" s="244">
        <v>15</v>
      </c>
      <c r="M2089" s="244">
        <f>G2089*(1+L2089/100)</f>
        <v>0</v>
      </c>
      <c r="N2089" s="242">
        <v>0.05</v>
      </c>
      <c r="O2089" s="242">
        <f>ROUND(E2089*N2089,2)</f>
        <v>0.55000000000000004</v>
      </c>
      <c r="P2089" s="242">
        <v>0</v>
      </c>
      <c r="Q2089" s="242">
        <f>ROUND(E2089*P2089,2)</f>
        <v>0</v>
      </c>
      <c r="R2089" s="244"/>
      <c r="S2089" s="244" t="s">
        <v>250</v>
      </c>
      <c r="T2089" s="245" t="s">
        <v>228</v>
      </c>
      <c r="U2089" s="222">
        <v>0</v>
      </c>
      <c r="V2089" s="222">
        <f>ROUND(E2089*U2089,2)</f>
        <v>0</v>
      </c>
      <c r="W2089" s="222"/>
      <c r="X2089" s="222" t="s">
        <v>298</v>
      </c>
      <c r="Y2089" s="222" t="s">
        <v>230</v>
      </c>
      <c r="Z2089" s="212"/>
      <c r="AA2089" s="212"/>
      <c r="AB2089" s="212"/>
      <c r="AC2089" s="212"/>
      <c r="AD2089" s="212"/>
      <c r="AE2089" s="212"/>
      <c r="AF2089" s="212"/>
      <c r="AG2089" s="212" t="s">
        <v>362</v>
      </c>
      <c r="AH2089" s="212"/>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2" x14ac:dyDescent="0.2">
      <c r="A2090" s="219"/>
      <c r="B2090" s="220"/>
      <c r="C2090" s="258" t="s">
        <v>1727</v>
      </c>
      <c r="D2090" s="246"/>
      <c r="E2090" s="246"/>
      <c r="F2090" s="246"/>
      <c r="G2090" s="246"/>
      <c r="H2090" s="222"/>
      <c r="I2090" s="222"/>
      <c r="J2090" s="222"/>
      <c r="K2090" s="222"/>
      <c r="L2090" s="222"/>
      <c r="M2090" s="222"/>
      <c r="N2090" s="221"/>
      <c r="O2090" s="221"/>
      <c r="P2090" s="221"/>
      <c r="Q2090" s="221"/>
      <c r="R2090" s="222"/>
      <c r="S2090" s="222"/>
      <c r="T2090" s="222"/>
      <c r="U2090" s="222"/>
      <c r="V2090" s="222"/>
      <c r="W2090" s="222"/>
      <c r="X2090" s="222"/>
      <c r="Y2090" s="222"/>
      <c r="Z2090" s="212"/>
      <c r="AA2090" s="212"/>
      <c r="AB2090" s="212"/>
      <c r="AC2090" s="212"/>
      <c r="AD2090" s="212"/>
      <c r="AE2090" s="212"/>
      <c r="AF2090" s="212"/>
      <c r="AG2090" s="212" t="s">
        <v>233</v>
      </c>
      <c r="AH2090" s="212"/>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60" t="s">
        <v>1775</v>
      </c>
      <c r="D2091" s="248"/>
      <c r="E2091" s="248"/>
      <c r="F2091" s="248"/>
      <c r="G2091" s="248"/>
      <c r="H2091" s="222"/>
      <c r="I2091" s="222"/>
      <c r="J2091" s="222"/>
      <c r="K2091" s="222"/>
      <c r="L2091" s="222"/>
      <c r="M2091" s="222"/>
      <c r="N2091" s="221"/>
      <c r="O2091" s="221"/>
      <c r="P2091" s="221"/>
      <c r="Q2091" s="221"/>
      <c r="R2091" s="222"/>
      <c r="S2091" s="222"/>
      <c r="T2091" s="222"/>
      <c r="U2091" s="222"/>
      <c r="V2091" s="222"/>
      <c r="W2091" s="222"/>
      <c r="X2091" s="222"/>
      <c r="Y2091" s="222"/>
      <c r="Z2091" s="212"/>
      <c r="AA2091" s="212"/>
      <c r="AB2091" s="212"/>
      <c r="AC2091" s="212"/>
      <c r="AD2091" s="212"/>
      <c r="AE2091" s="212"/>
      <c r="AF2091" s="212"/>
      <c r="AG2091" s="212" t="s">
        <v>233</v>
      </c>
      <c r="AH2091" s="212"/>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60" t="s">
        <v>1730</v>
      </c>
      <c r="D2092" s="248"/>
      <c r="E2092" s="248"/>
      <c r="F2092" s="248"/>
      <c r="G2092" s="248"/>
      <c r="H2092" s="222"/>
      <c r="I2092" s="222"/>
      <c r="J2092" s="222"/>
      <c r="K2092" s="222"/>
      <c r="L2092" s="222"/>
      <c r="M2092" s="222"/>
      <c r="N2092" s="221"/>
      <c r="O2092" s="221"/>
      <c r="P2092" s="221"/>
      <c r="Q2092" s="221"/>
      <c r="R2092" s="222"/>
      <c r="S2092" s="222"/>
      <c r="T2092" s="222"/>
      <c r="U2092" s="222"/>
      <c r="V2092" s="222"/>
      <c r="W2092" s="222"/>
      <c r="X2092" s="222"/>
      <c r="Y2092" s="222"/>
      <c r="Z2092" s="212"/>
      <c r="AA2092" s="212"/>
      <c r="AB2092" s="212"/>
      <c r="AC2092" s="212"/>
      <c r="AD2092" s="212"/>
      <c r="AE2092" s="212"/>
      <c r="AF2092" s="212"/>
      <c r="AG2092" s="212" t="s">
        <v>233</v>
      </c>
      <c r="AH2092" s="212"/>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60" t="s">
        <v>1776</v>
      </c>
      <c r="D2093" s="248"/>
      <c r="E2093" s="248"/>
      <c r="F2093" s="248"/>
      <c r="G2093" s="248"/>
      <c r="H2093" s="222"/>
      <c r="I2093" s="222"/>
      <c r="J2093" s="222"/>
      <c r="K2093" s="222"/>
      <c r="L2093" s="222"/>
      <c r="M2093" s="222"/>
      <c r="N2093" s="221"/>
      <c r="O2093" s="221"/>
      <c r="P2093" s="221"/>
      <c r="Q2093" s="221"/>
      <c r="R2093" s="222"/>
      <c r="S2093" s="222"/>
      <c r="T2093" s="222"/>
      <c r="U2093" s="222"/>
      <c r="V2093" s="222"/>
      <c r="W2093" s="222"/>
      <c r="X2093" s="222"/>
      <c r="Y2093" s="222"/>
      <c r="Z2093" s="212"/>
      <c r="AA2093" s="212"/>
      <c r="AB2093" s="212"/>
      <c r="AC2093" s="212"/>
      <c r="AD2093" s="212"/>
      <c r="AE2093" s="212"/>
      <c r="AF2093" s="212"/>
      <c r="AG2093" s="212" t="s">
        <v>233</v>
      </c>
      <c r="AH2093" s="212"/>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60" t="s">
        <v>1777</v>
      </c>
      <c r="D2094" s="248"/>
      <c r="E2094" s="248"/>
      <c r="F2094" s="248"/>
      <c r="G2094" s="248"/>
      <c r="H2094" s="222"/>
      <c r="I2094" s="222"/>
      <c r="J2094" s="222"/>
      <c r="K2094" s="222"/>
      <c r="L2094" s="222"/>
      <c r="M2094" s="222"/>
      <c r="N2094" s="221"/>
      <c r="O2094" s="221"/>
      <c r="P2094" s="221"/>
      <c r="Q2094" s="221"/>
      <c r="R2094" s="222"/>
      <c r="S2094" s="222"/>
      <c r="T2094" s="222"/>
      <c r="U2094" s="222"/>
      <c r="V2094" s="222"/>
      <c r="W2094" s="222"/>
      <c r="X2094" s="222"/>
      <c r="Y2094" s="222"/>
      <c r="Z2094" s="212"/>
      <c r="AA2094" s="212"/>
      <c r="AB2094" s="212"/>
      <c r="AC2094" s="212"/>
      <c r="AD2094" s="212"/>
      <c r="AE2094" s="212"/>
      <c r="AF2094" s="212"/>
      <c r="AG2094" s="212" t="s">
        <v>233</v>
      </c>
      <c r="AH2094" s="212"/>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19"/>
      <c r="B2095" s="220"/>
      <c r="C2095" s="260" t="s">
        <v>1778</v>
      </c>
      <c r="D2095" s="248"/>
      <c r="E2095" s="248"/>
      <c r="F2095" s="248"/>
      <c r="G2095" s="248"/>
      <c r="H2095" s="222"/>
      <c r="I2095" s="222"/>
      <c r="J2095" s="222"/>
      <c r="K2095" s="222"/>
      <c r="L2095" s="222"/>
      <c r="M2095" s="222"/>
      <c r="N2095" s="221"/>
      <c r="O2095" s="221"/>
      <c r="P2095" s="221"/>
      <c r="Q2095" s="221"/>
      <c r="R2095" s="222"/>
      <c r="S2095" s="222"/>
      <c r="T2095" s="222"/>
      <c r="U2095" s="222"/>
      <c r="V2095" s="222"/>
      <c r="W2095" s="222"/>
      <c r="X2095" s="222"/>
      <c r="Y2095" s="222"/>
      <c r="Z2095" s="212"/>
      <c r="AA2095" s="212"/>
      <c r="AB2095" s="212"/>
      <c r="AC2095" s="212"/>
      <c r="AD2095" s="212"/>
      <c r="AE2095" s="212"/>
      <c r="AF2095" s="212"/>
      <c r="AG2095" s="212" t="s">
        <v>233</v>
      </c>
      <c r="AH2095" s="212"/>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19"/>
      <c r="B2096" s="220"/>
      <c r="C2096" s="260" t="s">
        <v>1779</v>
      </c>
      <c r="D2096" s="248"/>
      <c r="E2096" s="248"/>
      <c r="F2096" s="248"/>
      <c r="G2096" s="248"/>
      <c r="H2096" s="222"/>
      <c r="I2096" s="222"/>
      <c r="J2096" s="222"/>
      <c r="K2096" s="222"/>
      <c r="L2096" s="222"/>
      <c r="M2096" s="222"/>
      <c r="N2096" s="221"/>
      <c r="O2096" s="221"/>
      <c r="P2096" s="221"/>
      <c r="Q2096" s="221"/>
      <c r="R2096" s="222"/>
      <c r="S2096" s="222"/>
      <c r="T2096" s="222"/>
      <c r="U2096" s="222"/>
      <c r="V2096" s="222"/>
      <c r="W2096" s="222"/>
      <c r="X2096" s="222"/>
      <c r="Y2096" s="222"/>
      <c r="Z2096" s="212"/>
      <c r="AA2096" s="212"/>
      <c r="AB2096" s="212"/>
      <c r="AC2096" s="212"/>
      <c r="AD2096" s="212"/>
      <c r="AE2096" s="212"/>
      <c r="AF2096" s="212"/>
      <c r="AG2096" s="212" t="s">
        <v>233</v>
      </c>
      <c r="AH2096" s="212"/>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60" t="s">
        <v>1783</v>
      </c>
      <c r="D2097" s="248"/>
      <c r="E2097" s="248"/>
      <c r="F2097" s="248"/>
      <c r="G2097" s="248"/>
      <c r="H2097" s="222"/>
      <c r="I2097" s="222"/>
      <c r="J2097" s="222"/>
      <c r="K2097" s="222"/>
      <c r="L2097" s="222"/>
      <c r="M2097" s="222"/>
      <c r="N2097" s="221"/>
      <c r="O2097" s="221"/>
      <c r="P2097" s="221"/>
      <c r="Q2097" s="221"/>
      <c r="R2097" s="222"/>
      <c r="S2097" s="222"/>
      <c r="T2097" s="222"/>
      <c r="U2097" s="222"/>
      <c r="V2097" s="222"/>
      <c r="W2097" s="222"/>
      <c r="X2097" s="222"/>
      <c r="Y2097" s="222"/>
      <c r="Z2097" s="212"/>
      <c r="AA2097" s="212"/>
      <c r="AB2097" s="212"/>
      <c r="AC2097" s="212"/>
      <c r="AD2097" s="212"/>
      <c r="AE2097" s="212"/>
      <c r="AF2097" s="212"/>
      <c r="AG2097" s="212" t="s">
        <v>233</v>
      </c>
      <c r="AH2097" s="212"/>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2" x14ac:dyDescent="0.2">
      <c r="A2098" s="219"/>
      <c r="B2098" s="220"/>
      <c r="C2098" s="259" t="s">
        <v>1784</v>
      </c>
      <c r="D2098" s="226"/>
      <c r="E2098" s="227">
        <v>11</v>
      </c>
      <c r="F2098" s="222"/>
      <c r="G2098" s="222"/>
      <c r="H2098" s="222"/>
      <c r="I2098" s="222"/>
      <c r="J2098" s="222"/>
      <c r="K2098" s="222"/>
      <c r="L2098" s="222"/>
      <c r="M2098" s="222"/>
      <c r="N2098" s="221"/>
      <c r="O2098" s="221"/>
      <c r="P2098" s="221"/>
      <c r="Q2098" s="221"/>
      <c r="R2098" s="222"/>
      <c r="S2098" s="222"/>
      <c r="T2098" s="222"/>
      <c r="U2098" s="222"/>
      <c r="V2098" s="222"/>
      <c r="W2098" s="222"/>
      <c r="X2098" s="222"/>
      <c r="Y2098" s="222"/>
      <c r="Z2098" s="212"/>
      <c r="AA2098" s="212"/>
      <c r="AB2098" s="212"/>
      <c r="AC2098" s="212"/>
      <c r="AD2098" s="212"/>
      <c r="AE2098" s="212"/>
      <c r="AF2098" s="212"/>
      <c r="AG2098" s="212" t="s">
        <v>235</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ht="22.5" outlineLevel="1" x14ac:dyDescent="0.2">
      <c r="A2099" s="239">
        <v>231</v>
      </c>
      <c r="B2099" s="240" t="s">
        <v>1785</v>
      </c>
      <c r="C2099" s="257" t="s">
        <v>1786</v>
      </c>
      <c r="D2099" s="241" t="s">
        <v>425</v>
      </c>
      <c r="E2099" s="242">
        <v>1</v>
      </c>
      <c r="F2099" s="243"/>
      <c r="G2099" s="244">
        <f>ROUND(E2099*F2099,2)</f>
        <v>0</v>
      </c>
      <c r="H2099" s="243"/>
      <c r="I2099" s="244">
        <f>ROUND(E2099*H2099,2)</f>
        <v>0</v>
      </c>
      <c r="J2099" s="243"/>
      <c r="K2099" s="244">
        <f>ROUND(E2099*J2099,2)</f>
        <v>0</v>
      </c>
      <c r="L2099" s="244">
        <v>15</v>
      </c>
      <c r="M2099" s="244">
        <f>G2099*(1+L2099/100)</f>
        <v>0</v>
      </c>
      <c r="N2099" s="242">
        <v>0.05</v>
      </c>
      <c r="O2099" s="242">
        <f>ROUND(E2099*N2099,2)</f>
        <v>0.05</v>
      </c>
      <c r="P2099" s="242">
        <v>0</v>
      </c>
      <c r="Q2099" s="242">
        <f>ROUND(E2099*P2099,2)</f>
        <v>0</v>
      </c>
      <c r="R2099" s="244"/>
      <c r="S2099" s="244" t="s">
        <v>250</v>
      </c>
      <c r="T2099" s="245" t="s">
        <v>228</v>
      </c>
      <c r="U2099" s="222">
        <v>0</v>
      </c>
      <c r="V2099" s="222">
        <f>ROUND(E2099*U2099,2)</f>
        <v>0</v>
      </c>
      <c r="W2099" s="222"/>
      <c r="X2099" s="222" t="s">
        <v>298</v>
      </c>
      <c r="Y2099" s="222" t="s">
        <v>230</v>
      </c>
      <c r="Z2099" s="212"/>
      <c r="AA2099" s="212"/>
      <c r="AB2099" s="212"/>
      <c r="AC2099" s="212"/>
      <c r="AD2099" s="212"/>
      <c r="AE2099" s="212"/>
      <c r="AF2099" s="212"/>
      <c r="AG2099" s="212" t="s">
        <v>362</v>
      </c>
      <c r="AH2099" s="212"/>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2" x14ac:dyDescent="0.2">
      <c r="A2100" s="219"/>
      <c r="B2100" s="220"/>
      <c r="C2100" s="258" t="s">
        <v>1727</v>
      </c>
      <c r="D2100" s="246"/>
      <c r="E2100" s="246"/>
      <c r="F2100" s="246"/>
      <c r="G2100" s="246"/>
      <c r="H2100" s="222"/>
      <c r="I2100" s="222"/>
      <c r="J2100" s="222"/>
      <c r="K2100" s="222"/>
      <c r="L2100" s="222"/>
      <c r="M2100" s="222"/>
      <c r="N2100" s="221"/>
      <c r="O2100" s="221"/>
      <c r="P2100" s="221"/>
      <c r="Q2100" s="221"/>
      <c r="R2100" s="222"/>
      <c r="S2100" s="222"/>
      <c r="T2100" s="222"/>
      <c r="U2100" s="222"/>
      <c r="V2100" s="222"/>
      <c r="W2100" s="222"/>
      <c r="X2100" s="222"/>
      <c r="Y2100" s="222"/>
      <c r="Z2100" s="212"/>
      <c r="AA2100" s="212"/>
      <c r="AB2100" s="212"/>
      <c r="AC2100" s="212"/>
      <c r="AD2100" s="212"/>
      <c r="AE2100" s="212"/>
      <c r="AF2100" s="212"/>
      <c r="AG2100" s="212" t="s">
        <v>233</v>
      </c>
      <c r="AH2100" s="212"/>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60" t="s">
        <v>1728</v>
      </c>
      <c r="D2101" s="248"/>
      <c r="E2101" s="248"/>
      <c r="F2101" s="248"/>
      <c r="G2101" s="248"/>
      <c r="H2101" s="222"/>
      <c r="I2101" s="222"/>
      <c r="J2101" s="222"/>
      <c r="K2101" s="222"/>
      <c r="L2101" s="222"/>
      <c r="M2101" s="222"/>
      <c r="N2101" s="221"/>
      <c r="O2101" s="221"/>
      <c r="P2101" s="221"/>
      <c r="Q2101" s="221"/>
      <c r="R2101" s="222"/>
      <c r="S2101" s="222"/>
      <c r="T2101" s="222"/>
      <c r="U2101" s="222"/>
      <c r="V2101" s="222"/>
      <c r="W2101" s="222"/>
      <c r="X2101" s="222"/>
      <c r="Y2101" s="222"/>
      <c r="Z2101" s="212"/>
      <c r="AA2101" s="212"/>
      <c r="AB2101" s="212"/>
      <c r="AC2101" s="212"/>
      <c r="AD2101" s="212"/>
      <c r="AE2101" s="212"/>
      <c r="AF2101" s="212"/>
      <c r="AG2101" s="212" t="s">
        <v>233</v>
      </c>
      <c r="AH2101" s="212"/>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19"/>
      <c r="B2102" s="220"/>
      <c r="C2102" s="260" t="s">
        <v>1729</v>
      </c>
      <c r="D2102" s="248"/>
      <c r="E2102" s="248"/>
      <c r="F2102" s="248"/>
      <c r="G2102" s="248"/>
      <c r="H2102" s="222"/>
      <c r="I2102" s="222"/>
      <c r="J2102" s="222"/>
      <c r="K2102" s="222"/>
      <c r="L2102" s="222"/>
      <c r="M2102" s="222"/>
      <c r="N2102" s="221"/>
      <c r="O2102" s="221"/>
      <c r="P2102" s="221"/>
      <c r="Q2102" s="221"/>
      <c r="R2102" s="222"/>
      <c r="S2102" s="222"/>
      <c r="T2102" s="222"/>
      <c r="U2102" s="222"/>
      <c r="V2102" s="222"/>
      <c r="W2102" s="222"/>
      <c r="X2102" s="222"/>
      <c r="Y2102" s="222"/>
      <c r="Z2102" s="212"/>
      <c r="AA2102" s="212"/>
      <c r="AB2102" s="212"/>
      <c r="AC2102" s="212"/>
      <c r="AD2102" s="212"/>
      <c r="AE2102" s="212"/>
      <c r="AF2102" s="212"/>
      <c r="AG2102" s="212" t="s">
        <v>233</v>
      </c>
      <c r="AH2102" s="212"/>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19"/>
      <c r="B2103" s="220"/>
      <c r="C2103" s="260" t="s">
        <v>1730</v>
      </c>
      <c r="D2103" s="248"/>
      <c r="E2103" s="248"/>
      <c r="F2103" s="248"/>
      <c r="G2103" s="248"/>
      <c r="H2103" s="222"/>
      <c r="I2103" s="222"/>
      <c r="J2103" s="222"/>
      <c r="K2103" s="222"/>
      <c r="L2103" s="222"/>
      <c r="M2103" s="222"/>
      <c r="N2103" s="221"/>
      <c r="O2103" s="221"/>
      <c r="P2103" s="221"/>
      <c r="Q2103" s="221"/>
      <c r="R2103" s="222"/>
      <c r="S2103" s="222"/>
      <c r="T2103" s="222"/>
      <c r="U2103" s="222"/>
      <c r="V2103" s="222"/>
      <c r="W2103" s="222"/>
      <c r="X2103" s="222"/>
      <c r="Y2103" s="222"/>
      <c r="Z2103" s="212"/>
      <c r="AA2103" s="212"/>
      <c r="AB2103" s="212"/>
      <c r="AC2103" s="212"/>
      <c r="AD2103" s="212"/>
      <c r="AE2103" s="212"/>
      <c r="AF2103" s="212"/>
      <c r="AG2103" s="212" t="s">
        <v>233</v>
      </c>
      <c r="AH2103" s="212"/>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60" t="s">
        <v>1731</v>
      </c>
      <c r="D2104" s="248"/>
      <c r="E2104" s="248"/>
      <c r="F2104" s="248"/>
      <c r="G2104" s="248"/>
      <c r="H2104" s="222"/>
      <c r="I2104" s="222"/>
      <c r="J2104" s="222"/>
      <c r="K2104" s="222"/>
      <c r="L2104" s="222"/>
      <c r="M2104" s="222"/>
      <c r="N2104" s="221"/>
      <c r="O2104" s="221"/>
      <c r="P2104" s="221"/>
      <c r="Q2104" s="221"/>
      <c r="R2104" s="222"/>
      <c r="S2104" s="222"/>
      <c r="T2104" s="222"/>
      <c r="U2104" s="222"/>
      <c r="V2104" s="222"/>
      <c r="W2104" s="222"/>
      <c r="X2104" s="222"/>
      <c r="Y2104" s="222"/>
      <c r="Z2104" s="212"/>
      <c r="AA2104" s="212"/>
      <c r="AB2104" s="212"/>
      <c r="AC2104" s="212"/>
      <c r="AD2104" s="212"/>
      <c r="AE2104" s="212"/>
      <c r="AF2104" s="212"/>
      <c r="AG2104" s="212" t="s">
        <v>233</v>
      </c>
      <c r="AH2104" s="212"/>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60" t="s">
        <v>1732</v>
      </c>
      <c r="D2105" s="248"/>
      <c r="E2105" s="248"/>
      <c r="F2105" s="248"/>
      <c r="G2105" s="248"/>
      <c r="H2105" s="222"/>
      <c r="I2105" s="222"/>
      <c r="J2105" s="222"/>
      <c r="K2105" s="222"/>
      <c r="L2105" s="222"/>
      <c r="M2105" s="222"/>
      <c r="N2105" s="221"/>
      <c r="O2105" s="221"/>
      <c r="P2105" s="221"/>
      <c r="Q2105" s="221"/>
      <c r="R2105" s="222"/>
      <c r="S2105" s="222"/>
      <c r="T2105" s="222"/>
      <c r="U2105" s="222"/>
      <c r="V2105" s="222"/>
      <c r="W2105" s="222"/>
      <c r="X2105" s="222"/>
      <c r="Y2105" s="222"/>
      <c r="Z2105" s="212"/>
      <c r="AA2105" s="212"/>
      <c r="AB2105" s="212"/>
      <c r="AC2105" s="212"/>
      <c r="AD2105" s="212"/>
      <c r="AE2105" s="212"/>
      <c r="AF2105" s="212"/>
      <c r="AG2105" s="212" t="s">
        <v>233</v>
      </c>
      <c r="AH2105" s="212"/>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47" t="str">
        <f>C2105</f>
        <v>Sjednocení kování na všech dveřích. Oboustranné kování (klika, koule) se sšítky z broušené nerez oceli. Včetně vložky a klíčů.</v>
      </c>
      <c r="BB2105" s="212"/>
      <c r="BC2105" s="212"/>
      <c r="BD2105" s="212"/>
      <c r="BE2105" s="212"/>
      <c r="BF2105" s="212"/>
      <c r="BG2105" s="212"/>
      <c r="BH2105" s="212"/>
    </row>
    <row r="2106" spans="1:60" outlineLevel="3" x14ac:dyDescent="0.2">
      <c r="A2106" s="219"/>
      <c r="B2106" s="220"/>
      <c r="C2106" s="260" t="s">
        <v>1733</v>
      </c>
      <c r="D2106" s="248"/>
      <c r="E2106" s="248"/>
      <c r="F2106" s="248"/>
      <c r="G2106" s="248"/>
      <c r="H2106" s="222"/>
      <c r="I2106" s="222"/>
      <c r="J2106" s="222"/>
      <c r="K2106" s="222"/>
      <c r="L2106" s="222"/>
      <c r="M2106" s="222"/>
      <c r="N2106" s="221"/>
      <c r="O2106" s="221"/>
      <c r="P2106" s="221"/>
      <c r="Q2106" s="221"/>
      <c r="R2106" s="222"/>
      <c r="S2106" s="222"/>
      <c r="T2106" s="222"/>
      <c r="U2106" s="222"/>
      <c r="V2106" s="222"/>
      <c r="W2106" s="222"/>
      <c r="X2106" s="222"/>
      <c r="Y2106" s="222"/>
      <c r="Z2106" s="212"/>
      <c r="AA2106" s="212"/>
      <c r="AB2106" s="212"/>
      <c r="AC2106" s="212"/>
      <c r="AD2106" s="212"/>
      <c r="AE2106" s="212"/>
      <c r="AF2106" s="212"/>
      <c r="AG2106" s="212" t="s">
        <v>233</v>
      </c>
      <c r="AH2106" s="212"/>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60" t="s">
        <v>1734</v>
      </c>
      <c r="D2107" s="248"/>
      <c r="E2107" s="248"/>
      <c r="F2107" s="248"/>
      <c r="G2107" s="248"/>
      <c r="H2107" s="222"/>
      <c r="I2107" s="222"/>
      <c r="J2107" s="222"/>
      <c r="K2107" s="222"/>
      <c r="L2107" s="222"/>
      <c r="M2107" s="222"/>
      <c r="N2107" s="221"/>
      <c r="O2107" s="221"/>
      <c r="P2107" s="221"/>
      <c r="Q2107" s="221"/>
      <c r="R2107" s="222"/>
      <c r="S2107" s="222"/>
      <c r="T2107" s="222"/>
      <c r="U2107" s="222"/>
      <c r="V2107" s="222"/>
      <c r="W2107" s="222"/>
      <c r="X2107" s="222"/>
      <c r="Y2107" s="222"/>
      <c r="Z2107" s="212"/>
      <c r="AA2107" s="212"/>
      <c r="AB2107" s="212"/>
      <c r="AC2107" s="212"/>
      <c r="AD2107" s="212"/>
      <c r="AE2107" s="212"/>
      <c r="AF2107" s="212"/>
      <c r="AG2107" s="212" t="s">
        <v>233</v>
      </c>
      <c r="AH2107" s="212"/>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60" t="s">
        <v>1735</v>
      </c>
      <c r="D2108" s="248"/>
      <c r="E2108" s="248"/>
      <c r="F2108" s="248"/>
      <c r="G2108" s="248"/>
      <c r="H2108" s="222"/>
      <c r="I2108" s="222"/>
      <c r="J2108" s="222"/>
      <c r="K2108" s="222"/>
      <c r="L2108" s="222"/>
      <c r="M2108" s="222"/>
      <c r="N2108" s="221"/>
      <c r="O2108" s="221"/>
      <c r="P2108" s="221"/>
      <c r="Q2108" s="221"/>
      <c r="R2108" s="222"/>
      <c r="S2108" s="222"/>
      <c r="T2108" s="222"/>
      <c r="U2108" s="222"/>
      <c r="V2108" s="222"/>
      <c r="W2108" s="222"/>
      <c r="X2108" s="222"/>
      <c r="Y2108" s="222"/>
      <c r="Z2108" s="212"/>
      <c r="AA2108" s="212"/>
      <c r="AB2108" s="212"/>
      <c r="AC2108" s="212"/>
      <c r="AD2108" s="212"/>
      <c r="AE2108" s="212"/>
      <c r="AF2108" s="212"/>
      <c r="AG2108" s="212" t="s">
        <v>233</v>
      </c>
      <c r="AH2108" s="212"/>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2" x14ac:dyDescent="0.2">
      <c r="A2109" s="219"/>
      <c r="B2109" s="220"/>
      <c r="C2109" s="259" t="s">
        <v>652</v>
      </c>
      <c r="D2109" s="226"/>
      <c r="E2109" s="227">
        <v>1</v>
      </c>
      <c r="F2109" s="222"/>
      <c r="G2109" s="222"/>
      <c r="H2109" s="222"/>
      <c r="I2109" s="222"/>
      <c r="J2109" s="222"/>
      <c r="K2109" s="222"/>
      <c r="L2109" s="222"/>
      <c r="M2109" s="222"/>
      <c r="N2109" s="221"/>
      <c r="O2109" s="221"/>
      <c r="P2109" s="221"/>
      <c r="Q2109" s="221"/>
      <c r="R2109" s="222"/>
      <c r="S2109" s="222"/>
      <c r="T2109" s="222"/>
      <c r="U2109" s="222"/>
      <c r="V2109" s="222"/>
      <c r="W2109" s="222"/>
      <c r="X2109" s="222"/>
      <c r="Y2109" s="222"/>
      <c r="Z2109" s="212"/>
      <c r="AA2109" s="212"/>
      <c r="AB2109" s="212"/>
      <c r="AC2109" s="212"/>
      <c r="AD2109" s="212"/>
      <c r="AE2109" s="212"/>
      <c r="AF2109" s="212"/>
      <c r="AG2109" s="212" t="s">
        <v>235</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ht="22.5" outlineLevel="1" x14ac:dyDescent="0.2">
      <c r="A2110" s="239">
        <v>232</v>
      </c>
      <c r="B2110" s="240" t="s">
        <v>1787</v>
      </c>
      <c r="C2110" s="257" t="s">
        <v>1788</v>
      </c>
      <c r="D2110" s="241" t="s">
        <v>425</v>
      </c>
      <c r="E2110" s="242">
        <v>1</v>
      </c>
      <c r="F2110" s="243"/>
      <c r="G2110" s="244">
        <f>ROUND(E2110*F2110,2)</f>
        <v>0</v>
      </c>
      <c r="H2110" s="243"/>
      <c r="I2110" s="244">
        <f>ROUND(E2110*H2110,2)</f>
        <v>0</v>
      </c>
      <c r="J2110" s="243"/>
      <c r="K2110" s="244">
        <f>ROUND(E2110*J2110,2)</f>
        <v>0</v>
      </c>
      <c r="L2110" s="244">
        <v>15</v>
      </c>
      <c r="M2110" s="244">
        <f>G2110*(1+L2110/100)</f>
        <v>0</v>
      </c>
      <c r="N2110" s="242">
        <v>0</v>
      </c>
      <c r="O2110" s="242">
        <f>ROUND(E2110*N2110,2)</f>
        <v>0</v>
      </c>
      <c r="P2110" s="242">
        <v>0</v>
      </c>
      <c r="Q2110" s="242">
        <f>ROUND(E2110*P2110,2)</f>
        <v>0</v>
      </c>
      <c r="R2110" s="244"/>
      <c r="S2110" s="244" t="s">
        <v>250</v>
      </c>
      <c r="T2110" s="245" t="s">
        <v>228</v>
      </c>
      <c r="U2110" s="222">
        <v>0</v>
      </c>
      <c r="V2110" s="222">
        <f>ROUND(E2110*U2110,2)</f>
        <v>0</v>
      </c>
      <c r="W2110" s="222"/>
      <c r="X2110" s="222" t="s">
        <v>298</v>
      </c>
      <c r="Y2110" s="222" t="s">
        <v>230</v>
      </c>
      <c r="Z2110" s="212"/>
      <c r="AA2110" s="212"/>
      <c r="AB2110" s="212"/>
      <c r="AC2110" s="212"/>
      <c r="AD2110" s="212"/>
      <c r="AE2110" s="212"/>
      <c r="AF2110" s="212"/>
      <c r="AG2110" s="212" t="s">
        <v>362</v>
      </c>
      <c r="AH2110" s="212"/>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2" x14ac:dyDescent="0.2">
      <c r="A2111" s="219"/>
      <c r="B2111" s="220"/>
      <c r="C2111" s="258" t="s">
        <v>1727</v>
      </c>
      <c r="D2111" s="246"/>
      <c r="E2111" s="246"/>
      <c r="F2111" s="246"/>
      <c r="G2111" s="246"/>
      <c r="H2111" s="222"/>
      <c r="I2111" s="222"/>
      <c r="J2111" s="222"/>
      <c r="K2111" s="222"/>
      <c r="L2111" s="222"/>
      <c r="M2111" s="222"/>
      <c r="N2111" s="221"/>
      <c r="O2111" s="221"/>
      <c r="P2111" s="221"/>
      <c r="Q2111" s="221"/>
      <c r="R2111" s="222"/>
      <c r="S2111" s="222"/>
      <c r="T2111" s="222"/>
      <c r="U2111" s="222"/>
      <c r="V2111" s="222"/>
      <c r="W2111" s="222"/>
      <c r="X2111" s="222"/>
      <c r="Y2111" s="222"/>
      <c r="Z2111" s="212"/>
      <c r="AA2111" s="212"/>
      <c r="AB2111" s="212"/>
      <c r="AC2111" s="212"/>
      <c r="AD2111" s="212"/>
      <c r="AE2111" s="212"/>
      <c r="AF2111" s="212"/>
      <c r="AG2111" s="212" t="s">
        <v>233</v>
      </c>
      <c r="AH2111" s="212"/>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60" t="s">
        <v>1728</v>
      </c>
      <c r="D2112" s="248"/>
      <c r="E2112" s="248"/>
      <c r="F2112" s="248"/>
      <c r="G2112" s="248"/>
      <c r="H2112" s="222"/>
      <c r="I2112" s="222"/>
      <c r="J2112" s="222"/>
      <c r="K2112" s="222"/>
      <c r="L2112" s="222"/>
      <c r="M2112" s="222"/>
      <c r="N2112" s="221"/>
      <c r="O2112" s="221"/>
      <c r="P2112" s="221"/>
      <c r="Q2112" s="221"/>
      <c r="R2112" s="222"/>
      <c r="S2112" s="222"/>
      <c r="T2112" s="222"/>
      <c r="U2112" s="222"/>
      <c r="V2112" s="222"/>
      <c r="W2112" s="222"/>
      <c r="X2112" s="222"/>
      <c r="Y2112" s="222"/>
      <c r="Z2112" s="212"/>
      <c r="AA2112" s="212"/>
      <c r="AB2112" s="212"/>
      <c r="AC2112" s="212"/>
      <c r="AD2112" s="212"/>
      <c r="AE2112" s="212"/>
      <c r="AF2112" s="212"/>
      <c r="AG2112" s="212" t="s">
        <v>233</v>
      </c>
      <c r="AH2112" s="212"/>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60" t="s">
        <v>1729</v>
      </c>
      <c r="D2113" s="248"/>
      <c r="E2113" s="248"/>
      <c r="F2113" s="248"/>
      <c r="G2113" s="248"/>
      <c r="H2113" s="222"/>
      <c r="I2113" s="222"/>
      <c r="J2113" s="222"/>
      <c r="K2113" s="222"/>
      <c r="L2113" s="222"/>
      <c r="M2113" s="222"/>
      <c r="N2113" s="221"/>
      <c r="O2113" s="221"/>
      <c r="P2113" s="221"/>
      <c r="Q2113" s="221"/>
      <c r="R2113" s="222"/>
      <c r="S2113" s="222"/>
      <c r="T2113" s="222"/>
      <c r="U2113" s="222"/>
      <c r="V2113" s="222"/>
      <c r="W2113" s="222"/>
      <c r="X2113" s="222"/>
      <c r="Y2113" s="222"/>
      <c r="Z2113" s="212"/>
      <c r="AA2113" s="212"/>
      <c r="AB2113" s="212"/>
      <c r="AC2113" s="212"/>
      <c r="AD2113" s="212"/>
      <c r="AE2113" s="212"/>
      <c r="AF2113" s="212"/>
      <c r="AG2113" s="212" t="s">
        <v>233</v>
      </c>
      <c r="AH2113" s="212"/>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60" t="s">
        <v>1730</v>
      </c>
      <c r="D2114" s="248"/>
      <c r="E2114" s="248"/>
      <c r="F2114" s="248"/>
      <c r="G2114" s="248"/>
      <c r="H2114" s="222"/>
      <c r="I2114" s="222"/>
      <c r="J2114" s="222"/>
      <c r="K2114" s="222"/>
      <c r="L2114" s="222"/>
      <c r="M2114" s="222"/>
      <c r="N2114" s="221"/>
      <c r="O2114" s="221"/>
      <c r="P2114" s="221"/>
      <c r="Q2114" s="221"/>
      <c r="R2114" s="222"/>
      <c r="S2114" s="222"/>
      <c r="T2114" s="222"/>
      <c r="U2114" s="222"/>
      <c r="V2114" s="222"/>
      <c r="W2114" s="222"/>
      <c r="X2114" s="222"/>
      <c r="Y2114" s="222"/>
      <c r="Z2114" s="212"/>
      <c r="AA2114" s="212"/>
      <c r="AB2114" s="212"/>
      <c r="AC2114" s="212"/>
      <c r="AD2114" s="212"/>
      <c r="AE2114" s="212"/>
      <c r="AF2114" s="212"/>
      <c r="AG2114" s="212" t="s">
        <v>233</v>
      </c>
      <c r="AH2114" s="212"/>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60" t="s">
        <v>1731</v>
      </c>
      <c r="D2115" s="248"/>
      <c r="E2115" s="248"/>
      <c r="F2115" s="248"/>
      <c r="G2115" s="248"/>
      <c r="H2115" s="222"/>
      <c r="I2115" s="222"/>
      <c r="J2115" s="222"/>
      <c r="K2115" s="222"/>
      <c r="L2115" s="222"/>
      <c r="M2115" s="222"/>
      <c r="N2115" s="221"/>
      <c r="O2115" s="221"/>
      <c r="P2115" s="221"/>
      <c r="Q2115" s="221"/>
      <c r="R2115" s="222"/>
      <c r="S2115" s="222"/>
      <c r="T2115" s="222"/>
      <c r="U2115" s="222"/>
      <c r="V2115" s="222"/>
      <c r="W2115" s="222"/>
      <c r="X2115" s="222"/>
      <c r="Y2115" s="222"/>
      <c r="Z2115" s="212"/>
      <c r="AA2115" s="212"/>
      <c r="AB2115" s="212"/>
      <c r="AC2115" s="212"/>
      <c r="AD2115" s="212"/>
      <c r="AE2115" s="212"/>
      <c r="AF2115" s="212"/>
      <c r="AG2115" s="212" t="s">
        <v>233</v>
      </c>
      <c r="AH2115" s="212"/>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60" t="s">
        <v>1732</v>
      </c>
      <c r="D2116" s="248"/>
      <c r="E2116" s="248"/>
      <c r="F2116" s="248"/>
      <c r="G2116" s="248"/>
      <c r="H2116" s="222"/>
      <c r="I2116" s="222"/>
      <c r="J2116" s="222"/>
      <c r="K2116" s="222"/>
      <c r="L2116" s="222"/>
      <c r="M2116" s="222"/>
      <c r="N2116" s="221"/>
      <c r="O2116" s="221"/>
      <c r="P2116" s="221"/>
      <c r="Q2116" s="221"/>
      <c r="R2116" s="222"/>
      <c r="S2116" s="222"/>
      <c r="T2116" s="222"/>
      <c r="U2116" s="222"/>
      <c r="V2116" s="222"/>
      <c r="W2116" s="222"/>
      <c r="X2116" s="222"/>
      <c r="Y2116" s="222"/>
      <c r="Z2116" s="212"/>
      <c r="AA2116" s="212"/>
      <c r="AB2116" s="212"/>
      <c r="AC2116" s="212"/>
      <c r="AD2116" s="212"/>
      <c r="AE2116" s="212"/>
      <c r="AF2116" s="212"/>
      <c r="AG2116" s="212" t="s">
        <v>233</v>
      </c>
      <c r="AH2116" s="212"/>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47" t="str">
        <f>C2116</f>
        <v>Sjednocení kování na všech dveřích. Oboustranné kování (klika, koule) se sšítky z broušené nerez oceli. Včetně vložky a klíčů.</v>
      </c>
      <c r="BB2116" s="212"/>
      <c r="BC2116" s="212"/>
      <c r="BD2116" s="212"/>
      <c r="BE2116" s="212"/>
      <c r="BF2116" s="212"/>
      <c r="BG2116" s="212"/>
      <c r="BH2116" s="212"/>
    </row>
    <row r="2117" spans="1:60" outlineLevel="3" x14ac:dyDescent="0.2">
      <c r="A2117" s="219"/>
      <c r="B2117" s="220"/>
      <c r="C2117" s="260" t="s">
        <v>1733</v>
      </c>
      <c r="D2117" s="248"/>
      <c r="E2117" s="248"/>
      <c r="F2117" s="248"/>
      <c r="G2117" s="248"/>
      <c r="H2117" s="222"/>
      <c r="I2117" s="222"/>
      <c r="J2117" s="222"/>
      <c r="K2117" s="222"/>
      <c r="L2117" s="222"/>
      <c r="M2117" s="222"/>
      <c r="N2117" s="221"/>
      <c r="O2117" s="221"/>
      <c r="P2117" s="221"/>
      <c r="Q2117" s="221"/>
      <c r="R2117" s="222"/>
      <c r="S2117" s="222"/>
      <c r="T2117" s="222"/>
      <c r="U2117" s="222"/>
      <c r="V2117" s="222"/>
      <c r="W2117" s="222"/>
      <c r="X2117" s="222"/>
      <c r="Y2117" s="222"/>
      <c r="Z2117" s="212"/>
      <c r="AA2117" s="212"/>
      <c r="AB2117" s="212"/>
      <c r="AC2117" s="212"/>
      <c r="AD2117" s="212"/>
      <c r="AE2117" s="212"/>
      <c r="AF2117" s="212"/>
      <c r="AG2117" s="212" t="s">
        <v>233</v>
      </c>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60" t="s">
        <v>1734</v>
      </c>
      <c r="D2118" s="248"/>
      <c r="E2118" s="248"/>
      <c r="F2118" s="248"/>
      <c r="G2118" s="248"/>
      <c r="H2118" s="222"/>
      <c r="I2118" s="222"/>
      <c r="J2118" s="222"/>
      <c r="K2118" s="222"/>
      <c r="L2118" s="222"/>
      <c r="M2118" s="222"/>
      <c r="N2118" s="221"/>
      <c r="O2118" s="221"/>
      <c r="P2118" s="221"/>
      <c r="Q2118" s="221"/>
      <c r="R2118" s="222"/>
      <c r="S2118" s="222"/>
      <c r="T2118" s="222"/>
      <c r="U2118" s="222"/>
      <c r="V2118" s="222"/>
      <c r="W2118" s="222"/>
      <c r="X2118" s="222"/>
      <c r="Y2118" s="222"/>
      <c r="Z2118" s="212"/>
      <c r="AA2118" s="212"/>
      <c r="AB2118" s="212"/>
      <c r="AC2118" s="212"/>
      <c r="AD2118" s="212"/>
      <c r="AE2118" s="212"/>
      <c r="AF2118" s="212"/>
      <c r="AG2118" s="212" t="s">
        <v>233</v>
      </c>
      <c r="AH2118" s="212"/>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60" t="s">
        <v>1735</v>
      </c>
      <c r="D2119" s="248"/>
      <c r="E2119" s="248"/>
      <c r="F2119" s="248"/>
      <c r="G2119" s="248"/>
      <c r="H2119" s="222"/>
      <c r="I2119" s="222"/>
      <c r="J2119" s="222"/>
      <c r="K2119" s="222"/>
      <c r="L2119" s="222"/>
      <c r="M2119" s="222"/>
      <c r="N2119" s="221"/>
      <c r="O2119" s="221"/>
      <c r="P2119" s="221"/>
      <c r="Q2119" s="221"/>
      <c r="R2119" s="222"/>
      <c r="S2119" s="222"/>
      <c r="T2119" s="222"/>
      <c r="U2119" s="222"/>
      <c r="V2119" s="222"/>
      <c r="W2119" s="222"/>
      <c r="X2119" s="222"/>
      <c r="Y2119" s="222"/>
      <c r="Z2119" s="212"/>
      <c r="AA2119" s="212"/>
      <c r="AB2119" s="212"/>
      <c r="AC2119" s="212"/>
      <c r="AD2119" s="212"/>
      <c r="AE2119" s="212"/>
      <c r="AF2119" s="212"/>
      <c r="AG2119" s="212" t="s">
        <v>233</v>
      </c>
      <c r="AH2119" s="212"/>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2" x14ac:dyDescent="0.2">
      <c r="A2120" s="219"/>
      <c r="B2120" s="220"/>
      <c r="C2120" s="259" t="s">
        <v>652</v>
      </c>
      <c r="D2120" s="226"/>
      <c r="E2120" s="227">
        <v>1</v>
      </c>
      <c r="F2120" s="222"/>
      <c r="G2120" s="222"/>
      <c r="H2120" s="222"/>
      <c r="I2120" s="222"/>
      <c r="J2120" s="222"/>
      <c r="K2120" s="222"/>
      <c r="L2120" s="222"/>
      <c r="M2120" s="222"/>
      <c r="N2120" s="221"/>
      <c r="O2120" s="221"/>
      <c r="P2120" s="221"/>
      <c r="Q2120" s="221"/>
      <c r="R2120" s="222"/>
      <c r="S2120" s="222"/>
      <c r="T2120" s="222"/>
      <c r="U2120" s="222"/>
      <c r="V2120" s="222"/>
      <c r="W2120" s="222"/>
      <c r="X2120" s="222"/>
      <c r="Y2120" s="222"/>
      <c r="Z2120" s="212"/>
      <c r="AA2120" s="212"/>
      <c r="AB2120" s="212"/>
      <c r="AC2120" s="212"/>
      <c r="AD2120" s="212"/>
      <c r="AE2120" s="212"/>
      <c r="AF2120" s="212"/>
      <c r="AG2120" s="212" t="s">
        <v>235</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ht="22.5" outlineLevel="1" x14ac:dyDescent="0.2">
      <c r="A2121" s="239">
        <v>233</v>
      </c>
      <c r="B2121" s="240" t="s">
        <v>1789</v>
      </c>
      <c r="C2121" s="257" t="s">
        <v>1790</v>
      </c>
      <c r="D2121" s="241" t="s">
        <v>425</v>
      </c>
      <c r="E2121" s="242">
        <v>2</v>
      </c>
      <c r="F2121" s="243"/>
      <c r="G2121" s="244">
        <f>ROUND(E2121*F2121,2)</f>
        <v>0</v>
      </c>
      <c r="H2121" s="243"/>
      <c r="I2121" s="244">
        <f>ROUND(E2121*H2121,2)</f>
        <v>0</v>
      </c>
      <c r="J2121" s="243"/>
      <c r="K2121" s="244">
        <f>ROUND(E2121*J2121,2)</f>
        <v>0</v>
      </c>
      <c r="L2121" s="244">
        <v>15</v>
      </c>
      <c r="M2121" s="244">
        <f>G2121*(1+L2121/100)</f>
        <v>0</v>
      </c>
      <c r="N2121" s="242">
        <v>0</v>
      </c>
      <c r="O2121" s="242">
        <f>ROUND(E2121*N2121,2)</f>
        <v>0</v>
      </c>
      <c r="P2121" s="242">
        <v>0</v>
      </c>
      <c r="Q2121" s="242">
        <f>ROUND(E2121*P2121,2)</f>
        <v>0</v>
      </c>
      <c r="R2121" s="244"/>
      <c r="S2121" s="244" t="s">
        <v>250</v>
      </c>
      <c r="T2121" s="245" t="s">
        <v>228</v>
      </c>
      <c r="U2121" s="222">
        <v>0</v>
      </c>
      <c r="V2121" s="222">
        <f>ROUND(E2121*U2121,2)</f>
        <v>0</v>
      </c>
      <c r="W2121" s="222"/>
      <c r="X2121" s="222" t="s">
        <v>298</v>
      </c>
      <c r="Y2121" s="222" t="s">
        <v>230</v>
      </c>
      <c r="Z2121" s="212"/>
      <c r="AA2121" s="212"/>
      <c r="AB2121" s="212"/>
      <c r="AC2121" s="212"/>
      <c r="AD2121" s="212"/>
      <c r="AE2121" s="212"/>
      <c r="AF2121" s="212"/>
      <c r="AG2121" s="212" t="s">
        <v>362</v>
      </c>
      <c r="AH2121" s="212"/>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2" x14ac:dyDescent="0.2">
      <c r="A2122" s="219"/>
      <c r="B2122" s="220"/>
      <c r="C2122" s="258" t="s">
        <v>1727</v>
      </c>
      <c r="D2122" s="246"/>
      <c r="E2122" s="246"/>
      <c r="F2122" s="246"/>
      <c r="G2122" s="246"/>
      <c r="H2122" s="222"/>
      <c r="I2122" s="222"/>
      <c r="J2122" s="222"/>
      <c r="K2122" s="222"/>
      <c r="L2122" s="222"/>
      <c r="M2122" s="222"/>
      <c r="N2122" s="221"/>
      <c r="O2122" s="221"/>
      <c r="P2122" s="221"/>
      <c r="Q2122" s="221"/>
      <c r="R2122" s="222"/>
      <c r="S2122" s="222"/>
      <c r="T2122" s="222"/>
      <c r="U2122" s="222"/>
      <c r="V2122" s="222"/>
      <c r="W2122" s="222"/>
      <c r="X2122" s="222"/>
      <c r="Y2122" s="222"/>
      <c r="Z2122" s="212"/>
      <c r="AA2122" s="212"/>
      <c r="AB2122" s="212"/>
      <c r="AC2122" s="212"/>
      <c r="AD2122" s="212"/>
      <c r="AE2122" s="212"/>
      <c r="AF2122" s="212"/>
      <c r="AG2122" s="212" t="s">
        <v>233</v>
      </c>
      <c r="AH2122" s="212"/>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60" t="s">
        <v>1728</v>
      </c>
      <c r="D2123" s="248"/>
      <c r="E2123" s="248"/>
      <c r="F2123" s="248"/>
      <c r="G2123" s="248"/>
      <c r="H2123" s="222"/>
      <c r="I2123" s="222"/>
      <c r="J2123" s="222"/>
      <c r="K2123" s="222"/>
      <c r="L2123" s="222"/>
      <c r="M2123" s="222"/>
      <c r="N2123" s="221"/>
      <c r="O2123" s="221"/>
      <c r="P2123" s="221"/>
      <c r="Q2123" s="221"/>
      <c r="R2123" s="222"/>
      <c r="S2123" s="222"/>
      <c r="T2123" s="222"/>
      <c r="U2123" s="222"/>
      <c r="V2123" s="222"/>
      <c r="W2123" s="222"/>
      <c r="X2123" s="222"/>
      <c r="Y2123" s="222"/>
      <c r="Z2123" s="212"/>
      <c r="AA2123" s="212"/>
      <c r="AB2123" s="212"/>
      <c r="AC2123" s="212"/>
      <c r="AD2123" s="212"/>
      <c r="AE2123" s="212"/>
      <c r="AF2123" s="212"/>
      <c r="AG2123" s="212" t="s">
        <v>233</v>
      </c>
      <c r="AH2123" s="212"/>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19"/>
      <c r="B2124" s="220"/>
      <c r="C2124" s="260" t="s">
        <v>1729</v>
      </c>
      <c r="D2124" s="248"/>
      <c r="E2124" s="248"/>
      <c r="F2124" s="248"/>
      <c r="G2124" s="248"/>
      <c r="H2124" s="222"/>
      <c r="I2124" s="222"/>
      <c r="J2124" s="222"/>
      <c r="K2124" s="222"/>
      <c r="L2124" s="222"/>
      <c r="M2124" s="222"/>
      <c r="N2124" s="221"/>
      <c r="O2124" s="221"/>
      <c r="P2124" s="221"/>
      <c r="Q2124" s="221"/>
      <c r="R2124" s="222"/>
      <c r="S2124" s="222"/>
      <c r="T2124" s="222"/>
      <c r="U2124" s="222"/>
      <c r="V2124" s="222"/>
      <c r="W2124" s="222"/>
      <c r="X2124" s="222"/>
      <c r="Y2124" s="222"/>
      <c r="Z2124" s="212"/>
      <c r="AA2124" s="212"/>
      <c r="AB2124" s="212"/>
      <c r="AC2124" s="212"/>
      <c r="AD2124" s="212"/>
      <c r="AE2124" s="212"/>
      <c r="AF2124" s="212"/>
      <c r="AG2124" s="212" t="s">
        <v>233</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60" t="s">
        <v>1730</v>
      </c>
      <c r="D2125" s="248"/>
      <c r="E2125" s="248"/>
      <c r="F2125" s="248"/>
      <c r="G2125" s="248"/>
      <c r="H2125" s="222"/>
      <c r="I2125" s="222"/>
      <c r="J2125" s="222"/>
      <c r="K2125" s="222"/>
      <c r="L2125" s="222"/>
      <c r="M2125" s="222"/>
      <c r="N2125" s="221"/>
      <c r="O2125" s="221"/>
      <c r="P2125" s="221"/>
      <c r="Q2125" s="221"/>
      <c r="R2125" s="222"/>
      <c r="S2125" s="222"/>
      <c r="T2125" s="222"/>
      <c r="U2125" s="222"/>
      <c r="V2125" s="222"/>
      <c r="W2125" s="222"/>
      <c r="X2125" s="222"/>
      <c r="Y2125" s="222"/>
      <c r="Z2125" s="212"/>
      <c r="AA2125" s="212"/>
      <c r="AB2125" s="212"/>
      <c r="AC2125" s="212"/>
      <c r="AD2125" s="212"/>
      <c r="AE2125" s="212"/>
      <c r="AF2125" s="212"/>
      <c r="AG2125" s="212" t="s">
        <v>233</v>
      </c>
      <c r="AH2125" s="212"/>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19"/>
      <c r="B2126" s="220"/>
      <c r="C2126" s="260" t="s">
        <v>1731</v>
      </c>
      <c r="D2126" s="248"/>
      <c r="E2126" s="248"/>
      <c r="F2126" s="248"/>
      <c r="G2126" s="248"/>
      <c r="H2126" s="222"/>
      <c r="I2126" s="222"/>
      <c r="J2126" s="222"/>
      <c r="K2126" s="222"/>
      <c r="L2126" s="222"/>
      <c r="M2126" s="222"/>
      <c r="N2126" s="221"/>
      <c r="O2126" s="221"/>
      <c r="P2126" s="221"/>
      <c r="Q2126" s="221"/>
      <c r="R2126" s="222"/>
      <c r="S2126" s="222"/>
      <c r="T2126" s="222"/>
      <c r="U2126" s="222"/>
      <c r="V2126" s="222"/>
      <c r="W2126" s="222"/>
      <c r="X2126" s="222"/>
      <c r="Y2126" s="222"/>
      <c r="Z2126" s="212"/>
      <c r="AA2126" s="212"/>
      <c r="AB2126" s="212"/>
      <c r="AC2126" s="212"/>
      <c r="AD2126" s="212"/>
      <c r="AE2126" s="212"/>
      <c r="AF2126" s="212"/>
      <c r="AG2126" s="212" t="s">
        <v>233</v>
      </c>
      <c r="AH2126" s="212"/>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60" t="s">
        <v>1732</v>
      </c>
      <c r="D2127" s="248"/>
      <c r="E2127" s="248"/>
      <c r="F2127" s="248"/>
      <c r="G2127" s="248"/>
      <c r="H2127" s="222"/>
      <c r="I2127" s="222"/>
      <c r="J2127" s="222"/>
      <c r="K2127" s="222"/>
      <c r="L2127" s="222"/>
      <c r="M2127" s="222"/>
      <c r="N2127" s="221"/>
      <c r="O2127" s="221"/>
      <c r="P2127" s="221"/>
      <c r="Q2127" s="221"/>
      <c r="R2127" s="222"/>
      <c r="S2127" s="222"/>
      <c r="T2127" s="222"/>
      <c r="U2127" s="222"/>
      <c r="V2127" s="222"/>
      <c r="W2127" s="222"/>
      <c r="X2127" s="222"/>
      <c r="Y2127" s="222"/>
      <c r="Z2127" s="212"/>
      <c r="AA2127" s="212"/>
      <c r="AB2127" s="212"/>
      <c r="AC2127" s="212"/>
      <c r="AD2127" s="212"/>
      <c r="AE2127" s="212"/>
      <c r="AF2127" s="212"/>
      <c r="AG2127" s="212" t="s">
        <v>233</v>
      </c>
      <c r="AH2127" s="212"/>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47" t="str">
        <f>C2127</f>
        <v>Sjednocení kování na všech dveřích. Oboustranné kování (klika, koule) se sšítky z broušené nerez oceli. Včetně vložky a klíčů.</v>
      </c>
      <c r="BB2127" s="212"/>
      <c r="BC2127" s="212"/>
      <c r="BD2127" s="212"/>
      <c r="BE2127" s="212"/>
      <c r="BF2127" s="212"/>
      <c r="BG2127" s="212"/>
      <c r="BH2127" s="212"/>
    </row>
    <row r="2128" spans="1:60" outlineLevel="3" x14ac:dyDescent="0.2">
      <c r="A2128" s="219"/>
      <c r="B2128" s="220"/>
      <c r="C2128" s="260" t="s">
        <v>1733</v>
      </c>
      <c r="D2128" s="248"/>
      <c r="E2128" s="248"/>
      <c r="F2128" s="248"/>
      <c r="G2128" s="248"/>
      <c r="H2128" s="222"/>
      <c r="I2128" s="222"/>
      <c r="J2128" s="222"/>
      <c r="K2128" s="222"/>
      <c r="L2128" s="222"/>
      <c r="M2128" s="222"/>
      <c r="N2128" s="221"/>
      <c r="O2128" s="221"/>
      <c r="P2128" s="221"/>
      <c r="Q2128" s="221"/>
      <c r="R2128" s="222"/>
      <c r="S2128" s="222"/>
      <c r="T2128" s="222"/>
      <c r="U2128" s="222"/>
      <c r="V2128" s="222"/>
      <c r="W2128" s="222"/>
      <c r="X2128" s="222"/>
      <c r="Y2128" s="222"/>
      <c r="Z2128" s="212"/>
      <c r="AA2128" s="212"/>
      <c r="AB2128" s="212"/>
      <c r="AC2128" s="212"/>
      <c r="AD2128" s="212"/>
      <c r="AE2128" s="212"/>
      <c r="AF2128" s="212"/>
      <c r="AG2128" s="212" t="s">
        <v>233</v>
      </c>
      <c r="AH2128" s="212"/>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60" t="s">
        <v>1734</v>
      </c>
      <c r="D2129" s="248"/>
      <c r="E2129" s="248"/>
      <c r="F2129" s="248"/>
      <c r="G2129" s="248"/>
      <c r="H2129" s="222"/>
      <c r="I2129" s="222"/>
      <c r="J2129" s="222"/>
      <c r="K2129" s="222"/>
      <c r="L2129" s="222"/>
      <c r="M2129" s="222"/>
      <c r="N2129" s="221"/>
      <c r="O2129" s="221"/>
      <c r="P2129" s="221"/>
      <c r="Q2129" s="221"/>
      <c r="R2129" s="222"/>
      <c r="S2129" s="222"/>
      <c r="T2129" s="222"/>
      <c r="U2129" s="222"/>
      <c r="V2129" s="222"/>
      <c r="W2129" s="222"/>
      <c r="X2129" s="222"/>
      <c r="Y2129" s="222"/>
      <c r="Z2129" s="212"/>
      <c r="AA2129" s="212"/>
      <c r="AB2129" s="212"/>
      <c r="AC2129" s="212"/>
      <c r="AD2129" s="212"/>
      <c r="AE2129" s="212"/>
      <c r="AF2129" s="212"/>
      <c r="AG2129" s="212" t="s">
        <v>233</v>
      </c>
      <c r="AH2129" s="212"/>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60" t="s">
        <v>1735</v>
      </c>
      <c r="D2130" s="248"/>
      <c r="E2130" s="248"/>
      <c r="F2130" s="248"/>
      <c r="G2130" s="248"/>
      <c r="H2130" s="222"/>
      <c r="I2130" s="222"/>
      <c r="J2130" s="222"/>
      <c r="K2130" s="222"/>
      <c r="L2130" s="222"/>
      <c r="M2130" s="222"/>
      <c r="N2130" s="221"/>
      <c r="O2130" s="221"/>
      <c r="P2130" s="221"/>
      <c r="Q2130" s="221"/>
      <c r="R2130" s="222"/>
      <c r="S2130" s="222"/>
      <c r="T2130" s="222"/>
      <c r="U2130" s="222"/>
      <c r="V2130" s="222"/>
      <c r="W2130" s="222"/>
      <c r="X2130" s="222"/>
      <c r="Y2130" s="222"/>
      <c r="Z2130" s="212"/>
      <c r="AA2130" s="212"/>
      <c r="AB2130" s="212"/>
      <c r="AC2130" s="212"/>
      <c r="AD2130" s="212"/>
      <c r="AE2130" s="212"/>
      <c r="AF2130" s="212"/>
      <c r="AG2130" s="212" t="s">
        <v>233</v>
      </c>
      <c r="AH2130" s="212"/>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2" x14ac:dyDescent="0.2">
      <c r="A2131" s="219"/>
      <c r="B2131" s="220"/>
      <c r="C2131" s="259" t="s">
        <v>1761</v>
      </c>
      <c r="D2131" s="226"/>
      <c r="E2131" s="227">
        <v>2</v>
      </c>
      <c r="F2131" s="222"/>
      <c r="G2131" s="222"/>
      <c r="H2131" s="222"/>
      <c r="I2131" s="222"/>
      <c r="J2131" s="222"/>
      <c r="K2131" s="222"/>
      <c r="L2131" s="222"/>
      <c r="M2131" s="222"/>
      <c r="N2131" s="221"/>
      <c r="O2131" s="221"/>
      <c r="P2131" s="221"/>
      <c r="Q2131" s="221"/>
      <c r="R2131" s="222"/>
      <c r="S2131" s="222"/>
      <c r="T2131" s="222"/>
      <c r="U2131" s="222"/>
      <c r="V2131" s="222"/>
      <c r="W2131" s="222"/>
      <c r="X2131" s="222"/>
      <c r="Y2131" s="222"/>
      <c r="Z2131" s="212"/>
      <c r="AA2131" s="212"/>
      <c r="AB2131" s="212"/>
      <c r="AC2131" s="212"/>
      <c r="AD2131" s="212"/>
      <c r="AE2131" s="212"/>
      <c r="AF2131" s="212"/>
      <c r="AG2131" s="212" t="s">
        <v>235</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ht="22.5" outlineLevel="1" x14ac:dyDescent="0.2">
      <c r="A2132" s="239">
        <v>234</v>
      </c>
      <c r="B2132" s="240" t="s">
        <v>1791</v>
      </c>
      <c r="C2132" s="257" t="s">
        <v>1792</v>
      </c>
      <c r="D2132" s="241" t="s">
        <v>425</v>
      </c>
      <c r="E2132" s="242">
        <v>1</v>
      </c>
      <c r="F2132" s="243"/>
      <c r="G2132" s="244">
        <f>ROUND(E2132*F2132,2)</f>
        <v>0</v>
      </c>
      <c r="H2132" s="243"/>
      <c r="I2132" s="244">
        <f>ROUND(E2132*H2132,2)</f>
        <v>0</v>
      </c>
      <c r="J2132" s="243"/>
      <c r="K2132" s="244">
        <f>ROUND(E2132*J2132,2)</f>
        <v>0</v>
      </c>
      <c r="L2132" s="244">
        <v>15</v>
      </c>
      <c r="M2132" s="244">
        <f>G2132*(1+L2132/100)</f>
        <v>0</v>
      </c>
      <c r="N2132" s="242">
        <v>0.05</v>
      </c>
      <c r="O2132" s="242">
        <f>ROUND(E2132*N2132,2)</f>
        <v>0.05</v>
      </c>
      <c r="P2132" s="242">
        <v>0</v>
      </c>
      <c r="Q2132" s="242">
        <f>ROUND(E2132*P2132,2)</f>
        <v>0</v>
      </c>
      <c r="R2132" s="244"/>
      <c r="S2132" s="244" t="s">
        <v>250</v>
      </c>
      <c r="T2132" s="245" t="s">
        <v>228</v>
      </c>
      <c r="U2132" s="222">
        <v>0</v>
      </c>
      <c r="V2132" s="222">
        <f>ROUND(E2132*U2132,2)</f>
        <v>0</v>
      </c>
      <c r="W2132" s="222"/>
      <c r="X2132" s="222" t="s">
        <v>298</v>
      </c>
      <c r="Y2132" s="222" t="s">
        <v>230</v>
      </c>
      <c r="Z2132" s="212"/>
      <c r="AA2132" s="212"/>
      <c r="AB2132" s="212"/>
      <c r="AC2132" s="212"/>
      <c r="AD2132" s="212"/>
      <c r="AE2132" s="212"/>
      <c r="AF2132" s="212"/>
      <c r="AG2132" s="212" t="s">
        <v>362</v>
      </c>
      <c r="AH2132" s="212"/>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2" x14ac:dyDescent="0.2">
      <c r="A2133" s="219"/>
      <c r="B2133" s="220"/>
      <c r="C2133" s="258" t="s">
        <v>1727</v>
      </c>
      <c r="D2133" s="246"/>
      <c r="E2133" s="246"/>
      <c r="F2133" s="246"/>
      <c r="G2133" s="246"/>
      <c r="H2133" s="222"/>
      <c r="I2133" s="222"/>
      <c r="J2133" s="222"/>
      <c r="K2133" s="222"/>
      <c r="L2133" s="222"/>
      <c r="M2133" s="222"/>
      <c r="N2133" s="221"/>
      <c r="O2133" s="221"/>
      <c r="P2133" s="221"/>
      <c r="Q2133" s="221"/>
      <c r="R2133" s="222"/>
      <c r="S2133" s="222"/>
      <c r="T2133" s="222"/>
      <c r="U2133" s="222"/>
      <c r="V2133" s="222"/>
      <c r="W2133" s="222"/>
      <c r="X2133" s="222"/>
      <c r="Y2133" s="222"/>
      <c r="Z2133" s="212"/>
      <c r="AA2133" s="212"/>
      <c r="AB2133" s="212"/>
      <c r="AC2133" s="212"/>
      <c r="AD2133" s="212"/>
      <c r="AE2133" s="212"/>
      <c r="AF2133" s="212"/>
      <c r="AG2133" s="212" t="s">
        <v>233</v>
      </c>
      <c r="AH2133" s="212"/>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19"/>
      <c r="B2134" s="220"/>
      <c r="C2134" s="260" t="s">
        <v>1728</v>
      </c>
      <c r="D2134" s="248"/>
      <c r="E2134" s="248"/>
      <c r="F2134" s="248"/>
      <c r="G2134" s="248"/>
      <c r="H2134" s="222"/>
      <c r="I2134" s="222"/>
      <c r="J2134" s="222"/>
      <c r="K2134" s="222"/>
      <c r="L2134" s="222"/>
      <c r="M2134" s="222"/>
      <c r="N2134" s="221"/>
      <c r="O2134" s="221"/>
      <c r="P2134" s="221"/>
      <c r="Q2134" s="221"/>
      <c r="R2134" s="222"/>
      <c r="S2134" s="222"/>
      <c r="T2134" s="222"/>
      <c r="U2134" s="222"/>
      <c r="V2134" s="222"/>
      <c r="W2134" s="222"/>
      <c r="X2134" s="222"/>
      <c r="Y2134" s="222"/>
      <c r="Z2134" s="212"/>
      <c r="AA2134" s="212"/>
      <c r="AB2134" s="212"/>
      <c r="AC2134" s="212"/>
      <c r="AD2134" s="212"/>
      <c r="AE2134" s="212"/>
      <c r="AF2134" s="212"/>
      <c r="AG2134" s="212" t="s">
        <v>233</v>
      </c>
      <c r="AH2134" s="212"/>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19"/>
      <c r="B2135" s="220"/>
      <c r="C2135" s="260" t="s">
        <v>1729</v>
      </c>
      <c r="D2135" s="248"/>
      <c r="E2135" s="248"/>
      <c r="F2135" s="248"/>
      <c r="G2135" s="248"/>
      <c r="H2135" s="222"/>
      <c r="I2135" s="222"/>
      <c r="J2135" s="222"/>
      <c r="K2135" s="222"/>
      <c r="L2135" s="222"/>
      <c r="M2135" s="222"/>
      <c r="N2135" s="221"/>
      <c r="O2135" s="221"/>
      <c r="P2135" s="221"/>
      <c r="Q2135" s="221"/>
      <c r="R2135" s="222"/>
      <c r="S2135" s="222"/>
      <c r="T2135" s="222"/>
      <c r="U2135" s="222"/>
      <c r="V2135" s="222"/>
      <c r="W2135" s="222"/>
      <c r="X2135" s="222"/>
      <c r="Y2135" s="222"/>
      <c r="Z2135" s="212"/>
      <c r="AA2135" s="212"/>
      <c r="AB2135" s="212"/>
      <c r="AC2135" s="212"/>
      <c r="AD2135" s="212"/>
      <c r="AE2135" s="212"/>
      <c r="AF2135" s="212"/>
      <c r="AG2135" s="212" t="s">
        <v>233</v>
      </c>
      <c r="AH2135" s="212"/>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60" t="s">
        <v>1730</v>
      </c>
      <c r="D2136" s="248"/>
      <c r="E2136" s="248"/>
      <c r="F2136" s="248"/>
      <c r="G2136" s="248"/>
      <c r="H2136" s="222"/>
      <c r="I2136" s="222"/>
      <c r="J2136" s="222"/>
      <c r="K2136" s="222"/>
      <c r="L2136" s="222"/>
      <c r="M2136" s="222"/>
      <c r="N2136" s="221"/>
      <c r="O2136" s="221"/>
      <c r="P2136" s="221"/>
      <c r="Q2136" s="221"/>
      <c r="R2136" s="222"/>
      <c r="S2136" s="222"/>
      <c r="T2136" s="222"/>
      <c r="U2136" s="222"/>
      <c r="V2136" s="222"/>
      <c r="W2136" s="222"/>
      <c r="X2136" s="222"/>
      <c r="Y2136" s="222"/>
      <c r="Z2136" s="212"/>
      <c r="AA2136" s="212"/>
      <c r="AB2136" s="212"/>
      <c r="AC2136" s="212"/>
      <c r="AD2136" s="212"/>
      <c r="AE2136" s="212"/>
      <c r="AF2136" s="212"/>
      <c r="AG2136" s="212" t="s">
        <v>233</v>
      </c>
      <c r="AH2136" s="212"/>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60" t="s">
        <v>1731</v>
      </c>
      <c r="D2137" s="248"/>
      <c r="E2137" s="248"/>
      <c r="F2137" s="248"/>
      <c r="G2137" s="248"/>
      <c r="H2137" s="222"/>
      <c r="I2137" s="222"/>
      <c r="J2137" s="222"/>
      <c r="K2137" s="222"/>
      <c r="L2137" s="222"/>
      <c r="M2137" s="222"/>
      <c r="N2137" s="221"/>
      <c r="O2137" s="221"/>
      <c r="P2137" s="221"/>
      <c r="Q2137" s="221"/>
      <c r="R2137" s="222"/>
      <c r="S2137" s="222"/>
      <c r="T2137" s="222"/>
      <c r="U2137" s="222"/>
      <c r="V2137" s="222"/>
      <c r="W2137" s="222"/>
      <c r="X2137" s="222"/>
      <c r="Y2137" s="222"/>
      <c r="Z2137" s="212"/>
      <c r="AA2137" s="212"/>
      <c r="AB2137" s="212"/>
      <c r="AC2137" s="212"/>
      <c r="AD2137" s="212"/>
      <c r="AE2137" s="212"/>
      <c r="AF2137" s="212"/>
      <c r="AG2137" s="212" t="s">
        <v>233</v>
      </c>
      <c r="AH2137" s="212"/>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60" t="s">
        <v>1732</v>
      </c>
      <c r="D2138" s="248"/>
      <c r="E2138" s="248"/>
      <c r="F2138" s="248"/>
      <c r="G2138" s="248"/>
      <c r="H2138" s="222"/>
      <c r="I2138" s="222"/>
      <c r="J2138" s="222"/>
      <c r="K2138" s="222"/>
      <c r="L2138" s="222"/>
      <c r="M2138" s="222"/>
      <c r="N2138" s="221"/>
      <c r="O2138" s="221"/>
      <c r="P2138" s="221"/>
      <c r="Q2138" s="221"/>
      <c r="R2138" s="222"/>
      <c r="S2138" s="222"/>
      <c r="T2138" s="222"/>
      <c r="U2138" s="222"/>
      <c r="V2138" s="222"/>
      <c r="W2138" s="222"/>
      <c r="X2138" s="222"/>
      <c r="Y2138" s="222"/>
      <c r="Z2138" s="212"/>
      <c r="AA2138" s="212"/>
      <c r="AB2138" s="212"/>
      <c r="AC2138" s="212"/>
      <c r="AD2138" s="212"/>
      <c r="AE2138" s="212"/>
      <c r="AF2138" s="212"/>
      <c r="AG2138" s="212" t="s">
        <v>233</v>
      </c>
      <c r="AH2138" s="212"/>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47" t="str">
        <f>C2138</f>
        <v>Sjednocení kování na všech dveřích. Oboustranné kování (klika, koule) se sšítky z broušené nerez oceli. Včetně vložky a klíčů.</v>
      </c>
      <c r="BB2138" s="212"/>
      <c r="BC2138" s="212"/>
      <c r="BD2138" s="212"/>
      <c r="BE2138" s="212"/>
      <c r="BF2138" s="212"/>
      <c r="BG2138" s="212"/>
      <c r="BH2138" s="212"/>
    </row>
    <row r="2139" spans="1:60" outlineLevel="3" x14ac:dyDescent="0.2">
      <c r="A2139" s="219"/>
      <c r="B2139" s="220"/>
      <c r="C2139" s="260" t="s">
        <v>1733</v>
      </c>
      <c r="D2139" s="248"/>
      <c r="E2139" s="248"/>
      <c r="F2139" s="248"/>
      <c r="G2139" s="248"/>
      <c r="H2139" s="222"/>
      <c r="I2139" s="222"/>
      <c r="J2139" s="222"/>
      <c r="K2139" s="222"/>
      <c r="L2139" s="222"/>
      <c r="M2139" s="222"/>
      <c r="N2139" s="221"/>
      <c r="O2139" s="221"/>
      <c r="P2139" s="221"/>
      <c r="Q2139" s="221"/>
      <c r="R2139" s="222"/>
      <c r="S2139" s="222"/>
      <c r="T2139" s="222"/>
      <c r="U2139" s="222"/>
      <c r="V2139" s="222"/>
      <c r="W2139" s="222"/>
      <c r="X2139" s="222"/>
      <c r="Y2139" s="222"/>
      <c r="Z2139" s="212"/>
      <c r="AA2139" s="212"/>
      <c r="AB2139" s="212"/>
      <c r="AC2139" s="212"/>
      <c r="AD2139" s="212"/>
      <c r="AE2139" s="212"/>
      <c r="AF2139" s="212"/>
      <c r="AG2139" s="212" t="s">
        <v>233</v>
      </c>
      <c r="AH2139" s="212"/>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60" t="s">
        <v>1734</v>
      </c>
      <c r="D2140" s="248"/>
      <c r="E2140" s="248"/>
      <c r="F2140" s="248"/>
      <c r="G2140" s="248"/>
      <c r="H2140" s="222"/>
      <c r="I2140" s="222"/>
      <c r="J2140" s="222"/>
      <c r="K2140" s="222"/>
      <c r="L2140" s="222"/>
      <c r="M2140" s="222"/>
      <c r="N2140" s="221"/>
      <c r="O2140" s="221"/>
      <c r="P2140" s="221"/>
      <c r="Q2140" s="221"/>
      <c r="R2140" s="222"/>
      <c r="S2140" s="222"/>
      <c r="T2140" s="222"/>
      <c r="U2140" s="222"/>
      <c r="V2140" s="222"/>
      <c r="W2140" s="222"/>
      <c r="X2140" s="222"/>
      <c r="Y2140" s="222"/>
      <c r="Z2140" s="212"/>
      <c r="AA2140" s="212"/>
      <c r="AB2140" s="212"/>
      <c r="AC2140" s="212"/>
      <c r="AD2140" s="212"/>
      <c r="AE2140" s="212"/>
      <c r="AF2140" s="212"/>
      <c r="AG2140" s="212" t="s">
        <v>233</v>
      </c>
      <c r="AH2140" s="212"/>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60" t="s">
        <v>1735</v>
      </c>
      <c r="D2141" s="248"/>
      <c r="E2141" s="248"/>
      <c r="F2141" s="248"/>
      <c r="G2141" s="248"/>
      <c r="H2141" s="222"/>
      <c r="I2141" s="222"/>
      <c r="J2141" s="222"/>
      <c r="K2141" s="222"/>
      <c r="L2141" s="222"/>
      <c r="M2141" s="222"/>
      <c r="N2141" s="221"/>
      <c r="O2141" s="221"/>
      <c r="P2141" s="221"/>
      <c r="Q2141" s="221"/>
      <c r="R2141" s="222"/>
      <c r="S2141" s="222"/>
      <c r="T2141" s="222"/>
      <c r="U2141" s="222"/>
      <c r="V2141" s="222"/>
      <c r="W2141" s="222"/>
      <c r="X2141" s="222"/>
      <c r="Y2141" s="222"/>
      <c r="Z2141" s="212"/>
      <c r="AA2141" s="212"/>
      <c r="AB2141" s="212"/>
      <c r="AC2141" s="212"/>
      <c r="AD2141" s="212"/>
      <c r="AE2141" s="212"/>
      <c r="AF2141" s="212"/>
      <c r="AG2141" s="212" t="s">
        <v>233</v>
      </c>
      <c r="AH2141" s="212"/>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2" x14ac:dyDescent="0.2">
      <c r="A2142" s="219"/>
      <c r="B2142" s="220"/>
      <c r="C2142" s="259" t="s">
        <v>650</v>
      </c>
      <c r="D2142" s="226"/>
      <c r="E2142" s="227">
        <v>1</v>
      </c>
      <c r="F2142" s="222"/>
      <c r="G2142" s="222"/>
      <c r="H2142" s="222"/>
      <c r="I2142" s="222"/>
      <c r="J2142" s="222"/>
      <c r="K2142" s="222"/>
      <c r="L2142" s="222"/>
      <c r="M2142" s="222"/>
      <c r="N2142" s="221"/>
      <c r="O2142" s="221"/>
      <c r="P2142" s="221"/>
      <c r="Q2142" s="221"/>
      <c r="R2142" s="222"/>
      <c r="S2142" s="222"/>
      <c r="T2142" s="222"/>
      <c r="U2142" s="222"/>
      <c r="V2142" s="222"/>
      <c r="W2142" s="222"/>
      <c r="X2142" s="222"/>
      <c r="Y2142" s="222"/>
      <c r="Z2142" s="212"/>
      <c r="AA2142" s="212"/>
      <c r="AB2142" s="212"/>
      <c r="AC2142" s="212"/>
      <c r="AD2142" s="212"/>
      <c r="AE2142" s="212"/>
      <c r="AF2142" s="212"/>
      <c r="AG2142" s="212" t="s">
        <v>235</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ht="22.5" outlineLevel="1" x14ac:dyDescent="0.2">
      <c r="A2143" s="239">
        <v>235</v>
      </c>
      <c r="B2143" s="240" t="s">
        <v>1793</v>
      </c>
      <c r="C2143" s="257" t="s">
        <v>1794</v>
      </c>
      <c r="D2143" s="241" t="s">
        <v>425</v>
      </c>
      <c r="E2143" s="242">
        <v>1</v>
      </c>
      <c r="F2143" s="243"/>
      <c r="G2143" s="244">
        <f>ROUND(E2143*F2143,2)</f>
        <v>0</v>
      </c>
      <c r="H2143" s="243"/>
      <c r="I2143" s="244">
        <f>ROUND(E2143*H2143,2)</f>
        <v>0</v>
      </c>
      <c r="J2143" s="243"/>
      <c r="K2143" s="244">
        <f>ROUND(E2143*J2143,2)</f>
        <v>0</v>
      </c>
      <c r="L2143" s="244">
        <v>15</v>
      </c>
      <c r="M2143" s="244">
        <f>G2143*(1+L2143/100)</f>
        <v>0</v>
      </c>
      <c r="N2143" s="242">
        <v>0.05</v>
      </c>
      <c r="O2143" s="242">
        <f>ROUND(E2143*N2143,2)</f>
        <v>0.05</v>
      </c>
      <c r="P2143" s="242">
        <v>0</v>
      </c>
      <c r="Q2143" s="242">
        <f>ROUND(E2143*P2143,2)</f>
        <v>0</v>
      </c>
      <c r="R2143" s="244"/>
      <c r="S2143" s="244" t="s">
        <v>250</v>
      </c>
      <c r="T2143" s="245" t="s">
        <v>228</v>
      </c>
      <c r="U2143" s="222">
        <v>0</v>
      </c>
      <c r="V2143" s="222">
        <f>ROUND(E2143*U2143,2)</f>
        <v>0</v>
      </c>
      <c r="W2143" s="222"/>
      <c r="X2143" s="222" t="s">
        <v>298</v>
      </c>
      <c r="Y2143" s="222" t="s">
        <v>230</v>
      </c>
      <c r="Z2143" s="212"/>
      <c r="AA2143" s="212"/>
      <c r="AB2143" s="212"/>
      <c r="AC2143" s="212"/>
      <c r="AD2143" s="212"/>
      <c r="AE2143" s="212"/>
      <c r="AF2143" s="212"/>
      <c r="AG2143" s="212" t="s">
        <v>362</v>
      </c>
      <c r="AH2143" s="212"/>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2" x14ac:dyDescent="0.2">
      <c r="A2144" s="219"/>
      <c r="B2144" s="220"/>
      <c r="C2144" s="258" t="s">
        <v>1727</v>
      </c>
      <c r="D2144" s="246"/>
      <c r="E2144" s="246"/>
      <c r="F2144" s="246"/>
      <c r="G2144" s="246"/>
      <c r="H2144" s="222"/>
      <c r="I2144" s="222"/>
      <c r="J2144" s="222"/>
      <c r="K2144" s="222"/>
      <c r="L2144" s="222"/>
      <c r="M2144" s="222"/>
      <c r="N2144" s="221"/>
      <c r="O2144" s="221"/>
      <c r="P2144" s="221"/>
      <c r="Q2144" s="221"/>
      <c r="R2144" s="222"/>
      <c r="S2144" s="222"/>
      <c r="T2144" s="222"/>
      <c r="U2144" s="222"/>
      <c r="V2144" s="222"/>
      <c r="W2144" s="222"/>
      <c r="X2144" s="222"/>
      <c r="Y2144" s="222"/>
      <c r="Z2144" s="212"/>
      <c r="AA2144" s="212"/>
      <c r="AB2144" s="212"/>
      <c r="AC2144" s="212"/>
      <c r="AD2144" s="212"/>
      <c r="AE2144" s="212"/>
      <c r="AF2144" s="212"/>
      <c r="AG2144" s="212" t="s">
        <v>233</v>
      </c>
      <c r="AH2144" s="212"/>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
      <c r="A2145" s="219"/>
      <c r="B2145" s="220"/>
      <c r="C2145" s="260" t="s">
        <v>1728</v>
      </c>
      <c r="D2145" s="248"/>
      <c r="E2145" s="248"/>
      <c r="F2145" s="248"/>
      <c r="G2145" s="248"/>
      <c r="H2145" s="222"/>
      <c r="I2145" s="222"/>
      <c r="J2145" s="222"/>
      <c r="K2145" s="222"/>
      <c r="L2145" s="222"/>
      <c r="M2145" s="222"/>
      <c r="N2145" s="221"/>
      <c r="O2145" s="221"/>
      <c r="P2145" s="221"/>
      <c r="Q2145" s="221"/>
      <c r="R2145" s="222"/>
      <c r="S2145" s="222"/>
      <c r="T2145" s="222"/>
      <c r="U2145" s="222"/>
      <c r="V2145" s="222"/>
      <c r="W2145" s="222"/>
      <c r="X2145" s="222"/>
      <c r="Y2145" s="222"/>
      <c r="Z2145" s="212"/>
      <c r="AA2145" s="212"/>
      <c r="AB2145" s="212"/>
      <c r="AC2145" s="212"/>
      <c r="AD2145" s="212"/>
      <c r="AE2145" s="212"/>
      <c r="AF2145" s="212"/>
      <c r="AG2145" s="212" t="s">
        <v>233</v>
      </c>
      <c r="AH2145" s="212"/>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19"/>
      <c r="B2146" s="220"/>
      <c r="C2146" s="260" t="s">
        <v>1729</v>
      </c>
      <c r="D2146" s="248"/>
      <c r="E2146" s="248"/>
      <c r="F2146" s="248"/>
      <c r="G2146" s="248"/>
      <c r="H2146" s="222"/>
      <c r="I2146" s="222"/>
      <c r="J2146" s="222"/>
      <c r="K2146" s="222"/>
      <c r="L2146" s="222"/>
      <c r="M2146" s="222"/>
      <c r="N2146" s="221"/>
      <c r="O2146" s="221"/>
      <c r="P2146" s="221"/>
      <c r="Q2146" s="221"/>
      <c r="R2146" s="222"/>
      <c r="S2146" s="222"/>
      <c r="T2146" s="222"/>
      <c r="U2146" s="222"/>
      <c r="V2146" s="222"/>
      <c r="W2146" s="222"/>
      <c r="X2146" s="222"/>
      <c r="Y2146" s="222"/>
      <c r="Z2146" s="212"/>
      <c r="AA2146" s="212"/>
      <c r="AB2146" s="212"/>
      <c r="AC2146" s="212"/>
      <c r="AD2146" s="212"/>
      <c r="AE2146" s="212"/>
      <c r="AF2146" s="212"/>
      <c r="AG2146" s="212" t="s">
        <v>233</v>
      </c>
      <c r="AH2146" s="212"/>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60" t="s">
        <v>1730</v>
      </c>
      <c r="D2147" s="248"/>
      <c r="E2147" s="248"/>
      <c r="F2147" s="248"/>
      <c r="G2147" s="248"/>
      <c r="H2147" s="222"/>
      <c r="I2147" s="222"/>
      <c r="J2147" s="222"/>
      <c r="K2147" s="222"/>
      <c r="L2147" s="222"/>
      <c r="M2147" s="222"/>
      <c r="N2147" s="221"/>
      <c r="O2147" s="221"/>
      <c r="P2147" s="221"/>
      <c r="Q2147" s="221"/>
      <c r="R2147" s="222"/>
      <c r="S2147" s="222"/>
      <c r="T2147" s="222"/>
      <c r="U2147" s="222"/>
      <c r="V2147" s="222"/>
      <c r="W2147" s="222"/>
      <c r="X2147" s="222"/>
      <c r="Y2147" s="222"/>
      <c r="Z2147" s="212"/>
      <c r="AA2147" s="212"/>
      <c r="AB2147" s="212"/>
      <c r="AC2147" s="212"/>
      <c r="AD2147" s="212"/>
      <c r="AE2147" s="212"/>
      <c r="AF2147" s="212"/>
      <c r="AG2147" s="212" t="s">
        <v>233</v>
      </c>
      <c r="AH2147" s="212"/>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60" t="s">
        <v>1731</v>
      </c>
      <c r="D2148" s="248"/>
      <c r="E2148" s="248"/>
      <c r="F2148" s="248"/>
      <c r="G2148" s="248"/>
      <c r="H2148" s="222"/>
      <c r="I2148" s="222"/>
      <c r="J2148" s="222"/>
      <c r="K2148" s="222"/>
      <c r="L2148" s="222"/>
      <c r="M2148" s="222"/>
      <c r="N2148" s="221"/>
      <c r="O2148" s="221"/>
      <c r="P2148" s="221"/>
      <c r="Q2148" s="221"/>
      <c r="R2148" s="222"/>
      <c r="S2148" s="222"/>
      <c r="T2148" s="222"/>
      <c r="U2148" s="222"/>
      <c r="V2148" s="222"/>
      <c r="W2148" s="222"/>
      <c r="X2148" s="222"/>
      <c r="Y2148" s="222"/>
      <c r="Z2148" s="212"/>
      <c r="AA2148" s="212"/>
      <c r="AB2148" s="212"/>
      <c r="AC2148" s="212"/>
      <c r="AD2148" s="212"/>
      <c r="AE2148" s="212"/>
      <c r="AF2148" s="212"/>
      <c r="AG2148" s="212" t="s">
        <v>233</v>
      </c>
      <c r="AH2148" s="212"/>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60" t="s">
        <v>1732</v>
      </c>
      <c r="D2149" s="248"/>
      <c r="E2149" s="248"/>
      <c r="F2149" s="248"/>
      <c r="G2149" s="248"/>
      <c r="H2149" s="222"/>
      <c r="I2149" s="222"/>
      <c r="J2149" s="222"/>
      <c r="K2149" s="222"/>
      <c r="L2149" s="222"/>
      <c r="M2149" s="222"/>
      <c r="N2149" s="221"/>
      <c r="O2149" s="221"/>
      <c r="P2149" s="221"/>
      <c r="Q2149" s="221"/>
      <c r="R2149" s="222"/>
      <c r="S2149" s="222"/>
      <c r="T2149" s="222"/>
      <c r="U2149" s="222"/>
      <c r="V2149" s="222"/>
      <c r="W2149" s="222"/>
      <c r="X2149" s="222"/>
      <c r="Y2149" s="222"/>
      <c r="Z2149" s="212"/>
      <c r="AA2149" s="212"/>
      <c r="AB2149" s="212"/>
      <c r="AC2149" s="212"/>
      <c r="AD2149" s="212"/>
      <c r="AE2149" s="212"/>
      <c r="AF2149" s="212"/>
      <c r="AG2149" s="212" t="s">
        <v>233</v>
      </c>
      <c r="AH2149" s="212"/>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47" t="str">
        <f>C2149</f>
        <v>Sjednocení kování na všech dveřích. Oboustranné kování (klika, koule) se sšítky z broušené nerez oceli. Včetně vložky a klíčů.</v>
      </c>
      <c r="BB2149" s="212"/>
      <c r="BC2149" s="212"/>
      <c r="BD2149" s="212"/>
      <c r="BE2149" s="212"/>
      <c r="BF2149" s="212"/>
      <c r="BG2149" s="212"/>
      <c r="BH2149" s="212"/>
    </row>
    <row r="2150" spans="1:60" outlineLevel="3" x14ac:dyDescent="0.2">
      <c r="A2150" s="219"/>
      <c r="B2150" s="220"/>
      <c r="C2150" s="260" t="s">
        <v>1733</v>
      </c>
      <c r="D2150" s="248"/>
      <c r="E2150" s="248"/>
      <c r="F2150" s="248"/>
      <c r="G2150" s="248"/>
      <c r="H2150" s="222"/>
      <c r="I2150" s="222"/>
      <c r="J2150" s="222"/>
      <c r="K2150" s="222"/>
      <c r="L2150" s="222"/>
      <c r="M2150" s="222"/>
      <c r="N2150" s="221"/>
      <c r="O2150" s="221"/>
      <c r="P2150" s="221"/>
      <c r="Q2150" s="221"/>
      <c r="R2150" s="222"/>
      <c r="S2150" s="222"/>
      <c r="T2150" s="222"/>
      <c r="U2150" s="222"/>
      <c r="V2150" s="222"/>
      <c r="W2150" s="222"/>
      <c r="X2150" s="222"/>
      <c r="Y2150" s="222"/>
      <c r="Z2150" s="212"/>
      <c r="AA2150" s="212"/>
      <c r="AB2150" s="212"/>
      <c r="AC2150" s="212"/>
      <c r="AD2150" s="212"/>
      <c r="AE2150" s="212"/>
      <c r="AF2150" s="212"/>
      <c r="AG2150" s="212" t="s">
        <v>233</v>
      </c>
      <c r="AH2150" s="212"/>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60" t="s">
        <v>1734</v>
      </c>
      <c r="D2151" s="248"/>
      <c r="E2151" s="248"/>
      <c r="F2151" s="248"/>
      <c r="G2151" s="248"/>
      <c r="H2151" s="222"/>
      <c r="I2151" s="222"/>
      <c r="J2151" s="222"/>
      <c r="K2151" s="222"/>
      <c r="L2151" s="222"/>
      <c r="M2151" s="222"/>
      <c r="N2151" s="221"/>
      <c r="O2151" s="221"/>
      <c r="P2151" s="221"/>
      <c r="Q2151" s="221"/>
      <c r="R2151" s="222"/>
      <c r="S2151" s="222"/>
      <c r="T2151" s="222"/>
      <c r="U2151" s="222"/>
      <c r="V2151" s="222"/>
      <c r="W2151" s="222"/>
      <c r="X2151" s="222"/>
      <c r="Y2151" s="222"/>
      <c r="Z2151" s="212"/>
      <c r="AA2151" s="212"/>
      <c r="AB2151" s="212"/>
      <c r="AC2151" s="212"/>
      <c r="AD2151" s="212"/>
      <c r="AE2151" s="212"/>
      <c r="AF2151" s="212"/>
      <c r="AG2151" s="212" t="s">
        <v>233</v>
      </c>
      <c r="AH2151" s="212"/>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
      <c r="A2152" s="219"/>
      <c r="B2152" s="220"/>
      <c r="C2152" s="260" t="s">
        <v>1735</v>
      </c>
      <c r="D2152" s="248"/>
      <c r="E2152" s="248"/>
      <c r="F2152" s="248"/>
      <c r="G2152" s="248"/>
      <c r="H2152" s="222"/>
      <c r="I2152" s="222"/>
      <c r="J2152" s="222"/>
      <c r="K2152" s="222"/>
      <c r="L2152" s="222"/>
      <c r="M2152" s="222"/>
      <c r="N2152" s="221"/>
      <c r="O2152" s="221"/>
      <c r="P2152" s="221"/>
      <c r="Q2152" s="221"/>
      <c r="R2152" s="222"/>
      <c r="S2152" s="222"/>
      <c r="T2152" s="222"/>
      <c r="U2152" s="222"/>
      <c r="V2152" s="222"/>
      <c r="W2152" s="222"/>
      <c r="X2152" s="222"/>
      <c r="Y2152" s="222"/>
      <c r="Z2152" s="212"/>
      <c r="AA2152" s="212"/>
      <c r="AB2152" s="212"/>
      <c r="AC2152" s="212"/>
      <c r="AD2152" s="212"/>
      <c r="AE2152" s="212"/>
      <c r="AF2152" s="212"/>
      <c r="AG2152" s="212" t="s">
        <v>233</v>
      </c>
      <c r="AH2152" s="212"/>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2" x14ac:dyDescent="0.2">
      <c r="A2153" s="219"/>
      <c r="B2153" s="220"/>
      <c r="C2153" s="259" t="s">
        <v>650</v>
      </c>
      <c r="D2153" s="226"/>
      <c r="E2153" s="227">
        <v>1</v>
      </c>
      <c r="F2153" s="222"/>
      <c r="G2153" s="222"/>
      <c r="H2153" s="222"/>
      <c r="I2153" s="222"/>
      <c r="J2153" s="222"/>
      <c r="K2153" s="222"/>
      <c r="L2153" s="222"/>
      <c r="M2153" s="222"/>
      <c r="N2153" s="221"/>
      <c r="O2153" s="221"/>
      <c r="P2153" s="221"/>
      <c r="Q2153" s="221"/>
      <c r="R2153" s="222"/>
      <c r="S2153" s="222"/>
      <c r="T2153" s="222"/>
      <c r="U2153" s="222"/>
      <c r="V2153" s="222"/>
      <c r="W2153" s="222"/>
      <c r="X2153" s="222"/>
      <c r="Y2153" s="222"/>
      <c r="Z2153" s="212"/>
      <c r="AA2153" s="212"/>
      <c r="AB2153" s="212"/>
      <c r="AC2153" s="212"/>
      <c r="AD2153" s="212"/>
      <c r="AE2153" s="212"/>
      <c r="AF2153" s="212"/>
      <c r="AG2153" s="212" t="s">
        <v>235</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ht="22.5" outlineLevel="1" x14ac:dyDescent="0.2">
      <c r="A2154" s="239">
        <v>236</v>
      </c>
      <c r="B2154" s="240" t="s">
        <v>1795</v>
      </c>
      <c r="C2154" s="257" t="s">
        <v>1796</v>
      </c>
      <c r="D2154" s="241" t="s">
        <v>425</v>
      </c>
      <c r="E2154" s="242">
        <v>1</v>
      </c>
      <c r="F2154" s="243"/>
      <c r="G2154" s="244">
        <f>ROUND(E2154*F2154,2)</f>
        <v>0</v>
      </c>
      <c r="H2154" s="243"/>
      <c r="I2154" s="244">
        <f>ROUND(E2154*H2154,2)</f>
        <v>0</v>
      </c>
      <c r="J2154" s="243"/>
      <c r="K2154" s="244">
        <f>ROUND(E2154*J2154,2)</f>
        <v>0</v>
      </c>
      <c r="L2154" s="244">
        <v>15</v>
      </c>
      <c r="M2154" s="244">
        <f>G2154*(1+L2154/100)</f>
        <v>0</v>
      </c>
      <c r="N2154" s="242">
        <v>0.05</v>
      </c>
      <c r="O2154" s="242">
        <f>ROUND(E2154*N2154,2)</f>
        <v>0.05</v>
      </c>
      <c r="P2154" s="242">
        <v>0</v>
      </c>
      <c r="Q2154" s="242">
        <f>ROUND(E2154*P2154,2)</f>
        <v>0</v>
      </c>
      <c r="R2154" s="244"/>
      <c r="S2154" s="244" t="s">
        <v>250</v>
      </c>
      <c r="T2154" s="245" t="s">
        <v>228</v>
      </c>
      <c r="U2154" s="222">
        <v>0</v>
      </c>
      <c r="V2154" s="222">
        <f>ROUND(E2154*U2154,2)</f>
        <v>0</v>
      </c>
      <c r="W2154" s="222"/>
      <c r="X2154" s="222" t="s">
        <v>298</v>
      </c>
      <c r="Y2154" s="222" t="s">
        <v>230</v>
      </c>
      <c r="Z2154" s="212"/>
      <c r="AA2154" s="212"/>
      <c r="AB2154" s="212"/>
      <c r="AC2154" s="212"/>
      <c r="AD2154" s="212"/>
      <c r="AE2154" s="212"/>
      <c r="AF2154" s="212"/>
      <c r="AG2154" s="212" t="s">
        <v>362</v>
      </c>
      <c r="AH2154" s="212"/>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2" x14ac:dyDescent="0.2">
      <c r="A2155" s="219"/>
      <c r="B2155" s="220"/>
      <c r="C2155" s="258" t="s">
        <v>1727</v>
      </c>
      <c r="D2155" s="246"/>
      <c r="E2155" s="246"/>
      <c r="F2155" s="246"/>
      <c r="G2155" s="246"/>
      <c r="H2155" s="222"/>
      <c r="I2155" s="222"/>
      <c r="J2155" s="222"/>
      <c r="K2155" s="222"/>
      <c r="L2155" s="222"/>
      <c r="M2155" s="222"/>
      <c r="N2155" s="221"/>
      <c r="O2155" s="221"/>
      <c r="P2155" s="221"/>
      <c r="Q2155" s="221"/>
      <c r="R2155" s="222"/>
      <c r="S2155" s="222"/>
      <c r="T2155" s="222"/>
      <c r="U2155" s="222"/>
      <c r="V2155" s="222"/>
      <c r="W2155" s="222"/>
      <c r="X2155" s="222"/>
      <c r="Y2155" s="222"/>
      <c r="Z2155" s="212"/>
      <c r="AA2155" s="212"/>
      <c r="AB2155" s="212"/>
      <c r="AC2155" s="212"/>
      <c r="AD2155" s="212"/>
      <c r="AE2155" s="212"/>
      <c r="AF2155" s="212"/>
      <c r="AG2155" s="212" t="s">
        <v>233</v>
      </c>
      <c r="AH2155" s="212"/>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60" t="s">
        <v>1728</v>
      </c>
      <c r="D2156" s="248"/>
      <c r="E2156" s="248"/>
      <c r="F2156" s="248"/>
      <c r="G2156" s="248"/>
      <c r="H2156" s="222"/>
      <c r="I2156" s="222"/>
      <c r="J2156" s="222"/>
      <c r="K2156" s="222"/>
      <c r="L2156" s="222"/>
      <c r="M2156" s="222"/>
      <c r="N2156" s="221"/>
      <c r="O2156" s="221"/>
      <c r="P2156" s="221"/>
      <c r="Q2156" s="221"/>
      <c r="R2156" s="222"/>
      <c r="S2156" s="222"/>
      <c r="T2156" s="222"/>
      <c r="U2156" s="222"/>
      <c r="V2156" s="222"/>
      <c r="W2156" s="222"/>
      <c r="X2156" s="222"/>
      <c r="Y2156" s="222"/>
      <c r="Z2156" s="212"/>
      <c r="AA2156" s="212"/>
      <c r="AB2156" s="212"/>
      <c r="AC2156" s="212"/>
      <c r="AD2156" s="212"/>
      <c r="AE2156" s="212"/>
      <c r="AF2156" s="212"/>
      <c r="AG2156" s="212" t="s">
        <v>233</v>
      </c>
      <c r="AH2156" s="212"/>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60" t="s">
        <v>1729</v>
      </c>
      <c r="D2157" s="248"/>
      <c r="E2157" s="248"/>
      <c r="F2157" s="248"/>
      <c r="G2157" s="248"/>
      <c r="H2157" s="222"/>
      <c r="I2157" s="222"/>
      <c r="J2157" s="222"/>
      <c r="K2157" s="222"/>
      <c r="L2157" s="222"/>
      <c r="M2157" s="222"/>
      <c r="N2157" s="221"/>
      <c r="O2157" s="221"/>
      <c r="P2157" s="221"/>
      <c r="Q2157" s="221"/>
      <c r="R2157" s="222"/>
      <c r="S2157" s="222"/>
      <c r="T2157" s="222"/>
      <c r="U2157" s="222"/>
      <c r="V2157" s="222"/>
      <c r="W2157" s="222"/>
      <c r="X2157" s="222"/>
      <c r="Y2157" s="222"/>
      <c r="Z2157" s="212"/>
      <c r="AA2157" s="212"/>
      <c r="AB2157" s="212"/>
      <c r="AC2157" s="212"/>
      <c r="AD2157" s="212"/>
      <c r="AE2157" s="212"/>
      <c r="AF2157" s="212"/>
      <c r="AG2157" s="212" t="s">
        <v>233</v>
      </c>
      <c r="AH2157" s="212"/>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60" t="s">
        <v>1730</v>
      </c>
      <c r="D2158" s="248"/>
      <c r="E2158" s="248"/>
      <c r="F2158" s="248"/>
      <c r="G2158" s="248"/>
      <c r="H2158" s="222"/>
      <c r="I2158" s="222"/>
      <c r="J2158" s="222"/>
      <c r="K2158" s="222"/>
      <c r="L2158" s="222"/>
      <c r="M2158" s="222"/>
      <c r="N2158" s="221"/>
      <c r="O2158" s="221"/>
      <c r="P2158" s="221"/>
      <c r="Q2158" s="221"/>
      <c r="R2158" s="222"/>
      <c r="S2158" s="222"/>
      <c r="T2158" s="222"/>
      <c r="U2158" s="222"/>
      <c r="V2158" s="222"/>
      <c r="W2158" s="222"/>
      <c r="X2158" s="222"/>
      <c r="Y2158" s="222"/>
      <c r="Z2158" s="212"/>
      <c r="AA2158" s="212"/>
      <c r="AB2158" s="212"/>
      <c r="AC2158" s="212"/>
      <c r="AD2158" s="212"/>
      <c r="AE2158" s="212"/>
      <c r="AF2158" s="212"/>
      <c r="AG2158" s="212" t="s">
        <v>233</v>
      </c>
      <c r="AH2158" s="212"/>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19"/>
      <c r="B2159" s="220"/>
      <c r="C2159" s="260" t="s">
        <v>1731</v>
      </c>
      <c r="D2159" s="248"/>
      <c r="E2159" s="248"/>
      <c r="F2159" s="248"/>
      <c r="G2159" s="248"/>
      <c r="H2159" s="222"/>
      <c r="I2159" s="222"/>
      <c r="J2159" s="222"/>
      <c r="K2159" s="222"/>
      <c r="L2159" s="222"/>
      <c r="M2159" s="222"/>
      <c r="N2159" s="221"/>
      <c r="O2159" s="221"/>
      <c r="P2159" s="221"/>
      <c r="Q2159" s="221"/>
      <c r="R2159" s="222"/>
      <c r="S2159" s="222"/>
      <c r="T2159" s="222"/>
      <c r="U2159" s="222"/>
      <c r="V2159" s="222"/>
      <c r="W2159" s="222"/>
      <c r="X2159" s="222"/>
      <c r="Y2159" s="222"/>
      <c r="Z2159" s="212"/>
      <c r="AA2159" s="212"/>
      <c r="AB2159" s="212"/>
      <c r="AC2159" s="212"/>
      <c r="AD2159" s="212"/>
      <c r="AE2159" s="212"/>
      <c r="AF2159" s="212"/>
      <c r="AG2159" s="212" t="s">
        <v>233</v>
      </c>
      <c r="AH2159" s="212"/>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60" t="s">
        <v>1732</v>
      </c>
      <c r="D2160" s="248"/>
      <c r="E2160" s="248"/>
      <c r="F2160" s="248"/>
      <c r="G2160" s="248"/>
      <c r="H2160" s="222"/>
      <c r="I2160" s="222"/>
      <c r="J2160" s="222"/>
      <c r="K2160" s="222"/>
      <c r="L2160" s="222"/>
      <c r="M2160" s="222"/>
      <c r="N2160" s="221"/>
      <c r="O2160" s="221"/>
      <c r="P2160" s="221"/>
      <c r="Q2160" s="221"/>
      <c r="R2160" s="222"/>
      <c r="S2160" s="222"/>
      <c r="T2160" s="222"/>
      <c r="U2160" s="222"/>
      <c r="V2160" s="222"/>
      <c r="W2160" s="222"/>
      <c r="X2160" s="222"/>
      <c r="Y2160" s="222"/>
      <c r="Z2160" s="212"/>
      <c r="AA2160" s="212"/>
      <c r="AB2160" s="212"/>
      <c r="AC2160" s="212"/>
      <c r="AD2160" s="212"/>
      <c r="AE2160" s="212"/>
      <c r="AF2160" s="212"/>
      <c r="AG2160" s="212" t="s">
        <v>233</v>
      </c>
      <c r="AH2160" s="212"/>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47" t="str">
        <f>C2160</f>
        <v>Sjednocení kování na všech dveřích. Oboustranné kování (klika, koule) se sšítky z broušené nerez oceli. Včetně vložky a klíčů.</v>
      </c>
      <c r="BB2160" s="212"/>
      <c r="BC2160" s="212"/>
      <c r="BD2160" s="212"/>
      <c r="BE2160" s="212"/>
      <c r="BF2160" s="212"/>
      <c r="BG2160" s="212"/>
      <c r="BH2160" s="212"/>
    </row>
    <row r="2161" spans="1:60" outlineLevel="3" x14ac:dyDescent="0.2">
      <c r="A2161" s="219"/>
      <c r="B2161" s="220"/>
      <c r="C2161" s="260" t="s">
        <v>1733</v>
      </c>
      <c r="D2161" s="248"/>
      <c r="E2161" s="248"/>
      <c r="F2161" s="248"/>
      <c r="G2161" s="248"/>
      <c r="H2161" s="222"/>
      <c r="I2161" s="222"/>
      <c r="J2161" s="222"/>
      <c r="K2161" s="222"/>
      <c r="L2161" s="222"/>
      <c r="M2161" s="222"/>
      <c r="N2161" s="221"/>
      <c r="O2161" s="221"/>
      <c r="P2161" s="221"/>
      <c r="Q2161" s="221"/>
      <c r="R2161" s="222"/>
      <c r="S2161" s="222"/>
      <c r="T2161" s="222"/>
      <c r="U2161" s="222"/>
      <c r="V2161" s="222"/>
      <c r="W2161" s="222"/>
      <c r="X2161" s="222"/>
      <c r="Y2161" s="222"/>
      <c r="Z2161" s="212"/>
      <c r="AA2161" s="212"/>
      <c r="AB2161" s="212"/>
      <c r="AC2161" s="212"/>
      <c r="AD2161" s="212"/>
      <c r="AE2161" s="212"/>
      <c r="AF2161" s="212"/>
      <c r="AG2161" s="212" t="s">
        <v>233</v>
      </c>
      <c r="AH2161" s="212"/>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19"/>
      <c r="B2162" s="220"/>
      <c r="C2162" s="260" t="s">
        <v>1734</v>
      </c>
      <c r="D2162" s="248"/>
      <c r="E2162" s="248"/>
      <c r="F2162" s="248"/>
      <c r="G2162" s="248"/>
      <c r="H2162" s="222"/>
      <c r="I2162" s="222"/>
      <c r="J2162" s="222"/>
      <c r="K2162" s="222"/>
      <c r="L2162" s="222"/>
      <c r="M2162" s="222"/>
      <c r="N2162" s="221"/>
      <c r="O2162" s="221"/>
      <c r="P2162" s="221"/>
      <c r="Q2162" s="221"/>
      <c r="R2162" s="222"/>
      <c r="S2162" s="222"/>
      <c r="T2162" s="222"/>
      <c r="U2162" s="222"/>
      <c r="V2162" s="222"/>
      <c r="W2162" s="222"/>
      <c r="X2162" s="222"/>
      <c r="Y2162" s="222"/>
      <c r="Z2162" s="212"/>
      <c r="AA2162" s="212"/>
      <c r="AB2162" s="212"/>
      <c r="AC2162" s="212"/>
      <c r="AD2162" s="212"/>
      <c r="AE2162" s="212"/>
      <c r="AF2162" s="212"/>
      <c r="AG2162" s="212" t="s">
        <v>233</v>
      </c>
      <c r="AH2162" s="212"/>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60" t="s">
        <v>1735</v>
      </c>
      <c r="D2163" s="248"/>
      <c r="E2163" s="248"/>
      <c r="F2163" s="248"/>
      <c r="G2163" s="248"/>
      <c r="H2163" s="222"/>
      <c r="I2163" s="222"/>
      <c r="J2163" s="222"/>
      <c r="K2163" s="222"/>
      <c r="L2163" s="222"/>
      <c r="M2163" s="222"/>
      <c r="N2163" s="221"/>
      <c r="O2163" s="221"/>
      <c r="P2163" s="221"/>
      <c r="Q2163" s="221"/>
      <c r="R2163" s="222"/>
      <c r="S2163" s="222"/>
      <c r="T2163" s="222"/>
      <c r="U2163" s="222"/>
      <c r="V2163" s="222"/>
      <c r="W2163" s="222"/>
      <c r="X2163" s="222"/>
      <c r="Y2163" s="222"/>
      <c r="Z2163" s="212"/>
      <c r="AA2163" s="212"/>
      <c r="AB2163" s="212"/>
      <c r="AC2163" s="212"/>
      <c r="AD2163" s="212"/>
      <c r="AE2163" s="212"/>
      <c r="AF2163" s="212"/>
      <c r="AG2163" s="212" t="s">
        <v>233</v>
      </c>
      <c r="AH2163" s="212"/>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2" x14ac:dyDescent="0.2">
      <c r="A2164" s="219"/>
      <c r="B2164" s="220"/>
      <c r="C2164" s="259" t="s">
        <v>651</v>
      </c>
      <c r="D2164" s="226"/>
      <c r="E2164" s="227">
        <v>1</v>
      </c>
      <c r="F2164" s="222"/>
      <c r="G2164" s="222"/>
      <c r="H2164" s="222"/>
      <c r="I2164" s="222"/>
      <c r="J2164" s="222"/>
      <c r="K2164" s="222"/>
      <c r="L2164" s="222"/>
      <c r="M2164" s="222"/>
      <c r="N2164" s="221"/>
      <c r="O2164" s="221"/>
      <c r="P2164" s="221"/>
      <c r="Q2164" s="221"/>
      <c r="R2164" s="222"/>
      <c r="S2164" s="222"/>
      <c r="T2164" s="222"/>
      <c r="U2164" s="222"/>
      <c r="V2164" s="222"/>
      <c r="W2164" s="222"/>
      <c r="X2164" s="222"/>
      <c r="Y2164" s="222"/>
      <c r="Z2164" s="212"/>
      <c r="AA2164" s="212"/>
      <c r="AB2164" s="212"/>
      <c r="AC2164" s="212"/>
      <c r="AD2164" s="212"/>
      <c r="AE2164" s="212"/>
      <c r="AF2164" s="212"/>
      <c r="AG2164" s="212" t="s">
        <v>235</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ht="22.5" outlineLevel="1" x14ac:dyDescent="0.2">
      <c r="A2165" s="239">
        <v>237</v>
      </c>
      <c r="B2165" s="240" t="s">
        <v>1797</v>
      </c>
      <c r="C2165" s="257" t="s">
        <v>1798</v>
      </c>
      <c r="D2165" s="241" t="s">
        <v>425</v>
      </c>
      <c r="E2165" s="242">
        <v>2</v>
      </c>
      <c r="F2165" s="243"/>
      <c r="G2165" s="244">
        <f>ROUND(E2165*F2165,2)</f>
        <v>0</v>
      </c>
      <c r="H2165" s="243"/>
      <c r="I2165" s="244">
        <f>ROUND(E2165*H2165,2)</f>
        <v>0</v>
      </c>
      <c r="J2165" s="243"/>
      <c r="K2165" s="244">
        <f>ROUND(E2165*J2165,2)</f>
        <v>0</v>
      </c>
      <c r="L2165" s="244">
        <v>15</v>
      </c>
      <c r="M2165" s="244">
        <f>G2165*(1+L2165/100)</f>
        <v>0</v>
      </c>
      <c r="N2165" s="242">
        <v>0.05</v>
      </c>
      <c r="O2165" s="242">
        <f>ROUND(E2165*N2165,2)</f>
        <v>0.1</v>
      </c>
      <c r="P2165" s="242">
        <v>0</v>
      </c>
      <c r="Q2165" s="242">
        <f>ROUND(E2165*P2165,2)</f>
        <v>0</v>
      </c>
      <c r="R2165" s="244"/>
      <c r="S2165" s="244" t="s">
        <v>250</v>
      </c>
      <c r="T2165" s="245" t="s">
        <v>228</v>
      </c>
      <c r="U2165" s="222">
        <v>0</v>
      </c>
      <c r="V2165" s="222">
        <f>ROUND(E2165*U2165,2)</f>
        <v>0</v>
      </c>
      <c r="W2165" s="222"/>
      <c r="X2165" s="222" t="s">
        <v>298</v>
      </c>
      <c r="Y2165" s="222" t="s">
        <v>230</v>
      </c>
      <c r="Z2165" s="212"/>
      <c r="AA2165" s="212"/>
      <c r="AB2165" s="212"/>
      <c r="AC2165" s="212"/>
      <c r="AD2165" s="212"/>
      <c r="AE2165" s="212"/>
      <c r="AF2165" s="212"/>
      <c r="AG2165" s="212" t="s">
        <v>362</v>
      </c>
      <c r="AH2165" s="212"/>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2" x14ac:dyDescent="0.2">
      <c r="A2166" s="219"/>
      <c r="B2166" s="220"/>
      <c r="C2166" s="258" t="s">
        <v>1727</v>
      </c>
      <c r="D2166" s="246"/>
      <c r="E2166" s="246"/>
      <c r="F2166" s="246"/>
      <c r="G2166" s="246"/>
      <c r="H2166" s="222"/>
      <c r="I2166" s="222"/>
      <c r="J2166" s="222"/>
      <c r="K2166" s="222"/>
      <c r="L2166" s="222"/>
      <c r="M2166" s="222"/>
      <c r="N2166" s="221"/>
      <c r="O2166" s="221"/>
      <c r="P2166" s="221"/>
      <c r="Q2166" s="221"/>
      <c r="R2166" s="222"/>
      <c r="S2166" s="222"/>
      <c r="T2166" s="222"/>
      <c r="U2166" s="222"/>
      <c r="V2166" s="222"/>
      <c r="W2166" s="222"/>
      <c r="X2166" s="222"/>
      <c r="Y2166" s="222"/>
      <c r="Z2166" s="212"/>
      <c r="AA2166" s="212"/>
      <c r="AB2166" s="212"/>
      <c r="AC2166" s="212"/>
      <c r="AD2166" s="212"/>
      <c r="AE2166" s="212"/>
      <c r="AF2166" s="212"/>
      <c r="AG2166" s="212" t="s">
        <v>233</v>
      </c>
      <c r="AH2166" s="212"/>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19"/>
      <c r="B2167" s="220"/>
      <c r="C2167" s="260" t="s">
        <v>1728</v>
      </c>
      <c r="D2167" s="248"/>
      <c r="E2167" s="248"/>
      <c r="F2167" s="248"/>
      <c r="G2167" s="248"/>
      <c r="H2167" s="222"/>
      <c r="I2167" s="222"/>
      <c r="J2167" s="222"/>
      <c r="K2167" s="222"/>
      <c r="L2167" s="222"/>
      <c r="M2167" s="222"/>
      <c r="N2167" s="221"/>
      <c r="O2167" s="221"/>
      <c r="P2167" s="221"/>
      <c r="Q2167" s="221"/>
      <c r="R2167" s="222"/>
      <c r="S2167" s="222"/>
      <c r="T2167" s="222"/>
      <c r="U2167" s="222"/>
      <c r="V2167" s="222"/>
      <c r="W2167" s="222"/>
      <c r="X2167" s="222"/>
      <c r="Y2167" s="222"/>
      <c r="Z2167" s="212"/>
      <c r="AA2167" s="212"/>
      <c r="AB2167" s="212"/>
      <c r="AC2167" s="212"/>
      <c r="AD2167" s="212"/>
      <c r="AE2167" s="212"/>
      <c r="AF2167" s="212"/>
      <c r="AG2167" s="212" t="s">
        <v>233</v>
      </c>
      <c r="AH2167" s="212"/>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
      <c r="A2168" s="219"/>
      <c r="B2168" s="220"/>
      <c r="C2168" s="260" t="s">
        <v>1729</v>
      </c>
      <c r="D2168" s="248"/>
      <c r="E2168" s="248"/>
      <c r="F2168" s="248"/>
      <c r="G2168" s="248"/>
      <c r="H2168" s="222"/>
      <c r="I2168" s="222"/>
      <c r="J2168" s="222"/>
      <c r="K2168" s="222"/>
      <c r="L2168" s="222"/>
      <c r="M2168" s="222"/>
      <c r="N2168" s="221"/>
      <c r="O2168" s="221"/>
      <c r="P2168" s="221"/>
      <c r="Q2168" s="221"/>
      <c r="R2168" s="222"/>
      <c r="S2168" s="222"/>
      <c r="T2168" s="222"/>
      <c r="U2168" s="222"/>
      <c r="V2168" s="222"/>
      <c r="W2168" s="222"/>
      <c r="X2168" s="222"/>
      <c r="Y2168" s="222"/>
      <c r="Z2168" s="212"/>
      <c r="AA2168" s="212"/>
      <c r="AB2168" s="212"/>
      <c r="AC2168" s="212"/>
      <c r="AD2168" s="212"/>
      <c r="AE2168" s="212"/>
      <c r="AF2168" s="212"/>
      <c r="AG2168" s="212" t="s">
        <v>233</v>
      </c>
      <c r="AH2168" s="212"/>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60" t="s">
        <v>1730</v>
      </c>
      <c r="D2169" s="248"/>
      <c r="E2169" s="248"/>
      <c r="F2169" s="248"/>
      <c r="G2169" s="248"/>
      <c r="H2169" s="222"/>
      <c r="I2169" s="222"/>
      <c r="J2169" s="222"/>
      <c r="K2169" s="222"/>
      <c r="L2169" s="222"/>
      <c r="M2169" s="222"/>
      <c r="N2169" s="221"/>
      <c r="O2169" s="221"/>
      <c r="P2169" s="221"/>
      <c r="Q2169" s="221"/>
      <c r="R2169" s="222"/>
      <c r="S2169" s="222"/>
      <c r="T2169" s="222"/>
      <c r="U2169" s="222"/>
      <c r="V2169" s="222"/>
      <c r="W2169" s="222"/>
      <c r="X2169" s="222"/>
      <c r="Y2169" s="222"/>
      <c r="Z2169" s="212"/>
      <c r="AA2169" s="212"/>
      <c r="AB2169" s="212"/>
      <c r="AC2169" s="212"/>
      <c r="AD2169" s="212"/>
      <c r="AE2169" s="212"/>
      <c r="AF2169" s="212"/>
      <c r="AG2169" s="212" t="s">
        <v>233</v>
      </c>
      <c r="AH2169" s="212"/>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60" t="s">
        <v>1731</v>
      </c>
      <c r="D2170" s="248"/>
      <c r="E2170" s="248"/>
      <c r="F2170" s="248"/>
      <c r="G2170" s="248"/>
      <c r="H2170" s="222"/>
      <c r="I2170" s="222"/>
      <c r="J2170" s="222"/>
      <c r="K2170" s="222"/>
      <c r="L2170" s="222"/>
      <c r="M2170" s="222"/>
      <c r="N2170" s="221"/>
      <c r="O2170" s="221"/>
      <c r="P2170" s="221"/>
      <c r="Q2170" s="221"/>
      <c r="R2170" s="222"/>
      <c r="S2170" s="222"/>
      <c r="T2170" s="222"/>
      <c r="U2170" s="222"/>
      <c r="V2170" s="222"/>
      <c r="W2170" s="222"/>
      <c r="X2170" s="222"/>
      <c r="Y2170" s="222"/>
      <c r="Z2170" s="212"/>
      <c r="AA2170" s="212"/>
      <c r="AB2170" s="212"/>
      <c r="AC2170" s="212"/>
      <c r="AD2170" s="212"/>
      <c r="AE2170" s="212"/>
      <c r="AF2170" s="212"/>
      <c r="AG2170" s="212" t="s">
        <v>233</v>
      </c>
      <c r="AH2170" s="212"/>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60" t="s">
        <v>1732</v>
      </c>
      <c r="D2171" s="248"/>
      <c r="E2171" s="248"/>
      <c r="F2171" s="248"/>
      <c r="G2171" s="248"/>
      <c r="H2171" s="222"/>
      <c r="I2171" s="222"/>
      <c r="J2171" s="222"/>
      <c r="K2171" s="222"/>
      <c r="L2171" s="222"/>
      <c r="M2171" s="222"/>
      <c r="N2171" s="221"/>
      <c r="O2171" s="221"/>
      <c r="P2171" s="221"/>
      <c r="Q2171" s="221"/>
      <c r="R2171" s="222"/>
      <c r="S2171" s="222"/>
      <c r="T2171" s="222"/>
      <c r="U2171" s="222"/>
      <c r="V2171" s="222"/>
      <c r="W2171" s="222"/>
      <c r="X2171" s="222"/>
      <c r="Y2171" s="222"/>
      <c r="Z2171" s="212"/>
      <c r="AA2171" s="212"/>
      <c r="AB2171" s="212"/>
      <c r="AC2171" s="212"/>
      <c r="AD2171" s="212"/>
      <c r="AE2171" s="212"/>
      <c r="AF2171" s="212"/>
      <c r="AG2171" s="212" t="s">
        <v>233</v>
      </c>
      <c r="AH2171" s="212"/>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47" t="str">
        <f>C2171</f>
        <v>Sjednocení kování na všech dveřích. Oboustranné kování (klika, koule) se sšítky z broušené nerez oceli. Včetně vložky a klíčů.</v>
      </c>
      <c r="BB2171" s="212"/>
      <c r="BC2171" s="212"/>
      <c r="BD2171" s="212"/>
      <c r="BE2171" s="212"/>
      <c r="BF2171" s="212"/>
      <c r="BG2171" s="212"/>
      <c r="BH2171" s="212"/>
    </row>
    <row r="2172" spans="1:60" outlineLevel="3" x14ac:dyDescent="0.2">
      <c r="A2172" s="219"/>
      <c r="B2172" s="220"/>
      <c r="C2172" s="260" t="s">
        <v>1733</v>
      </c>
      <c r="D2172" s="248"/>
      <c r="E2172" s="248"/>
      <c r="F2172" s="248"/>
      <c r="G2172" s="248"/>
      <c r="H2172" s="222"/>
      <c r="I2172" s="222"/>
      <c r="J2172" s="222"/>
      <c r="K2172" s="222"/>
      <c r="L2172" s="222"/>
      <c r="M2172" s="222"/>
      <c r="N2172" s="221"/>
      <c r="O2172" s="221"/>
      <c r="P2172" s="221"/>
      <c r="Q2172" s="221"/>
      <c r="R2172" s="222"/>
      <c r="S2172" s="222"/>
      <c r="T2172" s="222"/>
      <c r="U2172" s="222"/>
      <c r="V2172" s="222"/>
      <c r="W2172" s="222"/>
      <c r="X2172" s="222"/>
      <c r="Y2172" s="222"/>
      <c r="Z2172" s="212"/>
      <c r="AA2172" s="212"/>
      <c r="AB2172" s="212"/>
      <c r="AC2172" s="212"/>
      <c r="AD2172" s="212"/>
      <c r="AE2172" s="212"/>
      <c r="AF2172" s="212"/>
      <c r="AG2172" s="212" t="s">
        <v>233</v>
      </c>
      <c r="AH2172" s="212"/>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60" t="s">
        <v>1734</v>
      </c>
      <c r="D2173" s="248"/>
      <c r="E2173" s="248"/>
      <c r="F2173" s="248"/>
      <c r="G2173" s="248"/>
      <c r="H2173" s="222"/>
      <c r="I2173" s="222"/>
      <c r="J2173" s="222"/>
      <c r="K2173" s="222"/>
      <c r="L2173" s="222"/>
      <c r="M2173" s="222"/>
      <c r="N2173" s="221"/>
      <c r="O2173" s="221"/>
      <c r="P2173" s="221"/>
      <c r="Q2173" s="221"/>
      <c r="R2173" s="222"/>
      <c r="S2173" s="222"/>
      <c r="T2173" s="222"/>
      <c r="U2173" s="222"/>
      <c r="V2173" s="222"/>
      <c r="W2173" s="222"/>
      <c r="X2173" s="222"/>
      <c r="Y2173" s="222"/>
      <c r="Z2173" s="212"/>
      <c r="AA2173" s="212"/>
      <c r="AB2173" s="212"/>
      <c r="AC2173" s="212"/>
      <c r="AD2173" s="212"/>
      <c r="AE2173" s="212"/>
      <c r="AF2173" s="212"/>
      <c r="AG2173" s="212" t="s">
        <v>233</v>
      </c>
      <c r="AH2173" s="212"/>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60" t="s">
        <v>1735</v>
      </c>
      <c r="D2174" s="248"/>
      <c r="E2174" s="248"/>
      <c r="F2174" s="248"/>
      <c r="G2174" s="248"/>
      <c r="H2174" s="222"/>
      <c r="I2174" s="222"/>
      <c r="J2174" s="222"/>
      <c r="K2174" s="222"/>
      <c r="L2174" s="222"/>
      <c r="M2174" s="222"/>
      <c r="N2174" s="221"/>
      <c r="O2174" s="221"/>
      <c r="P2174" s="221"/>
      <c r="Q2174" s="221"/>
      <c r="R2174" s="222"/>
      <c r="S2174" s="222"/>
      <c r="T2174" s="222"/>
      <c r="U2174" s="222"/>
      <c r="V2174" s="222"/>
      <c r="W2174" s="222"/>
      <c r="X2174" s="222"/>
      <c r="Y2174" s="222"/>
      <c r="Z2174" s="212"/>
      <c r="AA2174" s="212"/>
      <c r="AB2174" s="212"/>
      <c r="AC2174" s="212"/>
      <c r="AD2174" s="212"/>
      <c r="AE2174" s="212"/>
      <c r="AF2174" s="212"/>
      <c r="AG2174" s="212" t="s">
        <v>233</v>
      </c>
      <c r="AH2174" s="212"/>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2" x14ac:dyDescent="0.2">
      <c r="A2175" s="219"/>
      <c r="B2175" s="220"/>
      <c r="C2175" s="259" t="s">
        <v>1207</v>
      </c>
      <c r="D2175" s="226"/>
      <c r="E2175" s="227">
        <v>2</v>
      </c>
      <c r="F2175" s="222"/>
      <c r="G2175" s="222"/>
      <c r="H2175" s="222"/>
      <c r="I2175" s="222"/>
      <c r="J2175" s="222"/>
      <c r="K2175" s="222"/>
      <c r="L2175" s="222"/>
      <c r="M2175" s="222"/>
      <c r="N2175" s="221"/>
      <c r="O2175" s="221"/>
      <c r="P2175" s="221"/>
      <c r="Q2175" s="221"/>
      <c r="R2175" s="222"/>
      <c r="S2175" s="222"/>
      <c r="T2175" s="222"/>
      <c r="U2175" s="222"/>
      <c r="V2175" s="222"/>
      <c r="W2175" s="222"/>
      <c r="X2175" s="222"/>
      <c r="Y2175" s="222"/>
      <c r="Z2175" s="212"/>
      <c r="AA2175" s="212"/>
      <c r="AB2175" s="212"/>
      <c r="AC2175" s="212"/>
      <c r="AD2175" s="212"/>
      <c r="AE2175" s="212"/>
      <c r="AF2175" s="212"/>
      <c r="AG2175" s="212" t="s">
        <v>235</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ht="22.5" outlineLevel="1" x14ac:dyDescent="0.2">
      <c r="A2176" s="239">
        <v>238</v>
      </c>
      <c r="B2176" s="240" t="s">
        <v>1799</v>
      </c>
      <c r="C2176" s="257" t="s">
        <v>1800</v>
      </c>
      <c r="D2176" s="241" t="s">
        <v>425</v>
      </c>
      <c r="E2176" s="242">
        <v>3</v>
      </c>
      <c r="F2176" s="243"/>
      <c r="G2176" s="244">
        <f>ROUND(E2176*F2176,2)</f>
        <v>0</v>
      </c>
      <c r="H2176" s="243"/>
      <c r="I2176" s="244">
        <f>ROUND(E2176*H2176,2)</f>
        <v>0</v>
      </c>
      <c r="J2176" s="243"/>
      <c r="K2176" s="244">
        <f>ROUND(E2176*J2176,2)</f>
        <v>0</v>
      </c>
      <c r="L2176" s="244">
        <v>15</v>
      </c>
      <c r="M2176" s="244">
        <f>G2176*(1+L2176/100)</f>
        <v>0</v>
      </c>
      <c r="N2176" s="242">
        <v>0.05</v>
      </c>
      <c r="O2176" s="242">
        <f>ROUND(E2176*N2176,2)</f>
        <v>0.15</v>
      </c>
      <c r="P2176" s="242">
        <v>0</v>
      </c>
      <c r="Q2176" s="242">
        <f>ROUND(E2176*P2176,2)</f>
        <v>0</v>
      </c>
      <c r="R2176" s="244"/>
      <c r="S2176" s="244" t="s">
        <v>250</v>
      </c>
      <c r="T2176" s="245" t="s">
        <v>228</v>
      </c>
      <c r="U2176" s="222">
        <v>0</v>
      </c>
      <c r="V2176" s="222">
        <f>ROUND(E2176*U2176,2)</f>
        <v>0</v>
      </c>
      <c r="W2176" s="222"/>
      <c r="X2176" s="222" t="s">
        <v>298</v>
      </c>
      <c r="Y2176" s="222" t="s">
        <v>230</v>
      </c>
      <c r="Z2176" s="212"/>
      <c r="AA2176" s="212"/>
      <c r="AB2176" s="212"/>
      <c r="AC2176" s="212"/>
      <c r="AD2176" s="212"/>
      <c r="AE2176" s="212"/>
      <c r="AF2176" s="212"/>
      <c r="AG2176" s="212" t="s">
        <v>362</v>
      </c>
      <c r="AH2176" s="212"/>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2" x14ac:dyDescent="0.2">
      <c r="A2177" s="219"/>
      <c r="B2177" s="220"/>
      <c r="C2177" s="258" t="s">
        <v>1727</v>
      </c>
      <c r="D2177" s="246"/>
      <c r="E2177" s="246"/>
      <c r="F2177" s="246"/>
      <c r="G2177" s="246"/>
      <c r="H2177" s="222"/>
      <c r="I2177" s="222"/>
      <c r="J2177" s="222"/>
      <c r="K2177" s="222"/>
      <c r="L2177" s="222"/>
      <c r="M2177" s="222"/>
      <c r="N2177" s="221"/>
      <c r="O2177" s="221"/>
      <c r="P2177" s="221"/>
      <c r="Q2177" s="221"/>
      <c r="R2177" s="222"/>
      <c r="S2177" s="222"/>
      <c r="T2177" s="222"/>
      <c r="U2177" s="222"/>
      <c r="V2177" s="222"/>
      <c r="W2177" s="222"/>
      <c r="X2177" s="222"/>
      <c r="Y2177" s="222"/>
      <c r="Z2177" s="212"/>
      <c r="AA2177" s="212"/>
      <c r="AB2177" s="212"/>
      <c r="AC2177" s="212"/>
      <c r="AD2177" s="212"/>
      <c r="AE2177" s="212"/>
      <c r="AF2177" s="212"/>
      <c r="AG2177" s="212" t="s">
        <v>233</v>
      </c>
      <c r="AH2177" s="212"/>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19"/>
      <c r="B2178" s="220"/>
      <c r="C2178" s="260" t="s">
        <v>1728</v>
      </c>
      <c r="D2178" s="248"/>
      <c r="E2178" s="248"/>
      <c r="F2178" s="248"/>
      <c r="G2178" s="248"/>
      <c r="H2178" s="222"/>
      <c r="I2178" s="222"/>
      <c r="J2178" s="222"/>
      <c r="K2178" s="222"/>
      <c r="L2178" s="222"/>
      <c r="M2178" s="222"/>
      <c r="N2178" s="221"/>
      <c r="O2178" s="221"/>
      <c r="P2178" s="221"/>
      <c r="Q2178" s="221"/>
      <c r="R2178" s="222"/>
      <c r="S2178" s="222"/>
      <c r="T2178" s="222"/>
      <c r="U2178" s="222"/>
      <c r="V2178" s="222"/>
      <c r="W2178" s="222"/>
      <c r="X2178" s="222"/>
      <c r="Y2178" s="222"/>
      <c r="Z2178" s="212"/>
      <c r="AA2178" s="212"/>
      <c r="AB2178" s="212"/>
      <c r="AC2178" s="212"/>
      <c r="AD2178" s="212"/>
      <c r="AE2178" s="212"/>
      <c r="AF2178" s="212"/>
      <c r="AG2178" s="212" t="s">
        <v>233</v>
      </c>
      <c r="AH2178" s="212"/>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60" t="s">
        <v>1729</v>
      </c>
      <c r="D2179" s="248"/>
      <c r="E2179" s="248"/>
      <c r="F2179" s="248"/>
      <c r="G2179" s="248"/>
      <c r="H2179" s="222"/>
      <c r="I2179" s="222"/>
      <c r="J2179" s="222"/>
      <c r="K2179" s="222"/>
      <c r="L2179" s="222"/>
      <c r="M2179" s="222"/>
      <c r="N2179" s="221"/>
      <c r="O2179" s="221"/>
      <c r="P2179" s="221"/>
      <c r="Q2179" s="221"/>
      <c r="R2179" s="222"/>
      <c r="S2179" s="222"/>
      <c r="T2179" s="222"/>
      <c r="U2179" s="222"/>
      <c r="V2179" s="222"/>
      <c r="W2179" s="222"/>
      <c r="X2179" s="222"/>
      <c r="Y2179" s="222"/>
      <c r="Z2179" s="212"/>
      <c r="AA2179" s="212"/>
      <c r="AB2179" s="212"/>
      <c r="AC2179" s="212"/>
      <c r="AD2179" s="212"/>
      <c r="AE2179" s="212"/>
      <c r="AF2179" s="212"/>
      <c r="AG2179" s="212" t="s">
        <v>233</v>
      </c>
      <c r="AH2179" s="212"/>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19"/>
      <c r="B2180" s="220"/>
      <c r="C2180" s="260" t="s">
        <v>1730</v>
      </c>
      <c r="D2180" s="248"/>
      <c r="E2180" s="248"/>
      <c r="F2180" s="248"/>
      <c r="G2180" s="248"/>
      <c r="H2180" s="222"/>
      <c r="I2180" s="222"/>
      <c r="J2180" s="222"/>
      <c r="K2180" s="222"/>
      <c r="L2180" s="222"/>
      <c r="M2180" s="222"/>
      <c r="N2180" s="221"/>
      <c r="O2180" s="221"/>
      <c r="P2180" s="221"/>
      <c r="Q2180" s="221"/>
      <c r="R2180" s="222"/>
      <c r="S2180" s="222"/>
      <c r="T2180" s="222"/>
      <c r="U2180" s="222"/>
      <c r="V2180" s="222"/>
      <c r="W2180" s="222"/>
      <c r="X2180" s="222"/>
      <c r="Y2180" s="222"/>
      <c r="Z2180" s="212"/>
      <c r="AA2180" s="212"/>
      <c r="AB2180" s="212"/>
      <c r="AC2180" s="212"/>
      <c r="AD2180" s="212"/>
      <c r="AE2180" s="212"/>
      <c r="AF2180" s="212"/>
      <c r="AG2180" s="212" t="s">
        <v>233</v>
      </c>
      <c r="AH2180" s="212"/>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19"/>
      <c r="B2181" s="220"/>
      <c r="C2181" s="260" t="s">
        <v>1731</v>
      </c>
      <c r="D2181" s="248"/>
      <c r="E2181" s="248"/>
      <c r="F2181" s="248"/>
      <c r="G2181" s="248"/>
      <c r="H2181" s="222"/>
      <c r="I2181" s="222"/>
      <c r="J2181" s="222"/>
      <c r="K2181" s="222"/>
      <c r="L2181" s="222"/>
      <c r="M2181" s="222"/>
      <c r="N2181" s="221"/>
      <c r="O2181" s="221"/>
      <c r="P2181" s="221"/>
      <c r="Q2181" s="221"/>
      <c r="R2181" s="222"/>
      <c r="S2181" s="222"/>
      <c r="T2181" s="222"/>
      <c r="U2181" s="222"/>
      <c r="V2181" s="222"/>
      <c r="W2181" s="222"/>
      <c r="X2181" s="222"/>
      <c r="Y2181" s="222"/>
      <c r="Z2181" s="212"/>
      <c r="AA2181" s="212"/>
      <c r="AB2181" s="212"/>
      <c r="AC2181" s="212"/>
      <c r="AD2181" s="212"/>
      <c r="AE2181" s="212"/>
      <c r="AF2181" s="212"/>
      <c r="AG2181" s="212" t="s">
        <v>233</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19"/>
      <c r="B2182" s="220"/>
      <c r="C2182" s="260" t="s">
        <v>1732</v>
      </c>
      <c r="D2182" s="248"/>
      <c r="E2182" s="248"/>
      <c r="F2182" s="248"/>
      <c r="G2182" s="248"/>
      <c r="H2182" s="222"/>
      <c r="I2182" s="222"/>
      <c r="J2182" s="222"/>
      <c r="K2182" s="222"/>
      <c r="L2182" s="222"/>
      <c r="M2182" s="222"/>
      <c r="N2182" s="221"/>
      <c r="O2182" s="221"/>
      <c r="P2182" s="221"/>
      <c r="Q2182" s="221"/>
      <c r="R2182" s="222"/>
      <c r="S2182" s="222"/>
      <c r="T2182" s="222"/>
      <c r="U2182" s="222"/>
      <c r="V2182" s="222"/>
      <c r="W2182" s="222"/>
      <c r="X2182" s="222"/>
      <c r="Y2182" s="222"/>
      <c r="Z2182" s="212"/>
      <c r="AA2182" s="212"/>
      <c r="AB2182" s="212"/>
      <c r="AC2182" s="212"/>
      <c r="AD2182" s="212"/>
      <c r="AE2182" s="212"/>
      <c r="AF2182" s="212"/>
      <c r="AG2182" s="212" t="s">
        <v>233</v>
      </c>
      <c r="AH2182" s="212"/>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47" t="str">
        <f>C2182</f>
        <v>Sjednocení kování na všech dveřích. Oboustranné kování (klika, koule) se sšítky z broušené nerez oceli. Včetně vložky a klíčů.</v>
      </c>
      <c r="BB2182" s="212"/>
      <c r="BC2182" s="212"/>
      <c r="BD2182" s="212"/>
      <c r="BE2182" s="212"/>
      <c r="BF2182" s="212"/>
      <c r="BG2182" s="212"/>
      <c r="BH2182" s="212"/>
    </row>
    <row r="2183" spans="1:60" outlineLevel="3" x14ac:dyDescent="0.2">
      <c r="A2183" s="219"/>
      <c r="B2183" s="220"/>
      <c r="C2183" s="260" t="s">
        <v>1733</v>
      </c>
      <c r="D2183" s="248"/>
      <c r="E2183" s="248"/>
      <c r="F2183" s="248"/>
      <c r="G2183" s="248"/>
      <c r="H2183" s="222"/>
      <c r="I2183" s="222"/>
      <c r="J2183" s="222"/>
      <c r="K2183" s="222"/>
      <c r="L2183" s="222"/>
      <c r="M2183" s="222"/>
      <c r="N2183" s="221"/>
      <c r="O2183" s="221"/>
      <c r="P2183" s="221"/>
      <c r="Q2183" s="221"/>
      <c r="R2183" s="222"/>
      <c r="S2183" s="222"/>
      <c r="T2183" s="222"/>
      <c r="U2183" s="222"/>
      <c r="V2183" s="222"/>
      <c r="W2183" s="222"/>
      <c r="X2183" s="222"/>
      <c r="Y2183" s="222"/>
      <c r="Z2183" s="212"/>
      <c r="AA2183" s="212"/>
      <c r="AB2183" s="212"/>
      <c r="AC2183" s="212"/>
      <c r="AD2183" s="212"/>
      <c r="AE2183" s="212"/>
      <c r="AF2183" s="212"/>
      <c r="AG2183" s="212" t="s">
        <v>233</v>
      </c>
      <c r="AH2183" s="212"/>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60" t="s">
        <v>1734</v>
      </c>
      <c r="D2184" s="248"/>
      <c r="E2184" s="248"/>
      <c r="F2184" s="248"/>
      <c r="G2184" s="248"/>
      <c r="H2184" s="222"/>
      <c r="I2184" s="222"/>
      <c r="J2184" s="222"/>
      <c r="K2184" s="222"/>
      <c r="L2184" s="222"/>
      <c r="M2184" s="222"/>
      <c r="N2184" s="221"/>
      <c r="O2184" s="221"/>
      <c r="P2184" s="221"/>
      <c r="Q2184" s="221"/>
      <c r="R2184" s="222"/>
      <c r="S2184" s="222"/>
      <c r="T2184" s="222"/>
      <c r="U2184" s="222"/>
      <c r="V2184" s="222"/>
      <c r="W2184" s="222"/>
      <c r="X2184" s="222"/>
      <c r="Y2184" s="222"/>
      <c r="Z2184" s="212"/>
      <c r="AA2184" s="212"/>
      <c r="AB2184" s="212"/>
      <c r="AC2184" s="212"/>
      <c r="AD2184" s="212"/>
      <c r="AE2184" s="212"/>
      <c r="AF2184" s="212"/>
      <c r="AG2184" s="212" t="s">
        <v>233</v>
      </c>
      <c r="AH2184" s="212"/>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60" t="s">
        <v>1735</v>
      </c>
      <c r="D2185" s="248"/>
      <c r="E2185" s="248"/>
      <c r="F2185" s="248"/>
      <c r="G2185" s="248"/>
      <c r="H2185" s="222"/>
      <c r="I2185" s="222"/>
      <c r="J2185" s="222"/>
      <c r="K2185" s="222"/>
      <c r="L2185" s="222"/>
      <c r="M2185" s="222"/>
      <c r="N2185" s="221"/>
      <c r="O2185" s="221"/>
      <c r="P2185" s="221"/>
      <c r="Q2185" s="221"/>
      <c r="R2185" s="222"/>
      <c r="S2185" s="222"/>
      <c r="T2185" s="222"/>
      <c r="U2185" s="222"/>
      <c r="V2185" s="222"/>
      <c r="W2185" s="222"/>
      <c r="X2185" s="222"/>
      <c r="Y2185" s="222"/>
      <c r="Z2185" s="212"/>
      <c r="AA2185" s="212"/>
      <c r="AB2185" s="212"/>
      <c r="AC2185" s="212"/>
      <c r="AD2185" s="212"/>
      <c r="AE2185" s="212"/>
      <c r="AF2185" s="212"/>
      <c r="AG2185" s="212" t="s">
        <v>233</v>
      </c>
      <c r="AH2185" s="212"/>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2" x14ac:dyDescent="0.2">
      <c r="A2186" s="219"/>
      <c r="B2186" s="220"/>
      <c r="C2186" s="259" t="s">
        <v>1801</v>
      </c>
      <c r="D2186" s="226"/>
      <c r="E2186" s="227">
        <v>3</v>
      </c>
      <c r="F2186" s="222"/>
      <c r="G2186" s="222"/>
      <c r="H2186" s="222"/>
      <c r="I2186" s="222"/>
      <c r="J2186" s="222"/>
      <c r="K2186" s="222"/>
      <c r="L2186" s="222"/>
      <c r="M2186" s="222"/>
      <c r="N2186" s="221"/>
      <c r="O2186" s="221"/>
      <c r="P2186" s="221"/>
      <c r="Q2186" s="221"/>
      <c r="R2186" s="222"/>
      <c r="S2186" s="222"/>
      <c r="T2186" s="222"/>
      <c r="U2186" s="222"/>
      <c r="V2186" s="222"/>
      <c r="W2186" s="222"/>
      <c r="X2186" s="222"/>
      <c r="Y2186" s="222"/>
      <c r="Z2186" s="212"/>
      <c r="AA2186" s="212"/>
      <c r="AB2186" s="212"/>
      <c r="AC2186" s="212"/>
      <c r="AD2186" s="212"/>
      <c r="AE2186" s="212"/>
      <c r="AF2186" s="212"/>
      <c r="AG2186" s="212" t="s">
        <v>235</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ht="22.5" outlineLevel="1" x14ac:dyDescent="0.2">
      <c r="A2187" s="239">
        <v>239</v>
      </c>
      <c r="B2187" s="240" t="s">
        <v>1802</v>
      </c>
      <c r="C2187" s="257" t="s">
        <v>1803</v>
      </c>
      <c r="D2187" s="241" t="s">
        <v>425</v>
      </c>
      <c r="E2187" s="242">
        <v>1</v>
      </c>
      <c r="F2187" s="243"/>
      <c r="G2187" s="244">
        <f>ROUND(E2187*F2187,2)</f>
        <v>0</v>
      </c>
      <c r="H2187" s="243"/>
      <c r="I2187" s="244">
        <f>ROUND(E2187*H2187,2)</f>
        <v>0</v>
      </c>
      <c r="J2187" s="243"/>
      <c r="K2187" s="244">
        <f>ROUND(E2187*J2187,2)</f>
        <v>0</v>
      </c>
      <c r="L2187" s="244">
        <v>15</v>
      </c>
      <c r="M2187" s="244">
        <f>G2187*(1+L2187/100)</f>
        <v>0</v>
      </c>
      <c r="N2187" s="242">
        <v>0.05</v>
      </c>
      <c r="O2187" s="242">
        <f>ROUND(E2187*N2187,2)</f>
        <v>0.05</v>
      </c>
      <c r="P2187" s="242">
        <v>0</v>
      </c>
      <c r="Q2187" s="242">
        <f>ROUND(E2187*P2187,2)</f>
        <v>0</v>
      </c>
      <c r="R2187" s="244"/>
      <c r="S2187" s="244" t="s">
        <v>250</v>
      </c>
      <c r="T2187" s="245" t="s">
        <v>228</v>
      </c>
      <c r="U2187" s="222">
        <v>0</v>
      </c>
      <c r="V2187" s="222">
        <f>ROUND(E2187*U2187,2)</f>
        <v>0</v>
      </c>
      <c r="W2187" s="222"/>
      <c r="X2187" s="222" t="s">
        <v>298</v>
      </c>
      <c r="Y2187" s="222" t="s">
        <v>230</v>
      </c>
      <c r="Z2187" s="212"/>
      <c r="AA2187" s="212"/>
      <c r="AB2187" s="212"/>
      <c r="AC2187" s="212"/>
      <c r="AD2187" s="212"/>
      <c r="AE2187" s="212"/>
      <c r="AF2187" s="212"/>
      <c r="AG2187" s="212" t="s">
        <v>362</v>
      </c>
      <c r="AH2187" s="212"/>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2" x14ac:dyDescent="0.2">
      <c r="A2188" s="219"/>
      <c r="B2188" s="220"/>
      <c r="C2188" s="258" t="s">
        <v>1727</v>
      </c>
      <c r="D2188" s="246"/>
      <c r="E2188" s="246"/>
      <c r="F2188" s="246"/>
      <c r="G2188" s="246"/>
      <c r="H2188" s="222"/>
      <c r="I2188" s="222"/>
      <c r="J2188" s="222"/>
      <c r="K2188" s="222"/>
      <c r="L2188" s="222"/>
      <c r="M2188" s="222"/>
      <c r="N2188" s="221"/>
      <c r="O2188" s="221"/>
      <c r="P2188" s="221"/>
      <c r="Q2188" s="221"/>
      <c r="R2188" s="222"/>
      <c r="S2188" s="222"/>
      <c r="T2188" s="222"/>
      <c r="U2188" s="222"/>
      <c r="V2188" s="222"/>
      <c r="W2188" s="222"/>
      <c r="X2188" s="222"/>
      <c r="Y2188" s="222"/>
      <c r="Z2188" s="212"/>
      <c r="AA2188" s="212"/>
      <c r="AB2188" s="212"/>
      <c r="AC2188" s="212"/>
      <c r="AD2188" s="212"/>
      <c r="AE2188" s="212"/>
      <c r="AF2188" s="212"/>
      <c r="AG2188" s="212" t="s">
        <v>233</v>
      </c>
      <c r="AH2188" s="212"/>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60" t="s">
        <v>1775</v>
      </c>
      <c r="D2189" s="248"/>
      <c r="E2189" s="248"/>
      <c r="F2189" s="248"/>
      <c r="G2189" s="248"/>
      <c r="H2189" s="222"/>
      <c r="I2189" s="222"/>
      <c r="J2189" s="222"/>
      <c r="K2189" s="222"/>
      <c r="L2189" s="222"/>
      <c r="M2189" s="222"/>
      <c r="N2189" s="221"/>
      <c r="O2189" s="221"/>
      <c r="P2189" s="221"/>
      <c r="Q2189" s="221"/>
      <c r="R2189" s="222"/>
      <c r="S2189" s="222"/>
      <c r="T2189" s="222"/>
      <c r="U2189" s="222"/>
      <c r="V2189" s="222"/>
      <c r="W2189" s="222"/>
      <c r="X2189" s="222"/>
      <c r="Y2189" s="222"/>
      <c r="Z2189" s="212"/>
      <c r="AA2189" s="212"/>
      <c r="AB2189" s="212"/>
      <c r="AC2189" s="212"/>
      <c r="AD2189" s="212"/>
      <c r="AE2189" s="212"/>
      <c r="AF2189" s="212"/>
      <c r="AG2189" s="212" t="s">
        <v>233</v>
      </c>
      <c r="AH2189" s="212"/>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60" t="s">
        <v>1730</v>
      </c>
      <c r="D2190" s="248"/>
      <c r="E2190" s="248"/>
      <c r="F2190" s="248"/>
      <c r="G2190" s="248"/>
      <c r="H2190" s="222"/>
      <c r="I2190" s="222"/>
      <c r="J2190" s="222"/>
      <c r="K2190" s="222"/>
      <c r="L2190" s="222"/>
      <c r="M2190" s="222"/>
      <c r="N2190" s="221"/>
      <c r="O2190" s="221"/>
      <c r="P2190" s="221"/>
      <c r="Q2190" s="221"/>
      <c r="R2190" s="222"/>
      <c r="S2190" s="222"/>
      <c r="T2190" s="222"/>
      <c r="U2190" s="222"/>
      <c r="V2190" s="222"/>
      <c r="W2190" s="222"/>
      <c r="X2190" s="222"/>
      <c r="Y2190" s="222"/>
      <c r="Z2190" s="212"/>
      <c r="AA2190" s="212"/>
      <c r="AB2190" s="212"/>
      <c r="AC2190" s="212"/>
      <c r="AD2190" s="212"/>
      <c r="AE2190" s="212"/>
      <c r="AF2190" s="212"/>
      <c r="AG2190" s="212" t="s">
        <v>233</v>
      </c>
      <c r="AH2190" s="212"/>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60" t="s">
        <v>1776</v>
      </c>
      <c r="D2191" s="248"/>
      <c r="E2191" s="248"/>
      <c r="F2191" s="248"/>
      <c r="G2191" s="248"/>
      <c r="H2191" s="222"/>
      <c r="I2191" s="222"/>
      <c r="J2191" s="222"/>
      <c r="K2191" s="222"/>
      <c r="L2191" s="222"/>
      <c r="M2191" s="222"/>
      <c r="N2191" s="221"/>
      <c r="O2191" s="221"/>
      <c r="P2191" s="221"/>
      <c r="Q2191" s="221"/>
      <c r="R2191" s="222"/>
      <c r="S2191" s="222"/>
      <c r="T2191" s="222"/>
      <c r="U2191" s="222"/>
      <c r="V2191" s="222"/>
      <c r="W2191" s="222"/>
      <c r="X2191" s="222"/>
      <c r="Y2191" s="222"/>
      <c r="Z2191" s="212"/>
      <c r="AA2191" s="212"/>
      <c r="AB2191" s="212"/>
      <c r="AC2191" s="212"/>
      <c r="AD2191" s="212"/>
      <c r="AE2191" s="212"/>
      <c r="AF2191" s="212"/>
      <c r="AG2191" s="212" t="s">
        <v>233</v>
      </c>
      <c r="AH2191" s="212"/>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60" t="s">
        <v>1777</v>
      </c>
      <c r="D2192" s="248"/>
      <c r="E2192" s="248"/>
      <c r="F2192" s="248"/>
      <c r="G2192" s="248"/>
      <c r="H2192" s="222"/>
      <c r="I2192" s="222"/>
      <c r="J2192" s="222"/>
      <c r="K2192" s="222"/>
      <c r="L2192" s="222"/>
      <c r="M2192" s="222"/>
      <c r="N2192" s="221"/>
      <c r="O2192" s="221"/>
      <c r="P2192" s="221"/>
      <c r="Q2192" s="221"/>
      <c r="R2192" s="222"/>
      <c r="S2192" s="222"/>
      <c r="T2192" s="222"/>
      <c r="U2192" s="222"/>
      <c r="V2192" s="222"/>
      <c r="W2192" s="222"/>
      <c r="X2192" s="222"/>
      <c r="Y2192" s="222"/>
      <c r="Z2192" s="212"/>
      <c r="AA2192" s="212"/>
      <c r="AB2192" s="212"/>
      <c r="AC2192" s="212"/>
      <c r="AD2192" s="212"/>
      <c r="AE2192" s="212"/>
      <c r="AF2192" s="212"/>
      <c r="AG2192" s="212" t="s">
        <v>233</v>
      </c>
      <c r="AH2192" s="212"/>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60" t="s">
        <v>1778</v>
      </c>
      <c r="D2193" s="248"/>
      <c r="E2193" s="248"/>
      <c r="F2193" s="248"/>
      <c r="G2193" s="248"/>
      <c r="H2193" s="222"/>
      <c r="I2193" s="222"/>
      <c r="J2193" s="222"/>
      <c r="K2193" s="222"/>
      <c r="L2193" s="222"/>
      <c r="M2193" s="222"/>
      <c r="N2193" s="221"/>
      <c r="O2193" s="221"/>
      <c r="P2193" s="221"/>
      <c r="Q2193" s="221"/>
      <c r="R2193" s="222"/>
      <c r="S2193" s="222"/>
      <c r="T2193" s="222"/>
      <c r="U2193" s="222"/>
      <c r="V2193" s="222"/>
      <c r="W2193" s="222"/>
      <c r="X2193" s="222"/>
      <c r="Y2193" s="222"/>
      <c r="Z2193" s="212"/>
      <c r="AA2193" s="212"/>
      <c r="AB2193" s="212"/>
      <c r="AC2193" s="212"/>
      <c r="AD2193" s="212"/>
      <c r="AE2193" s="212"/>
      <c r="AF2193" s="212"/>
      <c r="AG2193" s="212" t="s">
        <v>233</v>
      </c>
      <c r="AH2193" s="212"/>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60" t="s">
        <v>1779</v>
      </c>
      <c r="D2194" s="248"/>
      <c r="E2194" s="248"/>
      <c r="F2194" s="248"/>
      <c r="G2194" s="248"/>
      <c r="H2194" s="222"/>
      <c r="I2194" s="222"/>
      <c r="J2194" s="222"/>
      <c r="K2194" s="222"/>
      <c r="L2194" s="222"/>
      <c r="M2194" s="222"/>
      <c r="N2194" s="221"/>
      <c r="O2194" s="221"/>
      <c r="P2194" s="221"/>
      <c r="Q2194" s="221"/>
      <c r="R2194" s="222"/>
      <c r="S2194" s="222"/>
      <c r="T2194" s="222"/>
      <c r="U2194" s="222"/>
      <c r="V2194" s="222"/>
      <c r="W2194" s="222"/>
      <c r="X2194" s="222"/>
      <c r="Y2194" s="222"/>
      <c r="Z2194" s="212"/>
      <c r="AA2194" s="212"/>
      <c r="AB2194" s="212"/>
      <c r="AC2194" s="212"/>
      <c r="AD2194" s="212"/>
      <c r="AE2194" s="212"/>
      <c r="AF2194" s="212"/>
      <c r="AG2194" s="212" t="s">
        <v>233</v>
      </c>
      <c r="AH2194" s="212"/>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60" t="s">
        <v>1780</v>
      </c>
      <c r="D2195" s="248"/>
      <c r="E2195" s="248"/>
      <c r="F2195" s="248"/>
      <c r="G2195" s="248"/>
      <c r="H2195" s="222"/>
      <c r="I2195" s="222"/>
      <c r="J2195" s="222"/>
      <c r="K2195" s="222"/>
      <c r="L2195" s="222"/>
      <c r="M2195" s="222"/>
      <c r="N2195" s="221"/>
      <c r="O2195" s="221"/>
      <c r="P2195" s="221"/>
      <c r="Q2195" s="221"/>
      <c r="R2195" s="222"/>
      <c r="S2195" s="222"/>
      <c r="T2195" s="222"/>
      <c r="U2195" s="222"/>
      <c r="V2195" s="222"/>
      <c r="W2195" s="222"/>
      <c r="X2195" s="222"/>
      <c r="Y2195" s="222"/>
      <c r="Z2195" s="212"/>
      <c r="AA2195" s="212"/>
      <c r="AB2195" s="212"/>
      <c r="AC2195" s="212"/>
      <c r="AD2195" s="212"/>
      <c r="AE2195" s="212"/>
      <c r="AF2195" s="212"/>
      <c r="AG2195" s="212" t="s">
        <v>233</v>
      </c>
      <c r="AH2195" s="212"/>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47" t="str">
        <f>C2195</f>
        <v>Povrchová úprava: dle stávající barvy - extriérové okno dle průzkumu přírodní svtělá, interiérové okno dle průzkumu slonová kost.</v>
      </c>
      <c r="BB2195" s="212"/>
      <c r="BC2195" s="212"/>
      <c r="BD2195" s="212"/>
      <c r="BE2195" s="212"/>
      <c r="BF2195" s="212"/>
      <c r="BG2195" s="212"/>
      <c r="BH2195" s="212"/>
    </row>
    <row r="2196" spans="1:60" outlineLevel="2" x14ac:dyDescent="0.2">
      <c r="A2196" s="219"/>
      <c r="B2196" s="220"/>
      <c r="C2196" s="259" t="s">
        <v>652</v>
      </c>
      <c r="D2196" s="226"/>
      <c r="E2196" s="227">
        <v>1</v>
      </c>
      <c r="F2196" s="222"/>
      <c r="G2196" s="222"/>
      <c r="H2196" s="222"/>
      <c r="I2196" s="222"/>
      <c r="J2196" s="222"/>
      <c r="K2196" s="222"/>
      <c r="L2196" s="222"/>
      <c r="M2196" s="222"/>
      <c r="N2196" s="221"/>
      <c r="O2196" s="221"/>
      <c r="P2196" s="221"/>
      <c r="Q2196" s="221"/>
      <c r="R2196" s="222"/>
      <c r="S2196" s="222"/>
      <c r="T2196" s="222"/>
      <c r="U2196" s="222"/>
      <c r="V2196" s="222"/>
      <c r="W2196" s="222"/>
      <c r="X2196" s="222"/>
      <c r="Y2196" s="222"/>
      <c r="Z2196" s="212"/>
      <c r="AA2196" s="212"/>
      <c r="AB2196" s="212"/>
      <c r="AC2196" s="212"/>
      <c r="AD2196" s="212"/>
      <c r="AE2196" s="212"/>
      <c r="AF2196" s="212"/>
      <c r="AG2196" s="212" t="s">
        <v>235</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1" x14ac:dyDescent="0.2">
      <c r="A2197" s="239">
        <v>240</v>
      </c>
      <c r="B2197" s="240" t="s">
        <v>1804</v>
      </c>
      <c r="C2197" s="257" t="s">
        <v>1805</v>
      </c>
      <c r="D2197" s="241" t="s">
        <v>384</v>
      </c>
      <c r="E2197" s="242">
        <v>35.3675</v>
      </c>
      <c r="F2197" s="243"/>
      <c r="G2197" s="244">
        <f>ROUND(E2197*F2197,2)</f>
        <v>0</v>
      </c>
      <c r="H2197" s="243"/>
      <c r="I2197" s="244">
        <f>ROUND(E2197*H2197,2)</f>
        <v>0</v>
      </c>
      <c r="J2197" s="243"/>
      <c r="K2197" s="244">
        <f>ROUND(E2197*J2197,2)</f>
        <v>0</v>
      </c>
      <c r="L2197" s="244">
        <v>15</v>
      </c>
      <c r="M2197" s="244">
        <f>G2197*(1+L2197/100)</f>
        <v>0</v>
      </c>
      <c r="N2197" s="242">
        <v>0</v>
      </c>
      <c r="O2197" s="242">
        <f>ROUND(E2197*N2197,2)</f>
        <v>0</v>
      </c>
      <c r="P2197" s="242">
        <v>0</v>
      </c>
      <c r="Q2197" s="242">
        <f>ROUND(E2197*P2197,2)</f>
        <v>0</v>
      </c>
      <c r="R2197" s="244" t="s">
        <v>1610</v>
      </c>
      <c r="S2197" s="244" t="s">
        <v>227</v>
      </c>
      <c r="T2197" s="245" t="s">
        <v>227</v>
      </c>
      <c r="U2197" s="222">
        <v>2.4940000000000002</v>
      </c>
      <c r="V2197" s="222">
        <f>ROUND(E2197*U2197,2)</f>
        <v>88.21</v>
      </c>
      <c r="W2197" s="222"/>
      <c r="X2197" s="222" t="s">
        <v>1420</v>
      </c>
      <c r="Y2197" s="222" t="s">
        <v>230</v>
      </c>
      <c r="Z2197" s="212"/>
      <c r="AA2197" s="212"/>
      <c r="AB2197" s="212"/>
      <c r="AC2197" s="212"/>
      <c r="AD2197" s="212"/>
      <c r="AE2197" s="212"/>
      <c r="AF2197" s="212"/>
      <c r="AG2197" s="212" t="s">
        <v>1421</v>
      </c>
      <c r="AH2197" s="212"/>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2" x14ac:dyDescent="0.2">
      <c r="A2198" s="219"/>
      <c r="B2198" s="220"/>
      <c r="C2198" s="272" t="s">
        <v>1490</v>
      </c>
      <c r="D2198" s="271"/>
      <c r="E2198" s="271"/>
      <c r="F2198" s="271"/>
      <c r="G2198" s="271"/>
      <c r="H2198" s="222"/>
      <c r="I2198" s="222"/>
      <c r="J2198" s="222"/>
      <c r="K2198" s="222"/>
      <c r="L2198" s="222"/>
      <c r="M2198" s="222"/>
      <c r="N2198" s="221"/>
      <c r="O2198" s="221"/>
      <c r="P2198" s="221"/>
      <c r="Q2198" s="221"/>
      <c r="R2198" s="222"/>
      <c r="S2198" s="222"/>
      <c r="T2198" s="222"/>
      <c r="U2198" s="222"/>
      <c r="V2198" s="222"/>
      <c r="W2198" s="222"/>
      <c r="X2198" s="222"/>
      <c r="Y2198" s="222"/>
      <c r="Z2198" s="212"/>
      <c r="AA2198" s="212"/>
      <c r="AB2198" s="212"/>
      <c r="AC2198" s="212"/>
      <c r="AD2198" s="212"/>
      <c r="AE2198" s="212"/>
      <c r="AF2198" s="212"/>
      <c r="AG2198" s="212" t="s">
        <v>301</v>
      </c>
      <c r="AH2198" s="212"/>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x14ac:dyDescent="0.2">
      <c r="A2199" s="215" t="s">
        <v>222</v>
      </c>
      <c r="B2199" s="216" t="s">
        <v>161</v>
      </c>
      <c r="C2199" s="263" t="s">
        <v>162</v>
      </c>
      <c r="D2199" s="235"/>
      <c r="E2199" s="236"/>
      <c r="F2199" s="237"/>
      <c r="G2199" s="237">
        <f>SUMIF(AG2200:AG2483,"&lt;&gt;NOR",G2200:G2483)</f>
        <v>0</v>
      </c>
      <c r="H2199" s="237"/>
      <c r="I2199" s="237">
        <f>SUM(I2200:I2483)</f>
        <v>0</v>
      </c>
      <c r="J2199" s="237"/>
      <c r="K2199" s="237">
        <f>SUM(K2200:K2483)</f>
        <v>0</v>
      </c>
      <c r="L2199" s="237"/>
      <c r="M2199" s="237">
        <f>SUM(M2200:M2483)</f>
        <v>0</v>
      </c>
      <c r="N2199" s="236"/>
      <c r="O2199" s="236">
        <f>SUM(O2200:O2483)</f>
        <v>25.08</v>
      </c>
      <c r="P2199" s="236"/>
      <c r="Q2199" s="236">
        <f>SUM(Q2200:Q2483)</f>
        <v>1.86</v>
      </c>
      <c r="R2199" s="237"/>
      <c r="S2199" s="237"/>
      <c r="T2199" s="238"/>
      <c r="U2199" s="228"/>
      <c r="V2199" s="228">
        <f>SUM(V2200:V2483)</f>
        <v>86.18</v>
      </c>
      <c r="W2199" s="228"/>
      <c r="X2199" s="228"/>
      <c r="Y2199" s="228"/>
      <c r="AG2199" t="s">
        <v>223</v>
      </c>
    </row>
    <row r="2200" spans="1:60" outlineLevel="1" x14ac:dyDescent="0.2">
      <c r="A2200" s="219"/>
      <c r="B2200" s="220"/>
      <c r="C2200" s="258" t="s">
        <v>1601</v>
      </c>
      <c r="D2200" s="246"/>
      <c r="E2200" s="246"/>
      <c r="F2200" s="246"/>
      <c r="G2200" s="246"/>
      <c r="H2200" s="222"/>
      <c r="I2200" s="222"/>
      <c r="J2200" s="222"/>
      <c r="K2200" s="222"/>
      <c r="L2200" s="222"/>
      <c r="M2200" s="222"/>
      <c r="N2200" s="221"/>
      <c r="O2200" s="221"/>
      <c r="P2200" s="221"/>
      <c r="Q2200" s="221"/>
      <c r="R2200" s="222"/>
      <c r="S2200" s="222"/>
      <c r="T2200" s="222"/>
      <c r="U2200" s="222"/>
      <c r="V2200" s="222"/>
      <c r="W2200" s="222"/>
      <c r="X2200" s="222"/>
      <c r="Y2200" s="222"/>
      <c r="Z2200" s="212"/>
      <c r="AA2200" s="212"/>
      <c r="AB2200" s="212"/>
      <c r="AC2200" s="212"/>
      <c r="AD2200" s="212"/>
      <c r="AE2200" s="212"/>
      <c r="AF2200" s="212"/>
      <c r="AG2200" s="212" t="s">
        <v>233</v>
      </c>
      <c r="AH2200" s="212"/>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47" t="str">
        <f>C2200</f>
        <v>Položky dle výpisu prvků jsou oceněny jako dodávka i montáž, případně repase stávajíího prvku a zpětná montáž</v>
      </c>
      <c r="BB2200" s="212"/>
      <c r="BC2200" s="212"/>
      <c r="BD2200" s="212"/>
      <c r="BE2200" s="212"/>
      <c r="BF2200" s="212"/>
      <c r="BG2200" s="212"/>
      <c r="BH2200" s="212"/>
    </row>
    <row r="2201" spans="1:60" outlineLevel="2" x14ac:dyDescent="0.2">
      <c r="A2201" s="219"/>
      <c r="B2201" s="220"/>
      <c r="C2201" s="260" t="s">
        <v>1806</v>
      </c>
      <c r="D2201" s="248"/>
      <c r="E2201" s="248"/>
      <c r="F2201" s="248"/>
      <c r="G2201" s="248"/>
      <c r="H2201" s="222"/>
      <c r="I2201" s="222"/>
      <c r="J2201" s="222"/>
      <c r="K2201" s="222"/>
      <c r="L2201" s="222"/>
      <c r="M2201" s="222"/>
      <c r="N2201" s="221"/>
      <c r="O2201" s="221"/>
      <c r="P2201" s="221"/>
      <c r="Q2201" s="221"/>
      <c r="R2201" s="222"/>
      <c r="S2201" s="222"/>
      <c r="T2201" s="222"/>
      <c r="U2201" s="222"/>
      <c r="V2201" s="222"/>
      <c r="W2201" s="222"/>
      <c r="X2201" s="222"/>
      <c r="Y2201" s="222"/>
      <c r="Z2201" s="212"/>
      <c r="AA2201" s="212"/>
      <c r="AB2201" s="212"/>
      <c r="AC2201" s="212"/>
      <c r="AD2201" s="212"/>
      <c r="AE2201" s="212"/>
      <c r="AF2201" s="212"/>
      <c r="AG2201" s="212" t="s">
        <v>233</v>
      </c>
      <c r="AH2201" s="212"/>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1" x14ac:dyDescent="0.2">
      <c r="A2202" s="239">
        <v>241</v>
      </c>
      <c r="B2202" s="240" t="s">
        <v>1807</v>
      </c>
      <c r="C2202" s="257" t="s">
        <v>1808</v>
      </c>
      <c r="D2202" s="241" t="s">
        <v>425</v>
      </c>
      <c r="E2202" s="242">
        <v>2</v>
      </c>
      <c r="F2202" s="243"/>
      <c r="G2202" s="244">
        <f>ROUND(E2202*F2202,2)</f>
        <v>0</v>
      </c>
      <c r="H2202" s="243"/>
      <c r="I2202" s="244">
        <f>ROUND(E2202*H2202,2)</f>
        <v>0</v>
      </c>
      <c r="J2202" s="243"/>
      <c r="K2202" s="244">
        <f>ROUND(E2202*J2202,2)</f>
        <v>0</v>
      </c>
      <c r="L2202" s="244">
        <v>15</v>
      </c>
      <c r="M2202" s="244">
        <f>G2202*(1+L2202/100)</f>
        <v>0</v>
      </c>
      <c r="N2202" s="242">
        <v>0.1</v>
      </c>
      <c r="O2202" s="242">
        <f>ROUND(E2202*N2202,2)</f>
        <v>0.2</v>
      </c>
      <c r="P2202" s="242">
        <v>0</v>
      </c>
      <c r="Q2202" s="242">
        <f>ROUND(E2202*P2202,2)</f>
        <v>0</v>
      </c>
      <c r="R2202" s="244"/>
      <c r="S2202" s="244" t="s">
        <v>250</v>
      </c>
      <c r="T2202" s="245" t="s">
        <v>228</v>
      </c>
      <c r="U2202" s="222">
        <v>0</v>
      </c>
      <c r="V2202" s="222">
        <f>ROUND(E2202*U2202,2)</f>
        <v>0</v>
      </c>
      <c r="W2202" s="222"/>
      <c r="X2202" s="222" t="s">
        <v>298</v>
      </c>
      <c r="Y2202" s="222" t="s">
        <v>230</v>
      </c>
      <c r="Z2202" s="212"/>
      <c r="AA2202" s="212"/>
      <c r="AB2202" s="212"/>
      <c r="AC2202" s="212"/>
      <c r="AD2202" s="212"/>
      <c r="AE2202" s="212"/>
      <c r="AF2202" s="212"/>
      <c r="AG2202" s="212" t="s">
        <v>362</v>
      </c>
      <c r="AH2202" s="212"/>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2" x14ac:dyDescent="0.2">
      <c r="A2203" s="219"/>
      <c r="B2203" s="220"/>
      <c r="C2203" s="258" t="s">
        <v>1809</v>
      </c>
      <c r="D2203" s="246"/>
      <c r="E2203" s="246"/>
      <c r="F2203" s="246"/>
      <c r="G2203" s="246"/>
      <c r="H2203" s="222"/>
      <c r="I2203" s="222"/>
      <c r="J2203" s="222"/>
      <c r="K2203" s="222"/>
      <c r="L2203" s="222"/>
      <c r="M2203" s="222"/>
      <c r="N2203" s="221"/>
      <c r="O2203" s="221"/>
      <c r="P2203" s="221"/>
      <c r="Q2203" s="221"/>
      <c r="R2203" s="222"/>
      <c r="S2203" s="222"/>
      <c r="T2203" s="222"/>
      <c r="U2203" s="222"/>
      <c r="V2203" s="222"/>
      <c r="W2203" s="222"/>
      <c r="X2203" s="222"/>
      <c r="Y2203" s="222"/>
      <c r="Z2203" s="212"/>
      <c r="AA2203" s="212"/>
      <c r="AB2203" s="212"/>
      <c r="AC2203" s="212"/>
      <c r="AD2203" s="212"/>
      <c r="AE2203" s="212"/>
      <c r="AF2203" s="212"/>
      <c r="AG2203" s="212" t="s">
        <v>233</v>
      </c>
      <c r="AH2203" s="212"/>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2" x14ac:dyDescent="0.2">
      <c r="A2204" s="219"/>
      <c r="B2204" s="220"/>
      <c r="C2204" s="259" t="s">
        <v>1761</v>
      </c>
      <c r="D2204" s="226"/>
      <c r="E2204" s="227">
        <v>2</v>
      </c>
      <c r="F2204" s="222"/>
      <c r="G2204" s="222"/>
      <c r="H2204" s="222"/>
      <c r="I2204" s="222"/>
      <c r="J2204" s="222"/>
      <c r="K2204" s="222"/>
      <c r="L2204" s="222"/>
      <c r="M2204" s="222"/>
      <c r="N2204" s="221"/>
      <c r="O2204" s="221"/>
      <c r="P2204" s="221"/>
      <c r="Q2204" s="221"/>
      <c r="R2204" s="222"/>
      <c r="S2204" s="222"/>
      <c r="T2204" s="222"/>
      <c r="U2204" s="222"/>
      <c r="V2204" s="222"/>
      <c r="W2204" s="222"/>
      <c r="X2204" s="222"/>
      <c r="Y2204" s="222"/>
      <c r="Z2204" s="212"/>
      <c r="AA2204" s="212"/>
      <c r="AB2204" s="212"/>
      <c r="AC2204" s="212"/>
      <c r="AD2204" s="212"/>
      <c r="AE2204" s="212"/>
      <c r="AF2204" s="212"/>
      <c r="AG2204" s="212" t="s">
        <v>235</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1" x14ac:dyDescent="0.2">
      <c r="A2205" s="239">
        <v>242</v>
      </c>
      <c r="B2205" s="240" t="s">
        <v>1810</v>
      </c>
      <c r="C2205" s="257" t="s">
        <v>1811</v>
      </c>
      <c r="D2205" s="241" t="s">
        <v>296</v>
      </c>
      <c r="E2205" s="242">
        <v>12.481999999999999</v>
      </c>
      <c r="F2205" s="243"/>
      <c r="G2205" s="244">
        <f>ROUND(E2205*F2205,2)</f>
        <v>0</v>
      </c>
      <c r="H2205" s="243"/>
      <c r="I2205" s="244">
        <f>ROUND(E2205*H2205,2)</f>
        <v>0</v>
      </c>
      <c r="J2205" s="243"/>
      <c r="K2205" s="244">
        <f>ROUND(E2205*J2205,2)</f>
        <v>0</v>
      </c>
      <c r="L2205" s="244">
        <v>15</v>
      </c>
      <c r="M2205" s="244">
        <f>G2205*(1+L2205/100)</f>
        <v>0</v>
      </c>
      <c r="N2205" s="242">
        <v>0</v>
      </c>
      <c r="O2205" s="242">
        <f>ROUND(E2205*N2205,2)</f>
        <v>0</v>
      </c>
      <c r="P2205" s="242">
        <v>1.7000000000000001E-2</v>
      </c>
      <c r="Q2205" s="242">
        <f>ROUND(E2205*P2205,2)</f>
        <v>0.21</v>
      </c>
      <c r="R2205" s="244" t="s">
        <v>1812</v>
      </c>
      <c r="S2205" s="244" t="s">
        <v>227</v>
      </c>
      <c r="T2205" s="245" t="s">
        <v>227</v>
      </c>
      <c r="U2205" s="222">
        <v>0.89</v>
      </c>
      <c r="V2205" s="222">
        <f>ROUND(E2205*U2205,2)</f>
        <v>11.11</v>
      </c>
      <c r="W2205" s="222"/>
      <c r="X2205" s="222" t="s">
        <v>298</v>
      </c>
      <c r="Y2205" s="222" t="s">
        <v>230</v>
      </c>
      <c r="Z2205" s="212"/>
      <c r="AA2205" s="212"/>
      <c r="AB2205" s="212"/>
      <c r="AC2205" s="212"/>
      <c r="AD2205" s="212"/>
      <c r="AE2205" s="212"/>
      <c r="AF2205" s="212"/>
      <c r="AG2205" s="212" t="s">
        <v>299</v>
      </c>
      <c r="AH2205" s="212"/>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2" x14ac:dyDescent="0.2">
      <c r="A2206" s="219"/>
      <c r="B2206" s="220"/>
      <c r="C2206" s="259" t="s">
        <v>582</v>
      </c>
      <c r="D2206" s="226"/>
      <c r="E2206" s="227"/>
      <c r="F2206" s="222"/>
      <c r="G2206" s="222"/>
      <c r="H2206" s="222"/>
      <c r="I2206" s="222"/>
      <c r="J2206" s="222"/>
      <c r="K2206" s="222"/>
      <c r="L2206" s="222"/>
      <c r="M2206" s="222"/>
      <c r="N2206" s="221"/>
      <c r="O2206" s="221"/>
      <c r="P2206" s="221"/>
      <c r="Q2206" s="221"/>
      <c r="R2206" s="222"/>
      <c r="S2206" s="222"/>
      <c r="T2206" s="222"/>
      <c r="U2206" s="222"/>
      <c r="V2206" s="222"/>
      <c r="W2206" s="222"/>
      <c r="X2206" s="222"/>
      <c r="Y2206" s="222"/>
      <c r="Z2206" s="212"/>
      <c r="AA2206" s="212"/>
      <c r="AB2206" s="212"/>
      <c r="AC2206" s="212"/>
      <c r="AD2206" s="212"/>
      <c r="AE2206" s="212"/>
      <c r="AF2206" s="212"/>
      <c r="AG2206" s="212" t="s">
        <v>235</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59" t="s">
        <v>1813</v>
      </c>
      <c r="D2207" s="226"/>
      <c r="E2207" s="227">
        <v>12.481999999999999</v>
      </c>
      <c r="F2207" s="222"/>
      <c r="G2207" s="222"/>
      <c r="H2207" s="222"/>
      <c r="I2207" s="222"/>
      <c r="J2207" s="222"/>
      <c r="K2207" s="222"/>
      <c r="L2207" s="222"/>
      <c r="M2207" s="222"/>
      <c r="N2207" s="221"/>
      <c r="O2207" s="221"/>
      <c r="P2207" s="221"/>
      <c r="Q2207" s="221"/>
      <c r="R2207" s="222"/>
      <c r="S2207" s="222"/>
      <c r="T2207" s="222"/>
      <c r="U2207" s="222"/>
      <c r="V2207" s="222"/>
      <c r="W2207" s="222"/>
      <c r="X2207" s="222"/>
      <c r="Y2207" s="222"/>
      <c r="Z2207" s="212"/>
      <c r="AA2207" s="212"/>
      <c r="AB2207" s="212"/>
      <c r="AC2207" s="212"/>
      <c r="AD2207" s="212"/>
      <c r="AE2207" s="212"/>
      <c r="AF2207" s="212"/>
      <c r="AG2207" s="212" t="s">
        <v>235</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1" x14ac:dyDescent="0.2">
      <c r="A2208" s="239">
        <v>243</v>
      </c>
      <c r="B2208" s="240" t="s">
        <v>1814</v>
      </c>
      <c r="C2208" s="257" t="s">
        <v>1815</v>
      </c>
      <c r="D2208" s="241" t="s">
        <v>317</v>
      </c>
      <c r="E2208" s="242">
        <v>29.4</v>
      </c>
      <c r="F2208" s="243"/>
      <c r="G2208" s="244">
        <f>ROUND(E2208*F2208,2)</f>
        <v>0</v>
      </c>
      <c r="H2208" s="243"/>
      <c r="I2208" s="244">
        <f>ROUND(E2208*H2208,2)</f>
        <v>0</v>
      </c>
      <c r="J2208" s="243"/>
      <c r="K2208" s="244">
        <f>ROUND(E2208*J2208,2)</f>
        <v>0</v>
      </c>
      <c r="L2208" s="244">
        <v>15</v>
      </c>
      <c r="M2208" s="244">
        <f>G2208*(1+L2208/100)</f>
        <v>0</v>
      </c>
      <c r="N2208" s="242">
        <v>0</v>
      </c>
      <c r="O2208" s="242">
        <f>ROUND(E2208*N2208,2)</f>
        <v>0</v>
      </c>
      <c r="P2208" s="242">
        <v>9.4500000000000001E-3</v>
      </c>
      <c r="Q2208" s="242">
        <f>ROUND(E2208*P2208,2)</f>
        <v>0.28000000000000003</v>
      </c>
      <c r="R2208" s="244" t="s">
        <v>1812</v>
      </c>
      <c r="S2208" s="244" t="s">
        <v>227</v>
      </c>
      <c r="T2208" s="245" t="s">
        <v>227</v>
      </c>
      <c r="U2208" s="222">
        <v>0.23</v>
      </c>
      <c r="V2208" s="222">
        <f>ROUND(E2208*U2208,2)</f>
        <v>6.76</v>
      </c>
      <c r="W2208" s="222"/>
      <c r="X2208" s="222" t="s">
        <v>298</v>
      </c>
      <c r="Y2208" s="222" t="s">
        <v>230</v>
      </c>
      <c r="Z2208" s="212"/>
      <c r="AA2208" s="212"/>
      <c r="AB2208" s="212"/>
      <c r="AC2208" s="212"/>
      <c r="AD2208" s="212"/>
      <c r="AE2208" s="212"/>
      <c r="AF2208" s="212"/>
      <c r="AG2208" s="212" t="s">
        <v>299</v>
      </c>
      <c r="AH2208" s="212"/>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2" x14ac:dyDescent="0.2">
      <c r="A2209" s="219"/>
      <c r="B2209" s="220"/>
      <c r="C2209" s="259" t="s">
        <v>1816</v>
      </c>
      <c r="D2209" s="226"/>
      <c r="E2209" s="227"/>
      <c r="F2209" s="222"/>
      <c r="G2209" s="222"/>
      <c r="H2209" s="222"/>
      <c r="I2209" s="222"/>
      <c r="J2209" s="222"/>
      <c r="K2209" s="222"/>
      <c r="L2209" s="222"/>
      <c r="M2209" s="222"/>
      <c r="N2209" s="221"/>
      <c r="O2209" s="221"/>
      <c r="P2209" s="221"/>
      <c r="Q2209" s="221"/>
      <c r="R2209" s="222"/>
      <c r="S2209" s="222"/>
      <c r="T2209" s="222"/>
      <c r="U2209" s="222"/>
      <c r="V2209" s="222"/>
      <c r="W2209" s="222"/>
      <c r="X2209" s="222"/>
      <c r="Y2209" s="222"/>
      <c r="Z2209" s="212"/>
      <c r="AA2209" s="212"/>
      <c r="AB2209" s="212"/>
      <c r="AC2209" s="212"/>
      <c r="AD2209" s="212"/>
      <c r="AE2209" s="212"/>
      <c r="AF2209" s="212"/>
      <c r="AG2209" s="212" t="s">
        <v>235</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19"/>
      <c r="B2210" s="220"/>
      <c r="C2210" s="259" t="s">
        <v>1817</v>
      </c>
      <c r="D2210" s="226"/>
      <c r="E2210" s="227">
        <v>29.4</v>
      </c>
      <c r="F2210" s="222"/>
      <c r="G2210" s="222"/>
      <c r="H2210" s="222"/>
      <c r="I2210" s="222"/>
      <c r="J2210" s="222"/>
      <c r="K2210" s="222"/>
      <c r="L2210" s="222"/>
      <c r="M2210" s="222"/>
      <c r="N2210" s="221"/>
      <c r="O2210" s="221"/>
      <c r="P2210" s="221"/>
      <c r="Q2210" s="221"/>
      <c r="R2210" s="222"/>
      <c r="S2210" s="222"/>
      <c r="T2210" s="222"/>
      <c r="U2210" s="222"/>
      <c r="V2210" s="222"/>
      <c r="W2210" s="222"/>
      <c r="X2210" s="222"/>
      <c r="Y2210" s="222"/>
      <c r="Z2210" s="212"/>
      <c r="AA2210" s="212"/>
      <c r="AB2210" s="212"/>
      <c r="AC2210" s="212"/>
      <c r="AD2210" s="212"/>
      <c r="AE2210" s="212"/>
      <c r="AF2210" s="212"/>
      <c r="AG2210" s="212" t="s">
        <v>235</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1" x14ac:dyDescent="0.2">
      <c r="A2211" s="239">
        <v>244</v>
      </c>
      <c r="B2211" s="240" t="s">
        <v>1818</v>
      </c>
      <c r="C2211" s="257" t="s">
        <v>1819</v>
      </c>
      <c r="D2211" s="241" t="s">
        <v>425</v>
      </c>
      <c r="E2211" s="242">
        <v>1</v>
      </c>
      <c r="F2211" s="243"/>
      <c r="G2211" s="244">
        <f>ROUND(E2211*F2211,2)</f>
        <v>0</v>
      </c>
      <c r="H2211" s="243"/>
      <c r="I2211" s="244">
        <f>ROUND(E2211*H2211,2)</f>
        <v>0</v>
      </c>
      <c r="J2211" s="243"/>
      <c r="K2211" s="244">
        <f>ROUND(E2211*J2211,2)</f>
        <v>0</v>
      </c>
      <c r="L2211" s="244">
        <v>15</v>
      </c>
      <c r="M2211" s="244">
        <f>G2211*(1+L2211/100)</f>
        <v>0</v>
      </c>
      <c r="N2211" s="242">
        <v>0.1</v>
      </c>
      <c r="O2211" s="242">
        <f>ROUND(E2211*N2211,2)</f>
        <v>0.1</v>
      </c>
      <c r="P2211" s="242">
        <v>0</v>
      </c>
      <c r="Q2211" s="242">
        <f>ROUND(E2211*P2211,2)</f>
        <v>0</v>
      </c>
      <c r="R2211" s="244"/>
      <c r="S2211" s="244" t="s">
        <v>250</v>
      </c>
      <c r="T2211" s="245" t="s">
        <v>228</v>
      </c>
      <c r="U2211" s="222">
        <v>0</v>
      </c>
      <c r="V2211" s="222">
        <f>ROUND(E2211*U2211,2)</f>
        <v>0</v>
      </c>
      <c r="W2211" s="222"/>
      <c r="X2211" s="222" t="s">
        <v>298</v>
      </c>
      <c r="Y2211" s="222" t="s">
        <v>230</v>
      </c>
      <c r="Z2211" s="212"/>
      <c r="AA2211" s="212"/>
      <c r="AB2211" s="212"/>
      <c r="AC2211" s="212"/>
      <c r="AD2211" s="212"/>
      <c r="AE2211" s="212"/>
      <c r="AF2211" s="212"/>
      <c r="AG2211" s="212" t="s">
        <v>362</v>
      </c>
      <c r="AH2211" s="212"/>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ht="22.5" outlineLevel="2" x14ac:dyDescent="0.2">
      <c r="A2212" s="219"/>
      <c r="B2212" s="220"/>
      <c r="C2212" s="258" t="s">
        <v>1820</v>
      </c>
      <c r="D2212" s="246"/>
      <c r="E2212" s="246"/>
      <c r="F2212" s="246"/>
      <c r="G2212" s="246"/>
      <c r="H2212" s="222"/>
      <c r="I2212" s="222"/>
      <c r="J2212" s="222"/>
      <c r="K2212" s="222"/>
      <c r="L2212" s="222"/>
      <c r="M2212" s="222"/>
      <c r="N2212" s="221"/>
      <c r="O2212" s="221"/>
      <c r="P2212" s="221"/>
      <c r="Q2212" s="221"/>
      <c r="R2212" s="222"/>
      <c r="S2212" s="222"/>
      <c r="T2212" s="222"/>
      <c r="U2212" s="222"/>
      <c r="V2212" s="222"/>
      <c r="W2212" s="222"/>
      <c r="X2212" s="222"/>
      <c r="Y2212" s="222"/>
      <c r="Z2212" s="212"/>
      <c r="AA2212" s="212"/>
      <c r="AB2212" s="212"/>
      <c r="AC2212" s="212"/>
      <c r="AD2212" s="212"/>
      <c r="AE2212" s="212"/>
      <c r="AF2212" s="212"/>
      <c r="AG2212" s="212" t="s">
        <v>233</v>
      </c>
      <c r="AH2212" s="212"/>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47" t="str">
        <f>C2212</f>
        <v>Síť je navržena a ušita přesně na míru a bude celistvá v celé ploše světlíku, kotvena po obvodu, okraje sítě zpevněny obšitím. Síť bude připevněna k obvodovému zdivu háčky, karabinkami a ocelovým lankem.</v>
      </c>
      <c r="BB2212" s="212"/>
      <c r="BC2212" s="212"/>
      <c r="BD2212" s="212"/>
      <c r="BE2212" s="212"/>
      <c r="BF2212" s="212"/>
      <c r="BG2212" s="212"/>
      <c r="BH2212" s="212"/>
    </row>
    <row r="2213" spans="1:60" outlineLevel="3" x14ac:dyDescent="0.2">
      <c r="A2213" s="219"/>
      <c r="B2213" s="220"/>
      <c r="C2213" s="260" t="s">
        <v>1821</v>
      </c>
      <c r="D2213" s="248"/>
      <c r="E2213" s="248"/>
      <c r="F2213" s="248"/>
      <c r="G2213" s="248"/>
      <c r="H2213" s="222"/>
      <c r="I2213" s="222"/>
      <c r="J2213" s="222"/>
      <c r="K2213" s="222"/>
      <c r="L2213" s="222"/>
      <c r="M2213" s="222"/>
      <c r="N2213" s="221"/>
      <c r="O2213" s="221"/>
      <c r="P2213" s="221"/>
      <c r="Q2213" s="221"/>
      <c r="R2213" s="222"/>
      <c r="S2213" s="222"/>
      <c r="T2213" s="222"/>
      <c r="U2213" s="222"/>
      <c r="V2213" s="222"/>
      <c r="W2213" s="222"/>
      <c r="X2213" s="222"/>
      <c r="Y2213" s="222"/>
      <c r="Z2213" s="212"/>
      <c r="AA2213" s="212"/>
      <c r="AB2213" s="212"/>
      <c r="AC2213" s="212"/>
      <c r="AD2213" s="212"/>
      <c r="AE2213" s="212"/>
      <c r="AF2213" s="212"/>
      <c r="AG2213" s="212" t="s">
        <v>233</v>
      </c>
      <c r="AH2213" s="212"/>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19"/>
      <c r="B2214" s="220"/>
      <c r="C2214" s="260" t="s">
        <v>1822</v>
      </c>
      <c r="D2214" s="248"/>
      <c r="E2214" s="248"/>
      <c r="F2214" s="248"/>
      <c r="G2214" s="248"/>
      <c r="H2214" s="222"/>
      <c r="I2214" s="222"/>
      <c r="J2214" s="222"/>
      <c r="K2214" s="222"/>
      <c r="L2214" s="222"/>
      <c r="M2214" s="222"/>
      <c r="N2214" s="221"/>
      <c r="O2214" s="221"/>
      <c r="P2214" s="221"/>
      <c r="Q2214" s="221"/>
      <c r="R2214" s="222"/>
      <c r="S2214" s="222"/>
      <c r="T2214" s="222"/>
      <c r="U2214" s="222"/>
      <c r="V2214" s="222"/>
      <c r="W2214" s="222"/>
      <c r="X2214" s="222"/>
      <c r="Y2214" s="222"/>
      <c r="Z2214" s="212"/>
      <c r="AA2214" s="212"/>
      <c r="AB2214" s="212"/>
      <c r="AC2214" s="212"/>
      <c r="AD2214" s="212"/>
      <c r="AE2214" s="212"/>
      <c r="AF2214" s="212"/>
      <c r="AG2214" s="212" t="s">
        <v>233</v>
      </c>
      <c r="AH2214" s="212"/>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1" x14ac:dyDescent="0.2">
      <c r="A2215" s="239">
        <v>245</v>
      </c>
      <c r="B2215" s="240" t="s">
        <v>1823</v>
      </c>
      <c r="C2215" s="257" t="s">
        <v>1824</v>
      </c>
      <c r="D2215" s="241" t="s">
        <v>425</v>
      </c>
      <c r="E2215" s="242">
        <v>1</v>
      </c>
      <c r="F2215" s="243"/>
      <c r="G2215" s="244">
        <f>ROUND(E2215*F2215,2)</f>
        <v>0</v>
      </c>
      <c r="H2215" s="243"/>
      <c r="I2215" s="244">
        <f>ROUND(E2215*H2215,2)</f>
        <v>0</v>
      </c>
      <c r="J2215" s="243"/>
      <c r="K2215" s="244">
        <f>ROUND(E2215*J2215,2)</f>
        <v>0</v>
      </c>
      <c r="L2215" s="244">
        <v>15</v>
      </c>
      <c r="M2215" s="244">
        <f>G2215*(1+L2215/100)</f>
        <v>0</v>
      </c>
      <c r="N2215" s="242">
        <v>0.1</v>
      </c>
      <c r="O2215" s="242">
        <f>ROUND(E2215*N2215,2)</f>
        <v>0.1</v>
      </c>
      <c r="P2215" s="242">
        <v>0</v>
      </c>
      <c r="Q2215" s="242">
        <f>ROUND(E2215*P2215,2)</f>
        <v>0</v>
      </c>
      <c r="R2215" s="244"/>
      <c r="S2215" s="244" t="s">
        <v>250</v>
      </c>
      <c r="T2215" s="245" t="s">
        <v>228</v>
      </c>
      <c r="U2215" s="222">
        <v>0</v>
      </c>
      <c r="V2215" s="222">
        <f>ROUND(E2215*U2215,2)</f>
        <v>0</v>
      </c>
      <c r="W2215" s="222"/>
      <c r="X2215" s="222" t="s">
        <v>298</v>
      </c>
      <c r="Y2215" s="222" t="s">
        <v>230</v>
      </c>
      <c r="Z2215" s="212"/>
      <c r="AA2215" s="212"/>
      <c r="AB2215" s="212"/>
      <c r="AC2215" s="212"/>
      <c r="AD2215" s="212"/>
      <c r="AE2215" s="212"/>
      <c r="AF2215" s="212"/>
      <c r="AG2215" s="212" t="s">
        <v>362</v>
      </c>
      <c r="AH2215" s="212"/>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ht="22.5" outlineLevel="2" x14ac:dyDescent="0.2">
      <c r="A2216" s="219"/>
      <c r="B2216" s="220"/>
      <c r="C2216" s="258" t="s">
        <v>1820</v>
      </c>
      <c r="D2216" s="246"/>
      <c r="E2216" s="246"/>
      <c r="F2216" s="246"/>
      <c r="G2216" s="246"/>
      <c r="H2216" s="222"/>
      <c r="I2216" s="222"/>
      <c r="J2216" s="222"/>
      <c r="K2216" s="222"/>
      <c r="L2216" s="222"/>
      <c r="M2216" s="222"/>
      <c r="N2216" s="221"/>
      <c r="O2216" s="221"/>
      <c r="P2216" s="221"/>
      <c r="Q2216" s="221"/>
      <c r="R2216" s="222"/>
      <c r="S2216" s="222"/>
      <c r="T2216" s="222"/>
      <c r="U2216" s="222"/>
      <c r="V2216" s="222"/>
      <c r="W2216" s="222"/>
      <c r="X2216" s="222"/>
      <c r="Y2216" s="222"/>
      <c r="Z2216" s="212"/>
      <c r="AA2216" s="212"/>
      <c r="AB2216" s="212"/>
      <c r="AC2216" s="212"/>
      <c r="AD2216" s="212"/>
      <c r="AE2216" s="212"/>
      <c r="AF2216" s="212"/>
      <c r="AG2216" s="212" t="s">
        <v>233</v>
      </c>
      <c r="AH2216" s="212"/>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47" t="str">
        <f>C2216</f>
        <v>Síť je navržena a ušita přesně na míru a bude celistvá v celé ploše světlíku, kotvena po obvodu, okraje sítě zpevněny obšitím. Síť bude připevněna k obvodovému zdivu háčky, karabinkami a ocelovým lankem.</v>
      </c>
      <c r="BB2216" s="212"/>
      <c r="BC2216" s="212"/>
      <c r="BD2216" s="212"/>
      <c r="BE2216" s="212"/>
      <c r="BF2216" s="212"/>
      <c r="BG2216" s="212"/>
      <c r="BH2216" s="212"/>
    </row>
    <row r="2217" spans="1:60" outlineLevel="3" x14ac:dyDescent="0.2">
      <c r="A2217" s="219"/>
      <c r="B2217" s="220"/>
      <c r="C2217" s="260" t="s">
        <v>1821</v>
      </c>
      <c r="D2217" s="248"/>
      <c r="E2217" s="248"/>
      <c r="F2217" s="248"/>
      <c r="G2217" s="248"/>
      <c r="H2217" s="222"/>
      <c r="I2217" s="222"/>
      <c r="J2217" s="222"/>
      <c r="K2217" s="222"/>
      <c r="L2217" s="222"/>
      <c r="M2217" s="222"/>
      <c r="N2217" s="221"/>
      <c r="O2217" s="221"/>
      <c r="P2217" s="221"/>
      <c r="Q2217" s="221"/>
      <c r="R2217" s="222"/>
      <c r="S2217" s="222"/>
      <c r="T2217" s="222"/>
      <c r="U2217" s="222"/>
      <c r="V2217" s="222"/>
      <c r="W2217" s="222"/>
      <c r="X2217" s="222"/>
      <c r="Y2217" s="222"/>
      <c r="Z2217" s="212"/>
      <c r="AA2217" s="212"/>
      <c r="AB2217" s="212"/>
      <c r="AC2217" s="212"/>
      <c r="AD2217" s="212"/>
      <c r="AE2217" s="212"/>
      <c r="AF2217" s="212"/>
      <c r="AG2217" s="212" t="s">
        <v>233</v>
      </c>
      <c r="AH2217" s="212"/>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3" x14ac:dyDescent="0.2">
      <c r="A2218" s="219"/>
      <c r="B2218" s="220"/>
      <c r="C2218" s="260" t="s">
        <v>1825</v>
      </c>
      <c r="D2218" s="248"/>
      <c r="E2218" s="248"/>
      <c r="F2218" s="248"/>
      <c r="G2218" s="248"/>
      <c r="H2218" s="222"/>
      <c r="I2218" s="222"/>
      <c r="J2218" s="222"/>
      <c r="K2218" s="222"/>
      <c r="L2218" s="222"/>
      <c r="M2218" s="222"/>
      <c r="N2218" s="221"/>
      <c r="O2218" s="221"/>
      <c r="P2218" s="221"/>
      <c r="Q2218" s="221"/>
      <c r="R2218" s="222"/>
      <c r="S2218" s="222"/>
      <c r="T2218" s="222"/>
      <c r="U2218" s="222"/>
      <c r="V2218" s="222"/>
      <c r="W2218" s="222"/>
      <c r="X2218" s="222"/>
      <c r="Y2218" s="222"/>
      <c r="Z2218" s="212"/>
      <c r="AA2218" s="212"/>
      <c r="AB2218" s="212"/>
      <c r="AC2218" s="212"/>
      <c r="AD2218" s="212"/>
      <c r="AE2218" s="212"/>
      <c r="AF2218" s="212"/>
      <c r="AG2218" s="212" t="s">
        <v>233</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1" x14ac:dyDescent="0.2">
      <c r="A2219" s="239">
        <v>246</v>
      </c>
      <c r="B2219" s="240" t="s">
        <v>1826</v>
      </c>
      <c r="C2219" s="257" t="s">
        <v>1827</v>
      </c>
      <c r="D2219" s="241" t="s">
        <v>367</v>
      </c>
      <c r="E2219" s="242">
        <v>1366.29</v>
      </c>
      <c r="F2219" s="243"/>
      <c r="G2219" s="244">
        <f>ROUND(E2219*F2219,2)</f>
        <v>0</v>
      </c>
      <c r="H2219" s="243"/>
      <c r="I2219" s="244">
        <f>ROUND(E2219*H2219,2)</f>
        <v>0</v>
      </c>
      <c r="J2219" s="243"/>
      <c r="K2219" s="244">
        <f>ROUND(E2219*J2219,2)</f>
        <v>0</v>
      </c>
      <c r="L2219" s="244">
        <v>15</v>
      </c>
      <c r="M2219" s="244">
        <f>G2219*(1+L2219/100)</f>
        <v>0</v>
      </c>
      <c r="N2219" s="242">
        <v>6.0000000000000002E-5</v>
      </c>
      <c r="O2219" s="242">
        <f>ROUND(E2219*N2219,2)</f>
        <v>0.08</v>
      </c>
      <c r="P2219" s="242">
        <v>1E-3</v>
      </c>
      <c r="Q2219" s="242">
        <f>ROUND(E2219*P2219,2)</f>
        <v>1.37</v>
      </c>
      <c r="R2219" s="244" t="s">
        <v>1812</v>
      </c>
      <c r="S2219" s="244" t="s">
        <v>227</v>
      </c>
      <c r="T2219" s="245" t="s">
        <v>227</v>
      </c>
      <c r="U2219" s="222">
        <v>0.05</v>
      </c>
      <c r="V2219" s="222">
        <f>ROUND(E2219*U2219,2)</f>
        <v>68.31</v>
      </c>
      <c r="W2219" s="222"/>
      <c r="X2219" s="222" t="s">
        <v>298</v>
      </c>
      <c r="Y2219" s="222" t="s">
        <v>230</v>
      </c>
      <c r="Z2219" s="212"/>
      <c r="AA2219" s="212"/>
      <c r="AB2219" s="212"/>
      <c r="AC2219" s="212"/>
      <c r="AD2219" s="212"/>
      <c r="AE2219" s="212"/>
      <c r="AF2219" s="212"/>
      <c r="AG2219" s="212" t="s">
        <v>299</v>
      </c>
      <c r="AH2219" s="212"/>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2" x14ac:dyDescent="0.2">
      <c r="A2220" s="219"/>
      <c r="B2220" s="220"/>
      <c r="C2220" s="259" t="s">
        <v>1828</v>
      </c>
      <c r="D2220" s="226"/>
      <c r="E2220" s="227"/>
      <c r="F2220" s="222"/>
      <c r="G2220" s="222"/>
      <c r="H2220" s="222"/>
      <c r="I2220" s="222"/>
      <c r="J2220" s="222"/>
      <c r="K2220" s="222"/>
      <c r="L2220" s="222"/>
      <c r="M2220" s="222"/>
      <c r="N2220" s="221"/>
      <c r="O2220" s="221"/>
      <c r="P2220" s="221"/>
      <c r="Q2220" s="221"/>
      <c r="R2220" s="222"/>
      <c r="S2220" s="222"/>
      <c r="T2220" s="222"/>
      <c r="U2220" s="222"/>
      <c r="V2220" s="222"/>
      <c r="W2220" s="222"/>
      <c r="X2220" s="222"/>
      <c r="Y2220" s="222"/>
      <c r="Z2220" s="212"/>
      <c r="AA2220" s="212"/>
      <c r="AB2220" s="212"/>
      <c r="AC2220" s="212"/>
      <c r="AD2220" s="212"/>
      <c r="AE2220" s="212"/>
      <c r="AF2220" s="212"/>
      <c r="AG2220" s="212" t="s">
        <v>235</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59" t="s">
        <v>1829</v>
      </c>
      <c r="D2221" s="226"/>
      <c r="E2221" s="227">
        <v>804.6</v>
      </c>
      <c r="F2221" s="222"/>
      <c r="G2221" s="222"/>
      <c r="H2221" s="222"/>
      <c r="I2221" s="222"/>
      <c r="J2221" s="222"/>
      <c r="K2221" s="222"/>
      <c r="L2221" s="222"/>
      <c r="M2221" s="222"/>
      <c r="N2221" s="221"/>
      <c r="O2221" s="221"/>
      <c r="P2221" s="221"/>
      <c r="Q2221" s="221"/>
      <c r="R2221" s="222"/>
      <c r="S2221" s="222"/>
      <c r="T2221" s="222"/>
      <c r="U2221" s="222"/>
      <c r="V2221" s="222"/>
      <c r="W2221" s="222"/>
      <c r="X2221" s="222"/>
      <c r="Y2221" s="222"/>
      <c r="Z2221" s="212"/>
      <c r="AA2221" s="212"/>
      <c r="AB2221" s="212"/>
      <c r="AC2221" s="212"/>
      <c r="AD2221" s="212"/>
      <c r="AE2221" s="212"/>
      <c r="AF2221" s="212"/>
      <c r="AG2221" s="212" t="s">
        <v>235</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59" t="s">
        <v>1830</v>
      </c>
      <c r="D2222" s="226"/>
      <c r="E2222" s="227">
        <v>561.69000000000005</v>
      </c>
      <c r="F2222" s="222"/>
      <c r="G2222" s="222"/>
      <c r="H2222" s="222"/>
      <c r="I2222" s="222"/>
      <c r="J2222" s="222"/>
      <c r="K2222" s="222"/>
      <c r="L2222" s="222"/>
      <c r="M2222" s="222"/>
      <c r="N2222" s="221"/>
      <c r="O2222" s="221"/>
      <c r="P2222" s="221"/>
      <c r="Q2222" s="221"/>
      <c r="R2222" s="222"/>
      <c r="S2222" s="222"/>
      <c r="T2222" s="222"/>
      <c r="U2222" s="222"/>
      <c r="V2222" s="222"/>
      <c r="W2222" s="222"/>
      <c r="X2222" s="222"/>
      <c r="Y2222" s="222"/>
      <c r="Z2222" s="212"/>
      <c r="AA2222" s="212"/>
      <c r="AB2222" s="212"/>
      <c r="AC2222" s="212"/>
      <c r="AD2222" s="212"/>
      <c r="AE2222" s="212"/>
      <c r="AF2222" s="212"/>
      <c r="AG2222" s="212" t="s">
        <v>235</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1" x14ac:dyDescent="0.2">
      <c r="A2223" s="239">
        <v>247</v>
      </c>
      <c r="B2223" s="240" t="s">
        <v>1831</v>
      </c>
      <c r="C2223" s="257" t="s">
        <v>1832</v>
      </c>
      <c r="D2223" s="241" t="s">
        <v>425</v>
      </c>
      <c r="E2223" s="242">
        <v>2</v>
      </c>
      <c r="F2223" s="243"/>
      <c r="G2223" s="244">
        <f>ROUND(E2223*F2223,2)</f>
        <v>0</v>
      </c>
      <c r="H2223" s="243"/>
      <c r="I2223" s="244">
        <f>ROUND(E2223*H2223,2)</f>
        <v>0</v>
      </c>
      <c r="J2223" s="243"/>
      <c r="K2223" s="244">
        <f>ROUND(E2223*J2223,2)</f>
        <v>0</v>
      </c>
      <c r="L2223" s="244">
        <v>15</v>
      </c>
      <c r="M2223" s="244">
        <f>G2223*(1+L2223/100)</f>
        <v>0</v>
      </c>
      <c r="N2223" s="242">
        <v>0.1</v>
      </c>
      <c r="O2223" s="242">
        <f>ROUND(E2223*N2223,2)</f>
        <v>0.2</v>
      </c>
      <c r="P2223" s="242">
        <v>0</v>
      </c>
      <c r="Q2223" s="242">
        <f>ROUND(E2223*P2223,2)</f>
        <v>0</v>
      </c>
      <c r="R2223" s="244"/>
      <c r="S2223" s="244" t="s">
        <v>250</v>
      </c>
      <c r="T2223" s="245" t="s">
        <v>228</v>
      </c>
      <c r="U2223" s="222">
        <v>0</v>
      </c>
      <c r="V2223" s="222">
        <f>ROUND(E2223*U2223,2)</f>
        <v>0</v>
      </c>
      <c r="W2223" s="222"/>
      <c r="X2223" s="222" t="s">
        <v>298</v>
      </c>
      <c r="Y2223" s="222" t="s">
        <v>230</v>
      </c>
      <c r="Z2223" s="212"/>
      <c r="AA2223" s="212"/>
      <c r="AB2223" s="212"/>
      <c r="AC2223" s="212"/>
      <c r="AD2223" s="212"/>
      <c r="AE2223" s="212"/>
      <c r="AF2223" s="212"/>
      <c r="AG2223" s="212" t="s">
        <v>362</v>
      </c>
      <c r="AH2223" s="212"/>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ht="22.5" outlineLevel="2" x14ac:dyDescent="0.2">
      <c r="A2224" s="219"/>
      <c r="B2224" s="220"/>
      <c r="C2224" s="258" t="s">
        <v>1820</v>
      </c>
      <c r="D2224" s="246"/>
      <c r="E2224" s="246"/>
      <c r="F2224" s="246"/>
      <c r="G2224" s="246"/>
      <c r="H2224" s="222"/>
      <c r="I2224" s="222"/>
      <c r="J2224" s="222"/>
      <c r="K2224" s="222"/>
      <c r="L2224" s="222"/>
      <c r="M2224" s="222"/>
      <c r="N2224" s="221"/>
      <c r="O2224" s="221"/>
      <c r="P2224" s="221"/>
      <c r="Q2224" s="221"/>
      <c r="R2224" s="222"/>
      <c r="S2224" s="222"/>
      <c r="T2224" s="222"/>
      <c r="U2224" s="222"/>
      <c r="V2224" s="222"/>
      <c r="W2224" s="222"/>
      <c r="X2224" s="222"/>
      <c r="Y2224" s="222"/>
      <c r="Z2224" s="212"/>
      <c r="AA2224" s="212"/>
      <c r="AB2224" s="212"/>
      <c r="AC2224" s="212"/>
      <c r="AD2224" s="212"/>
      <c r="AE2224" s="212"/>
      <c r="AF2224" s="212"/>
      <c r="AG2224" s="212" t="s">
        <v>233</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47" t="str">
        <f>C2224</f>
        <v>Síť je navržena a ušita přesně na míru a bude celistvá v celé ploše světlíku, kotvena po obvodu, okraje sítě zpevněny obšitím. Síť bude připevněna k obvodovému zdivu háčky, karabinkami a ocelovým lankem.</v>
      </c>
      <c r="BB2224" s="212"/>
      <c r="BC2224" s="212"/>
      <c r="BD2224" s="212"/>
      <c r="BE2224" s="212"/>
      <c r="BF2224" s="212"/>
      <c r="BG2224" s="212"/>
      <c r="BH2224" s="212"/>
    </row>
    <row r="2225" spans="1:60" outlineLevel="3" x14ac:dyDescent="0.2">
      <c r="A2225" s="219"/>
      <c r="B2225" s="220"/>
      <c r="C2225" s="260" t="s">
        <v>1821</v>
      </c>
      <c r="D2225" s="248"/>
      <c r="E2225" s="248"/>
      <c r="F2225" s="248"/>
      <c r="G2225" s="248"/>
      <c r="H2225" s="222"/>
      <c r="I2225" s="222"/>
      <c r="J2225" s="222"/>
      <c r="K2225" s="222"/>
      <c r="L2225" s="222"/>
      <c r="M2225" s="222"/>
      <c r="N2225" s="221"/>
      <c r="O2225" s="221"/>
      <c r="P2225" s="221"/>
      <c r="Q2225" s="221"/>
      <c r="R2225" s="222"/>
      <c r="S2225" s="222"/>
      <c r="T2225" s="222"/>
      <c r="U2225" s="222"/>
      <c r="V2225" s="222"/>
      <c r="W2225" s="222"/>
      <c r="X2225" s="222"/>
      <c r="Y2225" s="222"/>
      <c r="Z2225" s="212"/>
      <c r="AA2225" s="212"/>
      <c r="AB2225" s="212"/>
      <c r="AC2225" s="212"/>
      <c r="AD2225" s="212"/>
      <c r="AE2225" s="212"/>
      <c r="AF2225" s="212"/>
      <c r="AG2225" s="212" t="s">
        <v>233</v>
      </c>
      <c r="AH2225" s="212"/>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3" x14ac:dyDescent="0.2">
      <c r="A2226" s="219"/>
      <c r="B2226" s="220"/>
      <c r="C2226" s="260" t="s">
        <v>1825</v>
      </c>
      <c r="D2226" s="248"/>
      <c r="E2226" s="248"/>
      <c r="F2226" s="248"/>
      <c r="G2226" s="248"/>
      <c r="H2226" s="222"/>
      <c r="I2226" s="222"/>
      <c r="J2226" s="222"/>
      <c r="K2226" s="222"/>
      <c r="L2226" s="222"/>
      <c r="M2226" s="222"/>
      <c r="N2226" s="221"/>
      <c r="O2226" s="221"/>
      <c r="P2226" s="221"/>
      <c r="Q2226" s="221"/>
      <c r="R2226" s="222"/>
      <c r="S2226" s="222"/>
      <c r="T2226" s="222"/>
      <c r="U2226" s="222"/>
      <c r="V2226" s="222"/>
      <c r="W2226" s="222"/>
      <c r="X2226" s="222"/>
      <c r="Y2226" s="222"/>
      <c r="Z2226" s="212"/>
      <c r="AA2226" s="212"/>
      <c r="AB2226" s="212"/>
      <c r="AC2226" s="212"/>
      <c r="AD2226" s="212"/>
      <c r="AE2226" s="212"/>
      <c r="AF2226" s="212"/>
      <c r="AG2226" s="212" t="s">
        <v>233</v>
      </c>
      <c r="AH2226" s="212"/>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1" x14ac:dyDescent="0.2">
      <c r="A2227" s="239">
        <v>248</v>
      </c>
      <c r="B2227" s="240" t="s">
        <v>1833</v>
      </c>
      <c r="C2227" s="257" t="s">
        <v>1834</v>
      </c>
      <c r="D2227" s="241" t="s">
        <v>425</v>
      </c>
      <c r="E2227" s="242">
        <v>1</v>
      </c>
      <c r="F2227" s="243"/>
      <c r="G2227" s="244">
        <f>ROUND(E2227*F2227,2)</f>
        <v>0</v>
      </c>
      <c r="H2227" s="243"/>
      <c r="I2227" s="244">
        <f>ROUND(E2227*H2227,2)</f>
        <v>0</v>
      </c>
      <c r="J2227" s="243"/>
      <c r="K2227" s="244">
        <f>ROUND(E2227*J2227,2)</f>
        <v>0</v>
      </c>
      <c r="L2227" s="244">
        <v>15</v>
      </c>
      <c r="M2227" s="244">
        <f>G2227*(1+L2227/100)</f>
        <v>0</v>
      </c>
      <c r="N2227" s="242">
        <v>0.1</v>
      </c>
      <c r="O2227" s="242">
        <f>ROUND(E2227*N2227,2)</f>
        <v>0.1</v>
      </c>
      <c r="P2227" s="242">
        <v>0</v>
      </c>
      <c r="Q2227" s="242">
        <f>ROUND(E2227*P2227,2)</f>
        <v>0</v>
      </c>
      <c r="R2227" s="244"/>
      <c r="S2227" s="244" t="s">
        <v>250</v>
      </c>
      <c r="T2227" s="245" t="s">
        <v>228</v>
      </c>
      <c r="U2227" s="222">
        <v>0</v>
      </c>
      <c r="V2227" s="222">
        <f>ROUND(E2227*U2227,2)</f>
        <v>0</v>
      </c>
      <c r="W2227" s="222"/>
      <c r="X2227" s="222" t="s">
        <v>298</v>
      </c>
      <c r="Y2227" s="222" t="s">
        <v>230</v>
      </c>
      <c r="Z2227" s="212"/>
      <c r="AA2227" s="212"/>
      <c r="AB2227" s="212"/>
      <c r="AC2227" s="212"/>
      <c r="AD2227" s="212"/>
      <c r="AE2227" s="212"/>
      <c r="AF2227" s="212"/>
      <c r="AG2227" s="212" t="s">
        <v>362</v>
      </c>
      <c r="AH2227" s="212"/>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ht="22.5" outlineLevel="2" x14ac:dyDescent="0.2">
      <c r="A2228" s="219"/>
      <c r="B2228" s="220"/>
      <c r="C2228" s="258" t="s">
        <v>1820</v>
      </c>
      <c r="D2228" s="246"/>
      <c r="E2228" s="246"/>
      <c r="F2228" s="246"/>
      <c r="G2228" s="246"/>
      <c r="H2228" s="222"/>
      <c r="I2228" s="222"/>
      <c r="J2228" s="222"/>
      <c r="K2228" s="222"/>
      <c r="L2228" s="222"/>
      <c r="M2228" s="222"/>
      <c r="N2228" s="221"/>
      <c r="O2228" s="221"/>
      <c r="P2228" s="221"/>
      <c r="Q2228" s="221"/>
      <c r="R2228" s="222"/>
      <c r="S2228" s="222"/>
      <c r="T2228" s="222"/>
      <c r="U2228" s="222"/>
      <c r="V2228" s="222"/>
      <c r="W2228" s="222"/>
      <c r="X2228" s="222"/>
      <c r="Y2228" s="222"/>
      <c r="Z2228" s="212"/>
      <c r="AA2228" s="212"/>
      <c r="AB2228" s="212"/>
      <c r="AC2228" s="212"/>
      <c r="AD2228" s="212"/>
      <c r="AE2228" s="212"/>
      <c r="AF2228" s="212"/>
      <c r="AG2228" s="212" t="s">
        <v>233</v>
      </c>
      <c r="AH2228" s="212"/>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47" t="str">
        <f>C2228</f>
        <v>Síť je navržena a ušita přesně na míru a bude celistvá v celé ploše světlíku, kotvena po obvodu, okraje sítě zpevněny obšitím. Síť bude připevněna k obvodovému zdivu háčky, karabinkami a ocelovým lankem.</v>
      </c>
      <c r="BB2228" s="212"/>
      <c r="BC2228" s="212"/>
      <c r="BD2228" s="212"/>
      <c r="BE2228" s="212"/>
      <c r="BF2228" s="212"/>
      <c r="BG2228" s="212"/>
      <c r="BH2228" s="212"/>
    </row>
    <row r="2229" spans="1:60" outlineLevel="3" x14ac:dyDescent="0.2">
      <c r="A2229" s="219"/>
      <c r="B2229" s="220"/>
      <c r="C2229" s="260" t="s">
        <v>1821</v>
      </c>
      <c r="D2229" s="248"/>
      <c r="E2229" s="248"/>
      <c r="F2229" s="248"/>
      <c r="G2229" s="248"/>
      <c r="H2229" s="222"/>
      <c r="I2229" s="222"/>
      <c r="J2229" s="222"/>
      <c r="K2229" s="222"/>
      <c r="L2229" s="222"/>
      <c r="M2229" s="222"/>
      <c r="N2229" s="221"/>
      <c r="O2229" s="221"/>
      <c r="P2229" s="221"/>
      <c r="Q2229" s="221"/>
      <c r="R2229" s="222"/>
      <c r="S2229" s="222"/>
      <c r="T2229" s="222"/>
      <c r="U2229" s="222"/>
      <c r="V2229" s="222"/>
      <c r="W2229" s="222"/>
      <c r="X2229" s="222"/>
      <c r="Y2229" s="222"/>
      <c r="Z2229" s="212"/>
      <c r="AA2229" s="212"/>
      <c r="AB2229" s="212"/>
      <c r="AC2229" s="212"/>
      <c r="AD2229" s="212"/>
      <c r="AE2229" s="212"/>
      <c r="AF2229" s="212"/>
      <c r="AG2229" s="212" t="s">
        <v>233</v>
      </c>
      <c r="AH2229" s="212"/>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3" x14ac:dyDescent="0.2">
      <c r="A2230" s="219"/>
      <c r="B2230" s="220"/>
      <c r="C2230" s="260" t="s">
        <v>1825</v>
      </c>
      <c r="D2230" s="248"/>
      <c r="E2230" s="248"/>
      <c r="F2230" s="248"/>
      <c r="G2230" s="248"/>
      <c r="H2230" s="222"/>
      <c r="I2230" s="222"/>
      <c r="J2230" s="222"/>
      <c r="K2230" s="222"/>
      <c r="L2230" s="222"/>
      <c r="M2230" s="222"/>
      <c r="N2230" s="221"/>
      <c r="O2230" s="221"/>
      <c r="P2230" s="221"/>
      <c r="Q2230" s="221"/>
      <c r="R2230" s="222"/>
      <c r="S2230" s="222"/>
      <c r="T2230" s="222"/>
      <c r="U2230" s="222"/>
      <c r="V2230" s="222"/>
      <c r="W2230" s="222"/>
      <c r="X2230" s="222"/>
      <c r="Y2230" s="222"/>
      <c r="Z2230" s="212"/>
      <c r="AA2230" s="212"/>
      <c r="AB2230" s="212"/>
      <c r="AC2230" s="212"/>
      <c r="AD2230" s="212"/>
      <c r="AE2230" s="212"/>
      <c r="AF2230" s="212"/>
      <c r="AG2230" s="212" t="s">
        <v>233</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ht="22.5" outlineLevel="1" x14ac:dyDescent="0.2">
      <c r="A2231" s="239">
        <v>249</v>
      </c>
      <c r="B2231" s="240" t="s">
        <v>1835</v>
      </c>
      <c r="C2231" s="257" t="s">
        <v>1836</v>
      </c>
      <c r="D2231" s="241" t="s">
        <v>1118</v>
      </c>
      <c r="E2231" s="242">
        <v>1</v>
      </c>
      <c r="F2231" s="243"/>
      <c r="G2231" s="244">
        <f>ROUND(E2231*F2231,2)</f>
        <v>0</v>
      </c>
      <c r="H2231" s="243"/>
      <c r="I2231" s="244">
        <f>ROUND(E2231*H2231,2)</f>
        <v>0</v>
      </c>
      <c r="J2231" s="243"/>
      <c r="K2231" s="244">
        <f>ROUND(E2231*J2231,2)</f>
        <v>0</v>
      </c>
      <c r="L2231" s="244">
        <v>15</v>
      </c>
      <c r="M2231" s="244">
        <f>G2231*(1+L2231/100)</f>
        <v>0</v>
      </c>
      <c r="N2231" s="242">
        <v>0.1</v>
      </c>
      <c r="O2231" s="242">
        <f>ROUND(E2231*N2231,2)</f>
        <v>0.1</v>
      </c>
      <c r="P2231" s="242">
        <v>0</v>
      </c>
      <c r="Q2231" s="242">
        <f>ROUND(E2231*P2231,2)</f>
        <v>0</v>
      </c>
      <c r="R2231" s="244"/>
      <c r="S2231" s="244" t="s">
        <v>250</v>
      </c>
      <c r="T2231" s="245" t="s">
        <v>228</v>
      </c>
      <c r="U2231" s="222">
        <v>0</v>
      </c>
      <c r="V2231" s="222">
        <f>ROUND(E2231*U2231,2)</f>
        <v>0</v>
      </c>
      <c r="W2231" s="222"/>
      <c r="X2231" s="222" t="s">
        <v>298</v>
      </c>
      <c r="Y2231" s="222" t="s">
        <v>230</v>
      </c>
      <c r="Z2231" s="212"/>
      <c r="AA2231" s="212"/>
      <c r="AB2231" s="212"/>
      <c r="AC2231" s="212"/>
      <c r="AD2231" s="212"/>
      <c r="AE2231" s="212"/>
      <c r="AF2231" s="212"/>
      <c r="AG2231" s="212" t="s">
        <v>362</v>
      </c>
      <c r="AH2231" s="212"/>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2" x14ac:dyDescent="0.2">
      <c r="A2232" s="219"/>
      <c r="B2232" s="220"/>
      <c r="C2232" s="258" t="s">
        <v>1837</v>
      </c>
      <c r="D2232" s="246"/>
      <c r="E2232" s="246"/>
      <c r="F2232" s="246"/>
      <c r="G2232" s="246"/>
      <c r="H2232" s="222"/>
      <c r="I2232" s="222"/>
      <c r="J2232" s="222"/>
      <c r="K2232" s="222"/>
      <c r="L2232" s="222"/>
      <c r="M2232" s="222"/>
      <c r="N2232" s="221"/>
      <c r="O2232" s="221"/>
      <c r="P2232" s="221"/>
      <c r="Q2232" s="221"/>
      <c r="R2232" s="222"/>
      <c r="S2232" s="222"/>
      <c r="T2232" s="222"/>
      <c r="U2232" s="222"/>
      <c r="V2232" s="222"/>
      <c r="W2232" s="222"/>
      <c r="X2232" s="222"/>
      <c r="Y2232" s="222"/>
      <c r="Z2232" s="212"/>
      <c r="AA2232" s="212"/>
      <c r="AB2232" s="212"/>
      <c r="AC2232" s="212"/>
      <c r="AD2232" s="212"/>
      <c r="AE2232" s="212"/>
      <c r="AF2232" s="212"/>
      <c r="AG2232" s="212" t="s">
        <v>233</v>
      </c>
      <c r="AH2232" s="212"/>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3" x14ac:dyDescent="0.2">
      <c r="A2233" s="219"/>
      <c r="B2233" s="220"/>
      <c r="C2233" s="260" t="s">
        <v>1838</v>
      </c>
      <c r="D2233" s="248"/>
      <c r="E2233" s="248"/>
      <c r="F2233" s="248"/>
      <c r="G2233" s="248"/>
      <c r="H2233" s="222"/>
      <c r="I2233" s="222"/>
      <c r="J2233" s="222"/>
      <c r="K2233" s="222"/>
      <c r="L2233" s="222"/>
      <c r="M2233" s="222"/>
      <c r="N2233" s="221"/>
      <c r="O2233" s="221"/>
      <c r="P2233" s="221"/>
      <c r="Q2233" s="221"/>
      <c r="R2233" s="222"/>
      <c r="S2233" s="222"/>
      <c r="T2233" s="222"/>
      <c r="U2233" s="222"/>
      <c r="V2233" s="222"/>
      <c r="W2233" s="222"/>
      <c r="X2233" s="222"/>
      <c r="Y2233" s="222"/>
      <c r="Z2233" s="212"/>
      <c r="AA2233" s="212"/>
      <c r="AB2233" s="212"/>
      <c r="AC2233" s="212"/>
      <c r="AD2233" s="212"/>
      <c r="AE2233" s="212"/>
      <c r="AF2233" s="212"/>
      <c r="AG2233" s="212" t="s">
        <v>233</v>
      </c>
      <c r="AH2233" s="212"/>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47" t="str">
        <f>C2233</f>
        <v>Madlo tvořeno dřevěným profilems hladkým povrchem průměru 40mm. Bude ergonomicky tvarované pro silnější úchop.</v>
      </c>
      <c r="BB2233" s="212"/>
      <c r="BC2233" s="212"/>
      <c r="BD2233" s="212"/>
      <c r="BE2233" s="212"/>
      <c r="BF2233" s="212"/>
      <c r="BG2233" s="212"/>
      <c r="BH2233" s="212"/>
    </row>
    <row r="2234" spans="1:60" outlineLevel="3" x14ac:dyDescent="0.2">
      <c r="A2234" s="219"/>
      <c r="B2234" s="220"/>
      <c r="C2234" s="260" t="s">
        <v>2278</v>
      </c>
      <c r="D2234" s="248"/>
      <c r="E2234" s="248"/>
      <c r="F2234" s="248"/>
      <c r="G2234" s="248"/>
      <c r="H2234" s="222"/>
      <c r="I2234" s="222"/>
      <c r="J2234" s="222"/>
      <c r="K2234" s="222"/>
      <c r="L2234" s="222"/>
      <c r="M2234" s="222"/>
      <c r="N2234" s="221"/>
      <c r="O2234" s="221"/>
      <c r="P2234" s="221"/>
      <c r="Q2234" s="221"/>
      <c r="R2234" s="222"/>
      <c r="S2234" s="222"/>
      <c r="T2234" s="222"/>
      <c r="U2234" s="222"/>
      <c r="V2234" s="222"/>
      <c r="W2234" s="222"/>
      <c r="X2234" s="222"/>
      <c r="Y2234" s="222"/>
      <c r="Z2234" s="212"/>
      <c r="AA2234" s="212"/>
      <c r="AB2234" s="212"/>
      <c r="AC2234" s="212"/>
      <c r="AD2234" s="212"/>
      <c r="AE2234" s="212"/>
      <c r="AF2234" s="212"/>
      <c r="AG2234" s="212" t="s">
        <v>233</v>
      </c>
      <c r="AH2234" s="212"/>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ht="22.5" outlineLevel="3" x14ac:dyDescent="0.2">
      <c r="A2235" s="219"/>
      <c r="B2235" s="220"/>
      <c r="C2235" s="260" t="s">
        <v>1839</v>
      </c>
      <c r="D2235" s="248"/>
      <c r="E2235" s="248"/>
      <c r="F2235" s="248"/>
      <c r="G2235" s="248"/>
      <c r="H2235" s="222"/>
      <c r="I2235" s="222"/>
      <c r="J2235" s="222"/>
      <c r="K2235" s="222"/>
      <c r="L2235" s="222"/>
      <c r="M2235" s="222"/>
      <c r="N2235" s="221"/>
      <c r="O2235" s="221"/>
      <c r="P2235" s="221"/>
      <c r="Q2235" s="221"/>
      <c r="R2235" s="222"/>
      <c r="S2235" s="222"/>
      <c r="T2235" s="222"/>
      <c r="U2235" s="222"/>
      <c r="V2235" s="222"/>
      <c r="W2235" s="222"/>
      <c r="X2235" s="222"/>
      <c r="Y2235" s="222"/>
      <c r="Z2235" s="212"/>
      <c r="AA2235" s="212"/>
      <c r="AB2235" s="212"/>
      <c r="AC2235" s="212"/>
      <c r="AD2235" s="212"/>
      <c r="AE2235" s="212"/>
      <c r="AF2235" s="212"/>
      <c r="AG2235" s="212" t="s">
        <v>233</v>
      </c>
      <c r="AH2235" s="212"/>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47" t="str">
        <f>C2235</f>
        <v>Celé zábradlí bude materiálově, tvarově a barevně odpovídat schodišťovému zábradlí ve vchodě Zahradníkova. Toto schodiště bude sloužit jako odsouhlasený vzor.</v>
      </c>
      <c r="BB2235" s="212"/>
      <c r="BC2235" s="212"/>
      <c r="BD2235" s="212"/>
      <c r="BE2235" s="212"/>
      <c r="BF2235" s="212"/>
      <c r="BG2235" s="212"/>
      <c r="BH2235" s="212"/>
    </row>
    <row r="2236" spans="1:60" outlineLevel="3" x14ac:dyDescent="0.2">
      <c r="A2236" s="219"/>
      <c r="B2236" s="220"/>
      <c r="C2236" s="260" t="s">
        <v>1840</v>
      </c>
      <c r="D2236" s="248"/>
      <c r="E2236" s="248"/>
      <c r="F2236" s="248"/>
      <c r="G2236" s="248"/>
      <c r="H2236" s="222"/>
      <c r="I2236" s="222"/>
      <c r="J2236" s="222"/>
      <c r="K2236" s="222"/>
      <c r="L2236" s="222"/>
      <c r="M2236" s="222"/>
      <c r="N2236" s="221"/>
      <c r="O2236" s="221"/>
      <c r="P2236" s="221"/>
      <c r="Q2236" s="221"/>
      <c r="R2236" s="222"/>
      <c r="S2236" s="222"/>
      <c r="T2236" s="222"/>
      <c r="U2236" s="222"/>
      <c r="V2236" s="222"/>
      <c r="W2236" s="222"/>
      <c r="X2236" s="222"/>
      <c r="Y2236" s="222"/>
      <c r="Z2236" s="212"/>
      <c r="AA2236" s="212"/>
      <c r="AB2236" s="212"/>
      <c r="AC2236" s="212"/>
      <c r="AD2236" s="212"/>
      <c r="AE2236" s="212"/>
      <c r="AF2236" s="212"/>
      <c r="AG2236" s="212" t="s">
        <v>233</v>
      </c>
      <c r="AH2236" s="212"/>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3" x14ac:dyDescent="0.2">
      <c r="A2237" s="219"/>
      <c r="B2237" s="220"/>
      <c r="C2237" s="260" t="s">
        <v>1841</v>
      </c>
      <c r="D2237" s="248"/>
      <c r="E2237" s="248"/>
      <c r="F2237" s="248"/>
      <c r="G2237" s="248"/>
      <c r="H2237" s="222"/>
      <c r="I2237" s="222"/>
      <c r="J2237" s="222"/>
      <c r="K2237" s="222"/>
      <c r="L2237" s="222"/>
      <c r="M2237" s="222"/>
      <c r="N2237" s="221"/>
      <c r="O2237" s="221"/>
      <c r="P2237" s="221"/>
      <c r="Q2237" s="221"/>
      <c r="R2237" s="222"/>
      <c r="S2237" s="222"/>
      <c r="T2237" s="222"/>
      <c r="U2237" s="222"/>
      <c r="V2237" s="222"/>
      <c r="W2237" s="222"/>
      <c r="X2237" s="222"/>
      <c r="Y2237" s="222"/>
      <c r="Z2237" s="212"/>
      <c r="AA2237" s="212"/>
      <c r="AB2237" s="212"/>
      <c r="AC2237" s="212"/>
      <c r="AD2237" s="212"/>
      <c r="AE2237" s="212"/>
      <c r="AF2237" s="212"/>
      <c r="AG2237" s="212" t="s">
        <v>233</v>
      </c>
      <c r="AH2237" s="212"/>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60" t="s">
        <v>1842</v>
      </c>
      <c r="D2238" s="248"/>
      <c r="E2238" s="248"/>
      <c r="F2238" s="248"/>
      <c r="G2238" s="248"/>
      <c r="H2238" s="222"/>
      <c r="I2238" s="222"/>
      <c r="J2238" s="222"/>
      <c r="K2238" s="222"/>
      <c r="L2238" s="222"/>
      <c r="M2238" s="222"/>
      <c r="N2238" s="221"/>
      <c r="O2238" s="221"/>
      <c r="P2238" s="221"/>
      <c r="Q2238" s="221"/>
      <c r="R2238" s="222"/>
      <c r="S2238" s="222"/>
      <c r="T2238" s="222"/>
      <c r="U2238" s="222"/>
      <c r="V2238" s="222"/>
      <c r="W2238" s="222"/>
      <c r="X2238" s="222"/>
      <c r="Y2238" s="222"/>
      <c r="Z2238" s="212"/>
      <c r="AA2238" s="212"/>
      <c r="AB2238" s="212"/>
      <c r="AC2238" s="212"/>
      <c r="AD2238" s="212"/>
      <c r="AE2238" s="212"/>
      <c r="AF2238" s="212"/>
      <c r="AG2238" s="212" t="s">
        <v>233</v>
      </c>
      <c r="AH2238" s="212"/>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3" x14ac:dyDescent="0.2">
      <c r="A2239" s="219"/>
      <c r="B2239" s="220"/>
      <c r="C2239" s="260" t="s">
        <v>1843</v>
      </c>
      <c r="D2239" s="248"/>
      <c r="E2239" s="248"/>
      <c r="F2239" s="248"/>
      <c r="G2239" s="248"/>
      <c r="H2239" s="222"/>
      <c r="I2239" s="222"/>
      <c r="J2239" s="222"/>
      <c r="K2239" s="222"/>
      <c r="L2239" s="222"/>
      <c r="M2239" s="222"/>
      <c r="N2239" s="221"/>
      <c r="O2239" s="221"/>
      <c r="P2239" s="221"/>
      <c r="Q2239" s="221"/>
      <c r="R2239" s="222"/>
      <c r="S2239" s="222"/>
      <c r="T2239" s="222"/>
      <c r="U2239" s="222"/>
      <c r="V2239" s="222"/>
      <c r="W2239" s="222"/>
      <c r="X2239" s="222"/>
      <c r="Y2239" s="222"/>
      <c r="Z2239" s="212"/>
      <c r="AA2239" s="212"/>
      <c r="AB2239" s="212"/>
      <c r="AC2239" s="212"/>
      <c r="AD2239" s="212"/>
      <c r="AE2239" s="212"/>
      <c r="AF2239" s="212"/>
      <c r="AG2239" s="212" t="s">
        <v>233</v>
      </c>
      <c r="AH2239" s="212"/>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3" x14ac:dyDescent="0.2">
      <c r="A2240" s="219"/>
      <c r="B2240" s="220"/>
      <c r="C2240" s="260" t="s">
        <v>1844</v>
      </c>
      <c r="D2240" s="248"/>
      <c r="E2240" s="248"/>
      <c r="F2240" s="248"/>
      <c r="G2240" s="248"/>
      <c r="H2240" s="222"/>
      <c r="I2240" s="222"/>
      <c r="J2240" s="222"/>
      <c r="K2240" s="222"/>
      <c r="L2240" s="222"/>
      <c r="M2240" s="222"/>
      <c r="N2240" s="221"/>
      <c r="O2240" s="221"/>
      <c r="P2240" s="221"/>
      <c r="Q2240" s="221"/>
      <c r="R2240" s="222"/>
      <c r="S2240" s="222"/>
      <c r="T2240" s="222"/>
      <c r="U2240" s="222"/>
      <c r="V2240" s="222"/>
      <c r="W2240" s="222"/>
      <c r="X2240" s="222"/>
      <c r="Y2240" s="222"/>
      <c r="Z2240" s="212"/>
      <c r="AA2240" s="212"/>
      <c r="AB2240" s="212"/>
      <c r="AC2240" s="212"/>
      <c r="AD2240" s="212"/>
      <c r="AE2240" s="212"/>
      <c r="AF2240" s="212"/>
      <c r="AG2240" s="212" t="s">
        <v>233</v>
      </c>
      <c r="AH2240" s="212"/>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2" x14ac:dyDescent="0.2">
      <c r="A2241" s="219"/>
      <c r="B2241" s="220"/>
      <c r="C2241" s="259" t="s">
        <v>1845</v>
      </c>
      <c r="D2241" s="226"/>
      <c r="E2241" s="227">
        <v>1</v>
      </c>
      <c r="F2241" s="222"/>
      <c r="G2241" s="222"/>
      <c r="H2241" s="222"/>
      <c r="I2241" s="222"/>
      <c r="J2241" s="222"/>
      <c r="K2241" s="222"/>
      <c r="L2241" s="222"/>
      <c r="M2241" s="222"/>
      <c r="N2241" s="221"/>
      <c r="O2241" s="221"/>
      <c r="P2241" s="221"/>
      <c r="Q2241" s="221"/>
      <c r="R2241" s="222"/>
      <c r="S2241" s="222"/>
      <c r="T2241" s="222"/>
      <c r="U2241" s="222"/>
      <c r="V2241" s="222"/>
      <c r="W2241" s="222"/>
      <c r="X2241" s="222"/>
      <c r="Y2241" s="222"/>
      <c r="Z2241" s="212"/>
      <c r="AA2241" s="212"/>
      <c r="AB2241" s="212"/>
      <c r="AC2241" s="212"/>
      <c r="AD2241" s="212"/>
      <c r="AE2241" s="212"/>
      <c r="AF2241" s="212"/>
      <c r="AG2241" s="212" t="s">
        <v>235</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ht="22.5" outlineLevel="1" x14ac:dyDescent="0.2">
      <c r="A2242" s="239">
        <v>250</v>
      </c>
      <c r="B2242" s="240" t="s">
        <v>1846</v>
      </c>
      <c r="C2242" s="257" t="s">
        <v>1847</v>
      </c>
      <c r="D2242" s="241" t="s">
        <v>425</v>
      </c>
      <c r="E2242" s="242">
        <v>6</v>
      </c>
      <c r="F2242" s="243"/>
      <c r="G2242" s="244">
        <f>ROUND(E2242*F2242,2)</f>
        <v>0</v>
      </c>
      <c r="H2242" s="243"/>
      <c r="I2242" s="244">
        <f>ROUND(E2242*H2242,2)</f>
        <v>0</v>
      </c>
      <c r="J2242" s="243"/>
      <c r="K2242" s="244">
        <f>ROUND(E2242*J2242,2)</f>
        <v>0</v>
      </c>
      <c r="L2242" s="244">
        <v>15</v>
      </c>
      <c r="M2242" s="244">
        <f>G2242*(1+L2242/100)</f>
        <v>0</v>
      </c>
      <c r="N2242" s="242">
        <v>0.1</v>
      </c>
      <c r="O2242" s="242">
        <f>ROUND(E2242*N2242,2)</f>
        <v>0.6</v>
      </c>
      <c r="P2242" s="242">
        <v>0</v>
      </c>
      <c r="Q2242" s="242">
        <f>ROUND(E2242*P2242,2)</f>
        <v>0</v>
      </c>
      <c r="R2242" s="244"/>
      <c r="S2242" s="244" t="s">
        <v>250</v>
      </c>
      <c r="T2242" s="245" t="s">
        <v>228</v>
      </c>
      <c r="U2242" s="222">
        <v>0</v>
      </c>
      <c r="V2242" s="222">
        <f>ROUND(E2242*U2242,2)</f>
        <v>0</v>
      </c>
      <c r="W2242" s="222"/>
      <c r="X2242" s="222" t="s">
        <v>298</v>
      </c>
      <c r="Y2242" s="222" t="s">
        <v>230</v>
      </c>
      <c r="Z2242" s="212"/>
      <c r="AA2242" s="212"/>
      <c r="AB2242" s="212"/>
      <c r="AC2242" s="212"/>
      <c r="AD2242" s="212"/>
      <c r="AE2242" s="212"/>
      <c r="AF2242" s="212"/>
      <c r="AG2242" s="212" t="s">
        <v>362</v>
      </c>
      <c r="AH2242" s="212"/>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2" x14ac:dyDescent="0.2">
      <c r="A2243" s="219"/>
      <c r="B2243" s="220"/>
      <c r="C2243" s="258" t="s">
        <v>1848</v>
      </c>
      <c r="D2243" s="246"/>
      <c r="E2243" s="246"/>
      <c r="F2243" s="246"/>
      <c r="G2243" s="246"/>
      <c r="H2243" s="222"/>
      <c r="I2243" s="222"/>
      <c r="J2243" s="222"/>
      <c r="K2243" s="222"/>
      <c r="L2243" s="222"/>
      <c r="M2243" s="222"/>
      <c r="N2243" s="221"/>
      <c r="O2243" s="221"/>
      <c r="P2243" s="221"/>
      <c r="Q2243" s="221"/>
      <c r="R2243" s="222"/>
      <c r="S2243" s="222"/>
      <c r="T2243" s="222"/>
      <c r="U2243" s="222"/>
      <c r="V2243" s="222"/>
      <c r="W2243" s="222"/>
      <c r="X2243" s="222"/>
      <c r="Y2243" s="222"/>
      <c r="Z2243" s="212"/>
      <c r="AA2243" s="212"/>
      <c r="AB2243" s="212"/>
      <c r="AC2243" s="212"/>
      <c r="AD2243" s="212"/>
      <c r="AE2243" s="212"/>
      <c r="AF2243" s="212"/>
      <c r="AG2243" s="212" t="s">
        <v>233</v>
      </c>
      <c r="AH2243" s="212"/>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3" x14ac:dyDescent="0.2">
      <c r="A2244" s="219"/>
      <c r="B2244" s="220"/>
      <c r="C2244" s="260" t="s">
        <v>1849</v>
      </c>
      <c r="D2244" s="248"/>
      <c r="E2244" s="248"/>
      <c r="F2244" s="248"/>
      <c r="G2244" s="248"/>
      <c r="H2244" s="222"/>
      <c r="I2244" s="222"/>
      <c r="J2244" s="222"/>
      <c r="K2244" s="222"/>
      <c r="L2244" s="222"/>
      <c r="M2244" s="222"/>
      <c r="N2244" s="221"/>
      <c r="O2244" s="221"/>
      <c r="P2244" s="221"/>
      <c r="Q2244" s="221"/>
      <c r="R2244" s="222"/>
      <c r="S2244" s="222"/>
      <c r="T2244" s="222"/>
      <c r="U2244" s="222"/>
      <c r="V2244" s="222"/>
      <c r="W2244" s="222"/>
      <c r="X2244" s="222"/>
      <c r="Y2244" s="222"/>
      <c r="Z2244" s="212"/>
      <c r="AA2244" s="212"/>
      <c r="AB2244" s="212"/>
      <c r="AC2244" s="212"/>
      <c r="AD2244" s="212"/>
      <c r="AE2244" s="212"/>
      <c r="AF2244" s="212"/>
      <c r="AG2244" s="212" t="s">
        <v>233</v>
      </c>
      <c r="AH2244" s="212"/>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60" t="s">
        <v>1850</v>
      </c>
      <c r="D2245" s="248"/>
      <c r="E2245" s="248"/>
      <c r="F2245" s="248"/>
      <c r="G2245" s="248"/>
      <c r="H2245" s="222"/>
      <c r="I2245" s="222"/>
      <c r="J2245" s="222"/>
      <c r="K2245" s="222"/>
      <c r="L2245" s="222"/>
      <c r="M2245" s="222"/>
      <c r="N2245" s="221"/>
      <c r="O2245" s="221"/>
      <c r="P2245" s="221"/>
      <c r="Q2245" s="221"/>
      <c r="R2245" s="222"/>
      <c r="S2245" s="222"/>
      <c r="T2245" s="222"/>
      <c r="U2245" s="222"/>
      <c r="V2245" s="222"/>
      <c r="W2245" s="222"/>
      <c r="X2245" s="222"/>
      <c r="Y2245" s="222"/>
      <c r="Z2245" s="212"/>
      <c r="AA2245" s="212"/>
      <c r="AB2245" s="212"/>
      <c r="AC2245" s="212"/>
      <c r="AD2245" s="212"/>
      <c r="AE2245" s="212"/>
      <c r="AF2245" s="212"/>
      <c r="AG2245" s="212" t="s">
        <v>233</v>
      </c>
      <c r="AH2245" s="212"/>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3" x14ac:dyDescent="0.2">
      <c r="A2246" s="219"/>
      <c r="B2246" s="220"/>
      <c r="C2246" s="260" t="s">
        <v>1851</v>
      </c>
      <c r="D2246" s="248"/>
      <c r="E2246" s="248"/>
      <c r="F2246" s="248"/>
      <c r="G2246" s="248"/>
      <c r="H2246" s="222"/>
      <c r="I2246" s="222"/>
      <c r="J2246" s="222"/>
      <c r="K2246" s="222"/>
      <c r="L2246" s="222"/>
      <c r="M2246" s="222"/>
      <c r="N2246" s="221"/>
      <c r="O2246" s="221"/>
      <c r="P2246" s="221"/>
      <c r="Q2246" s="221"/>
      <c r="R2246" s="222"/>
      <c r="S2246" s="222"/>
      <c r="T2246" s="222"/>
      <c r="U2246" s="222"/>
      <c r="V2246" s="222"/>
      <c r="W2246" s="222"/>
      <c r="X2246" s="222"/>
      <c r="Y2246" s="222"/>
      <c r="Z2246" s="212"/>
      <c r="AA2246" s="212"/>
      <c r="AB2246" s="212"/>
      <c r="AC2246" s="212"/>
      <c r="AD2246" s="212"/>
      <c r="AE2246" s="212"/>
      <c r="AF2246" s="212"/>
      <c r="AG2246" s="212" t="s">
        <v>233</v>
      </c>
      <c r="AH2246" s="212"/>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3" x14ac:dyDescent="0.2">
      <c r="A2247" s="219"/>
      <c r="B2247" s="220"/>
      <c r="C2247" s="260" t="s">
        <v>1852</v>
      </c>
      <c r="D2247" s="248"/>
      <c r="E2247" s="248"/>
      <c r="F2247" s="248"/>
      <c r="G2247" s="248"/>
      <c r="H2247" s="222"/>
      <c r="I2247" s="222"/>
      <c r="J2247" s="222"/>
      <c r="K2247" s="222"/>
      <c r="L2247" s="222"/>
      <c r="M2247" s="222"/>
      <c r="N2247" s="221"/>
      <c r="O2247" s="221"/>
      <c r="P2247" s="221"/>
      <c r="Q2247" s="221"/>
      <c r="R2247" s="222"/>
      <c r="S2247" s="222"/>
      <c r="T2247" s="222"/>
      <c r="U2247" s="222"/>
      <c r="V2247" s="222"/>
      <c r="W2247" s="222"/>
      <c r="X2247" s="222"/>
      <c r="Y2247" s="222"/>
      <c r="Z2247" s="212"/>
      <c r="AA2247" s="212"/>
      <c r="AB2247" s="212"/>
      <c r="AC2247" s="212"/>
      <c r="AD2247" s="212"/>
      <c r="AE2247" s="212"/>
      <c r="AF2247" s="212"/>
      <c r="AG2247" s="212" t="s">
        <v>233</v>
      </c>
      <c r="AH2247" s="212"/>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2" x14ac:dyDescent="0.2">
      <c r="A2248" s="219"/>
      <c r="B2248" s="220"/>
      <c r="C2248" s="259" t="s">
        <v>1853</v>
      </c>
      <c r="D2248" s="226"/>
      <c r="E2248" s="227">
        <v>6</v>
      </c>
      <c r="F2248" s="222"/>
      <c r="G2248" s="222"/>
      <c r="H2248" s="222"/>
      <c r="I2248" s="222"/>
      <c r="J2248" s="222"/>
      <c r="K2248" s="222"/>
      <c r="L2248" s="222"/>
      <c r="M2248" s="222"/>
      <c r="N2248" s="221"/>
      <c r="O2248" s="221"/>
      <c r="P2248" s="221"/>
      <c r="Q2248" s="221"/>
      <c r="R2248" s="222"/>
      <c r="S2248" s="222"/>
      <c r="T2248" s="222"/>
      <c r="U2248" s="222"/>
      <c r="V2248" s="222"/>
      <c r="W2248" s="222"/>
      <c r="X2248" s="222"/>
      <c r="Y2248" s="222"/>
      <c r="Z2248" s="212"/>
      <c r="AA2248" s="212"/>
      <c r="AB2248" s="212"/>
      <c r="AC2248" s="212"/>
      <c r="AD2248" s="212"/>
      <c r="AE2248" s="212"/>
      <c r="AF2248" s="212"/>
      <c r="AG2248" s="212" t="s">
        <v>235</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1" x14ac:dyDescent="0.2">
      <c r="A2249" s="239">
        <v>251</v>
      </c>
      <c r="B2249" s="240" t="s">
        <v>1854</v>
      </c>
      <c r="C2249" s="257" t="s">
        <v>1855</v>
      </c>
      <c r="D2249" s="241" t="s">
        <v>425</v>
      </c>
      <c r="E2249" s="242">
        <v>6</v>
      </c>
      <c r="F2249" s="243"/>
      <c r="G2249" s="244">
        <f>ROUND(E2249*F2249,2)</f>
        <v>0</v>
      </c>
      <c r="H2249" s="243"/>
      <c r="I2249" s="244">
        <f>ROUND(E2249*H2249,2)</f>
        <v>0</v>
      </c>
      <c r="J2249" s="243"/>
      <c r="K2249" s="244">
        <f>ROUND(E2249*J2249,2)</f>
        <v>0</v>
      </c>
      <c r="L2249" s="244">
        <v>15</v>
      </c>
      <c r="M2249" s="244">
        <f>G2249*(1+L2249/100)</f>
        <v>0</v>
      </c>
      <c r="N2249" s="242">
        <v>0.1</v>
      </c>
      <c r="O2249" s="242">
        <f>ROUND(E2249*N2249,2)</f>
        <v>0.6</v>
      </c>
      <c r="P2249" s="242">
        <v>0</v>
      </c>
      <c r="Q2249" s="242">
        <f>ROUND(E2249*P2249,2)</f>
        <v>0</v>
      </c>
      <c r="R2249" s="244"/>
      <c r="S2249" s="244" t="s">
        <v>250</v>
      </c>
      <c r="T2249" s="245" t="s">
        <v>228</v>
      </c>
      <c r="U2249" s="222">
        <v>0</v>
      </c>
      <c r="V2249" s="222">
        <f>ROUND(E2249*U2249,2)</f>
        <v>0</v>
      </c>
      <c r="W2249" s="222"/>
      <c r="X2249" s="222" t="s">
        <v>298</v>
      </c>
      <c r="Y2249" s="222" t="s">
        <v>230</v>
      </c>
      <c r="Z2249" s="212"/>
      <c r="AA2249" s="212"/>
      <c r="AB2249" s="212"/>
      <c r="AC2249" s="212"/>
      <c r="AD2249" s="212"/>
      <c r="AE2249" s="212"/>
      <c r="AF2249" s="212"/>
      <c r="AG2249" s="212" t="s">
        <v>362</v>
      </c>
      <c r="AH2249" s="212"/>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2" x14ac:dyDescent="0.2">
      <c r="A2250" s="219"/>
      <c r="B2250" s="220"/>
      <c r="C2250" s="258" t="s">
        <v>1848</v>
      </c>
      <c r="D2250" s="246"/>
      <c r="E2250" s="246"/>
      <c r="F2250" s="246"/>
      <c r="G2250" s="246"/>
      <c r="H2250" s="222"/>
      <c r="I2250" s="222"/>
      <c r="J2250" s="222"/>
      <c r="K2250" s="222"/>
      <c r="L2250" s="222"/>
      <c r="M2250" s="222"/>
      <c r="N2250" s="221"/>
      <c r="O2250" s="221"/>
      <c r="P2250" s="221"/>
      <c r="Q2250" s="221"/>
      <c r="R2250" s="222"/>
      <c r="S2250" s="222"/>
      <c r="T2250" s="222"/>
      <c r="U2250" s="222"/>
      <c r="V2250" s="222"/>
      <c r="W2250" s="222"/>
      <c r="X2250" s="222"/>
      <c r="Y2250" s="222"/>
      <c r="Z2250" s="212"/>
      <c r="AA2250" s="212"/>
      <c r="AB2250" s="212"/>
      <c r="AC2250" s="212"/>
      <c r="AD2250" s="212"/>
      <c r="AE2250" s="212"/>
      <c r="AF2250" s="212"/>
      <c r="AG2250" s="212" t="s">
        <v>233</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3" x14ac:dyDescent="0.2">
      <c r="A2251" s="219"/>
      <c r="B2251" s="220"/>
      <c r="C2251" s="260" t="s">
        <v>1849</v>
      </c>
      <c r="D2251" s="248"/>
      <c r="E2251" s="248"/>
      <c r="F2251" s="248"/>
      <c r="G2251" s="248"/>
      <c r="H2251" s="222"/>
      <c r="I2251" s="222"/>
      <c r="J2251" s="222"/>
      <c r="K2251" s="222"/>
      <c r="L2251" s="222"/>
      <c r="M2251" s="222"/>
      <c r="N2251" s="221"/>
      <c r="O2251" s="221"/>
      <c r="P2251" s="221"/>
      <c r="Q2251" s="221"/>
      <c r="R2251" s="222"/>
      <c r="S2251" s="222"/>
      <c r="T2251" s="222"/>
      <c r="U2251" s="222"/>
      <c r="V2251" s="222"/>
      <c r="W2251" s="222"/>
      <c r="X2251" s="222"/>
      <c r="Y2251" s="222"/>
      <c r="Z2251" s="212"/>
      <c r="AA2251" s="212"/>
      <c r="AB2251" s="212"/>
      <c r="AC2251" s="212"/>
      <c r="AD2251" s="212"/>
      <c r="AE2251" s="212"/>
      <c r="AF2251" s="212"/>
      <c r="AG2251" s="212" t="s">
        <v>233</v>
      </c>
      <c r="AH2251" s="212"/>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3" x14ac:dyDescent="0.2">
      <c r="A2252" s="219"/>
      <c r="B2252" s="220"/>
      <c r="C2252" s="260" t="s">
        <v>1850</v>
      </c>
      <c r="D2252" s="248"/>
      <c r="E2252" s="248"/>
      <c r="F2252" s="248"/>
      <c r="G2252" s="248"/>
      <c r="H2252" s="222"/>
      <c r="I2252" s="222"/>
      <c r="J2252" s="222"/>
      <c r="K2252" s="222"/>
      <c r="L2252" s="222"/>
      <c r="M2252" s="222"/>
      <c r="N2252" s="221"/>
      <c r="O2252" s="221"/>
      <c r="P2252" s="221"/>
      <c r="Q2252" s="221"/>
      <c r="R2252" s="222"/>
      <c r="S2252" s="222"/>
      <c r="T2252" s="222"/>
      <c r="U2252" s="222"/>
      <c r="V2252" s="222"/>
      <c r="W2252" s="222"/>
      <c r="X2252" s="222"/>
      <c r="Y2252" s="222"/>
      <c r="Z2252" s="212"/>
      <c r="AA2252" s="212"/>
      <c r="AB2252" s="212"/>
      <c r="AC2252" s="212"/>
      <c r="AD2252" s="212"/>
      <c r="AE2252" s="212"/>
      <c r="AF2252" s="212"/>
      <c r="AG2252" s="212" t="s">
        <v>233</v>
      </c>
      <c r="AH2252" s="212"/>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60" t="s">
        <v>1856</v>
      </c>
      <c r="D2253" s="248"/>
      <c r="E2253" s="248"/>
      <c r="F2253" s="248"/>
      <c r="G2253" s="248"/>
      <c r="H2253" s="222"/>
      <c r="I2253" s="222"/>
      <c r="J2253" s="222"/>
      <c r="K2253" s="222"/>
      <c r="L2253" s="222"/>
      <c r="M2253" s="222"/>
      <c r="N2253" s="221"/>
      <c r="O2253" s="221"/>
      <c r="P2253" s="221"/>
      <c r="Q2253" s="221"/>
      <c r="R2253" s="222"/>
      <c r="S2253" s="222"/>
      <c r="T2253" s="222"/>
      <c r="U2253" s="222"/>
      <c r="V2253" s="222"/>
      <c r="W2253" s="222"/>
      <c r="X2253" s="222"/>
      <c r="Y2253" s="222"/>
      <c r="Z2253" s="212"/>
      <c r="AA2253" s="212"/>
      <c r="AB2253" s="212"/>
      <c r="AC2253" s="212"/>
      <c r="AD2253" s="212"/>
      <c r="AE2253" s="212"/>
      <c r="AF2253" s="212"/>
      <c r="AG2253" s="212" t="s">
        <v>233</v>
      </c>
      <c r="AH2253" s="212"/>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3" x14ac:dyDescent="0.2">
      <c r="A2254" s="219"/>
      <c r="B2254" s="220"/>
      <c r="C2254" s="260" t="s">
        <v>1852</v>
      </c>
      <c r="D2254" s="248"/>
      <c r="E2254" s="248"/>
      <c r="F2254" s="248"/>
      <c r="G2254" s="248"/>
      <c r="H2254" s="222"/>
      <c r="I2254" s="222"/>
      <c r="J2254" s="222"/>
      <c r="K2254" s="222"/>
      <c r="L2254" s="222"/>
      <c r="M2254" s="222"/>
      <c r="N2254" s="221"/>
      <c r="O2254" s="221"/>
      <c r="P2254" s="221"/>
      <c r="Q2254" s="221"/>
      <c r="R2254" s="222"/>
      <c r="S2254" s="222"/>
      <c r="T2254" s="222"/>
      <c r="U2254" s="222"/>
      <c r="V2254" s="222"/>
      <c r="W2254" s="222"/>
      <c r="X2254" s="222"/>
      <c r="Y2254" s="222"/>
      <c r="Z2254" s="212"/>
      <c r="AA2254" s="212"/>
      <c r="AB2254" s="212"/>
      <c r="AC2254" s="212"/>
      <c r="AD2254" s="212"/>
      <c r="AE2254" s="212"/>
      <c r="AF2254" s="212"/>
      <c r="AG2254" s="212" t="s">
        <v>233</v>
      </c>
      <c r="AH2254" s="212"/>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2" x14ac:dyDescent="0.2">
      <c r="A2255" s="219"/>
      <c r="B2255" s="220"/>
      <c r="C2255" s="259" t="s">
        <v>1853</v>
      </c>
      <c r="D2255" s="226"/>
      <c r="E2255" s="227">
        <v>6</v>
      </c>
      <c r="F2255" s="222"/>
      <c r="G2255" s="222"/>
      <c r="H2255" s="222"/>
      <c r="I2255" s="222"/>
      <c r="J2255" s="222"/>
      <c r="K2255" s="222"/>
      <c r="L2255" s="222"/>
      <c r="M2255" s="222"/>
      <c r="N2255" s="221"/>
      <c r="O2255" s="221"/>
      <c r="P2255" s="221"/>
      <c r="Q2255" s="221"/>
      <c r="R2255" s="222"/>
      <c r="S2255" s="222"/>
      <c r="T2255" s="222"/>
      <c r="U2255" s="222"/>
      <c r="V2255" s="222"/>
      <c r="W2255" s="222"/>
      <c r="X2255" s="222"/>
      <c r="Y2255" s="222"/>
      <c r="Z2255" s="212"/>
      <c r="AA2255" s="212"/>
      <c r="AB2255" s="212"/>
      <c r="AC2255" s="212"/>
      <c r="AD2255" s="212"/>
      <c r="AE2255" s="212"/>
      <c r="AF2255" s="212"/>
      <c r="AG2255" s="212" t="s">
        <v>235</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1" x14ac:dyDescent="0.2">
      <c r="A2256" s="239">
        <v>252</v>
      </c>
      <c r="B2256" s="240" t="s">
        <v>1857</v>
      </c>
      <c r="C2256" s="257" t="s">
        <v>1858</v>
      </c>
      <c r="D2256" s="241" t="s">
        <v>425</v>
      </c>
      <c r="E2256" s="242">
        <v>1</v>
      </c>
      <c r="F2256" s="243"/>
      <c r="G2256" s="244">
        <f>ROUND(E2256*F2256,2)</f>
        <v>0</v>
      </c>
      <c r="H2256" s="243"/>
      <c r="I2256" s="244">
        <f>ROUND(E2256*H2256,2)</f>
        <v>0</v>
      </c>
      <c r="J2256" s="243"/>
      <c r="K2256" s="244">
        <f>ROUND(E2256*J2256,2)</f>
        <v>0</v>
      </c>
      <c r="L2256" s="244">
        <v>15</v>
      </c>
      <c r="M2256" s="244">
        <f>G2256*(1+L2256/100)</f>
        <v>0</v>
      </c>
      <c r="N2256" s="242">
        <v>0.1</v>
      </c>
      <c r="O2256" s="242">
        <f>ROUND(E2256*N2256,2)</f>
        <v>0.1</v>
      </c>
      <c r="P2256" s="242">
        <v>0</v>
      </c>
      <c r="Q2256" s="242">
        <f>ROUND(E2256*P2256,2)</f>
        <v>0</v>
      </c>
      <c r="R2256" s="244"/>
      <c r="S2256" s="244" t="s">
        <v>250</v>
      </c>
      <c r="T2256" s="245" t="s">
        <v>228</v>
      </c>
      <c r="U2256" s="222">
        <v>0</v>
      </c>
      <c r="V2256" s="222">
        <f>ROUND(E2256*U2256,2)</f>
        <v>0</v>
      </c>
      <c r="W2256" s="222"/>
      <c r="X2256" s="222" t="s">
        <v>298</v>
      </c>
      <c r="Y2256" s="222" t="s">
        <v>230</v>
      </c>
      <c r="Z2256" s="212"/>
      <c r="AA2256" s="212"/>
      <c r="AB2256" s="212"/>
      <c r="AC2256" s="212"/>
      <c r="AD2256" s="212"/>
      <c r="AE2256" s="212"/>
      <c r="AF2256" s="212"/>
      <c r="AG2256" s="212" t="s">
        <v>362</v>
      </c>
      <c r="AH2256" s="212"/>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ht="22.5" outlineLevel="2" x14ac:dyDescent="0.2">
      <c r="A2257" s="219"/>
      <c r="B2257" s="220"/>
      <c r="C2257" s="258" t="s">
        <v>1820</v>
      </c>
      <c r="D2257" s="246"/>
      <c r="E2257" s="246"/>
      <c r="F2257" s="246"/>
      <c r="G2257" s="246"/>
      <c r="H2257" s="222"/>
      <c r="I2257" s="222"/>
      <c r="J2257" s="222"/>
      <c r="K2257" s="222"/>
      <c r="L2257" s="222"/>
      <c r="M2257" s="222"/>
      <c r="N2257" s="221"/>
      <c r="O2257" s="221"/>
      <c r="P2257" s="221"/>
      <c r="Q2257" s="221"/>
      <c r="R2257" s="222"/>
      <c r="S2257" s="222"/>
      <c r="T2257" s="222"/>
      <c r="U2257" s="222"/>
      <c r="V2257" s="222"/>
      <c r="W2257" s="222"/>
      <c r="X2257" s="222"/>
      <c r="Y2257" s="222"/>
      <c r="Z2257" s="212"/>
      <c r="AA2257" s="212"/>
      <c r="AB2257" s="212"/>
      <c r="AC2257" s="212"/>
      <c r="AD2257" s="212"/>
      <c r="AE2257" s="212"/>
      <c r="AF2257" s="212"/>
      <c r="AG2257" s="212" t="s">
        <v>233</v>
      </c>
      <c r="AH2257" s="212"/>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47" t="str">
        <f>C2257</f>
        <v>Síť je navržena a ušita přesně na míru a bude celistvá v celé ploše světlíku, kotvena po obvodu, okraje sítě zpevněny obšitím. Síť bude připevněna k obvodovému zdivu háčky, karabinkami a ocelovým lankem.</v>
      </c>
      <c r="BB2257" s="212"/>
      <c r="BC2257" s="212"/>
      <c r="BD2257" s="212"/>
      <c r="BE2257" s="212"/>
      <c r="BF2257" s="212"/>
      <c r="BG2257" s="212"/>
      <c r="BH2257" s="212"/>
    </row>
    <row r="2258" spans="1:60" outlineLevel="3" x14ac:dyDescent="0.2">
      <c r="A2258" s="219"/>
      <c r="B2258" s="220"/>
      <c r="C2258" s="260" t="s">
        <v>1821</v>
      </c>
      <c r="D2258" s="248"/>
      <c r="E2258" s="248"/>
      <c r="F2258" s="248"/>
      <c r="G2258" s="248"/>
      <c r="H2258" s="222"/>
      <c r="I2258" s="222"/>
      <c r="J2258" s="222"/>
      <c r="K2258" s="222"/>
      <c r="L2258" s="222"/>
      <c r="M2258" s="222"/>
      <c r="N2258" s="221"/>
      <c r="O2258" s="221"/>
      <c r="P2258" s="221"/>
      <c r="Q2258" s="221"/>
      <c r="R2258" s="222"/>
      <c r="S2258" s="222"/>
      <c r="T2258" s="222"/>
      <c r="U2258" s="222"/>
      <c r="V2258" s="222"/>
      <c r="W2258" s="222"/>
      <c r="X2258" s="222"/>
      <c r="Y2258" s="222"/>
      <c r="Z2258" s="212"/>
      <c r="AA2258" s="212"/>
      <c r="AB2258" s="212"/>
      <c r="AC2258" s="212"/>
      <c r="AD2258" s="212"/>
      <c r="AE2258" s="212"/>
      <c r="AF2258" s="212"/>
      <c r="AG2258" s="212" t="s">
        <v>233</v>
      </c>
      <c r="AH2258" s="212"/>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3" x14ac:dyDescent="0.2">
      <c r="A2259" s="219"/>
      <c r="B2259" s="220"/>
      <c r="C2259" s="260" t="s">
        <v>1825</v>
      </c>
      <c r="D2259" s="248"/>
      <c r="E2259" s="248"/>
      <c r="F2259" s="248"/>
      <c r="G2259" s="248"/>
      <c r="H2259" s="222"/>
      <c r="I2259" s="222"/>
      <c r="J2259" s="222"/>
      <c r="K2259" s="222"/>
      <c r="L2259" s="222"/>
      <c r="M2259" s="222"/>
      <c r="N2259" s="221"/>
      <c r="O2259" s="221"/>
      <c r="P2259" s="221"/>
      <c r="Q2259" s="221"/>
      <c r="R2259" s="222"/>
      <c r="S2259" s="222"/>
      <c r="T2259" s="222"/>
      <c r="U2259" s="222"/>
      <c r="V2259" s="222"/>
      <c r="W2259" s="222"/>
      <c r="X2259" s="222"/>
      <c r="Y2259" s="222"/>
      <c r="Z2259" s="212"/>
      <c r="AA2259" s="212"/>
      <c r="AB2259" s="212"/>
      <c r="AC2259" s="212"/>
      <c r="AD2259" s="212"/>
      <c r="AE2259" s="212"/>
      <c r="AF2259" s="212"/>
      <c r="AG2259" s="212" t="s">
        <v>233</v>
      </c>
      <c r="AH2259" s="212"/>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1" x14ac:dyDescent="0.2">
      <c r="A2260" s="239">
        <v>253</v>
      </c>
      <c r="B2260" s="240" t="s">
        <v>1859</v>
      </c>
      <c r="C2260" s="257" t="s">
        <v>1860</v>
      </c>
      <c r="D2260" s="241" t="s">
        <v>425</v>
      </c>
      <c r="E2260" s="242">
        <v>3</v>
      </c>
      <c r="F2260" s="243"/>
      <c r="G2260" s="244">
        <f>ROUND(E2260*F2260,2)</f>
        <v>0</v>
      </c>
      <c r="H2260" s="243"/>
      <c r="I2260" s="244">
        <f>ROUND(E2260*H2260,2)</f>
        <v>0</v>
      </c>
      <c r="J2260" s="243"/>
      <c r="K2260" s="244">
        <f>ROUND(E2260*J2260,2)</f>
        <v>0</v>
      </c>
      <c r="L2260" s="244">
        <v>15</v>
      </c>
      <c r="M2260" s="244">
        <f>G2260*(1+L2260/100)</f>
        <v>0</v>
      </c>
      <c r="N2260" s="242">
        <v>0.1</v>
      </c>
      <c r="O2260" s="242">
        <f>ROUND(E2260*N2260,2)</f>
        <v>0.3</v>
      </c>
      <c r="P2260" s="242">
        <v>0</v>
      </c>
      <c r="Q2260" s="242">
        <f>ROUND(E2260*P2260,2)</f>
        <v>0</v>
      </c>
      <c r="R2260" s="244"/>
      <c r="S2260" s="244" t="s">
        <v>250</v>
      </c>
      <c r="T2260" s="245" t="s">
        <v>228</v>
      </c>
      <c r="U2260" s="222">
        <v>0</v>
      </c>
      <c r="V2260" s="222">
        <f>ROUND(E2260*U2260,2)</f>
        <v>0</v>
      </c>
      <c r="W2260" s="222"/>
      <c r="X2260" s="222" t="s">
        <v>298</v>
      </c>
      <c r="Y2260" s="222" t="s">
        <v>230</v>
      </c>
      <c r="Z2260" s="212"/>
      <c r="AA2260" s="212"/>
      <c r="AB2260" s="212"/>
      <c r="AC2260" s="212"/>
      <c r="AD2260" s="212"/>
      <c r="AE2260" s="212"/>
      <c r="AF2260" s="212"/>
      <c r="AG2260" s="212" t="s">
        <v>362</v>
      </c>
      <c r="AH2260" s="212"/>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2" x14ac:dyDescent="0.2">
      <c r="A2261" s="219"/>
      <c r="B2261" s="220"/>
      <c r="C2261" s="259" t="s">
        <v>1861</v>
      </c>
      <c r="D2261" s="226"/>
      <c r="E2261" s="227">
        <v>3</v>
      </c>
      <c r="F2261" s="222"/>
      <c r="G2261" s="222"/>
      <c r="H2261" s="222"/>
      <c r="I2261" s="222"/>
      <c r="J2261" s="222"/>
      <c r="K2261" s="222"/>
      <c r="L2261" s="222"/>
      <c r="M2261" s="222"/>
      <c r="N2261" s="221"/>
      <c r="O2261" s="221"/>
      <c r="P2261" s="221"/>
      <c r="Q2261" s="221"/>
      <c r="R2261" s="222"/>
      <c r="S2261" s="222"/>
      <c r="T2261" s="222"/>
      <c r="U2261" s="222"/>
      <c r="V2261" s="222"/>
      <c r="W2261" s="222"/>
      <c r="X2261" s="222"/>
      <c r="Y2261" s="222"/>
      <c r="Z2261" s="212"/>
      <c r="AA2261" s="212"/>
      <c r="AB2261" s="212"/>
      <c r="AC2261" s="212"/>
      <c r="AD2261" s="212"/>
      <c r="AE2261" s="212"/>
      <c r="AF2261" s="212"/>
      <c r="AG2261" s="212" t="s">
        <v>235</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ht="22.5" outlineLevel="1" x14ac:dyDescent="0.2">
      <c r="A2262" s="239">
        <v>254</v>
      </c>
      <c r="B2262" s="240" t="s">
        <v>1862</v>
      </c>
      <c r="C2262" s="257" t="s">
        <v>1863</v>
      </c>
      <c r="D2262" s="241" t="s">
        <v>249</v>
      </c>
      <c r="E2262" s="242">
        <v>35</v>
      </c>
      <c r="F2262" s="243"/>
      <c r="G2262" s="244">
        <f>ROUND(E2262*F2262,2)</f>
        <v>0</v>
      </c>
      <c r="H2262" s="243"/>
      <c r="I2262" s="244">
        <f>ROUND(E2262*H2262,2)</f>
        <v>0</v>
      </c>
      <c r="J2262" s="243"/>
      <c r="K2262" s="244">
        <f>ROUND(E2262*J2262,2)</f>
        <v>0</v>
      </c>
      <c r="L2262" s="244">
        <v>15</v>
      </c>
      <c r="M2262" s="244">
        <f>G2262*(1+L2262/100)</f>
        <v>0</v>
      </c>
      <c r="N2262" s="242">
        <v>0.1</v>
      </c>
      <c r="O2262" s="242">
        <f>ROUND(E2262*N2262,2)</f>
        <v>3.5</v>
      </c>
      <c r="P2262" s="242">
        <v>0</v>
      </c>
      <c r="Q2262" s="242">
        <f>ROUND(E2262*P2262,2)</f>
        <v>0</v>
      </c>
      <c r="R2262" s="244"/>
      <c r="S2262" s="244" t="s">
        <v>250</v>
      </c>
      <c r="T2262" s="245" t="s">
        <v>228</v>
      </c>
      <c r="U2262" s="222">
        <v>0</v>
      </c>
      <c r="V2262" s="222">
        <f>ROUND(E2262*U2262,2)</f>
        <v>0</v>
      </c>
      <c r="W2262" s="222"/>
      <c r="X2262" s="222" t="s">
        <v>298</v>
      </c>
      <c r="Y2262" s="222" t="s">
        <v>230</v>
      </c>
      <c r="Z2262" s="212"/>
      <c r="AA2262" s="212"/>
      <c r="AB2262" s="212"/>
      <c r="AC2262" s="212"/>
      <c r="AD2262" s="212"/>
      <c r="AE2262" s="212"/>
      <c r="AF2262" s="212"/>
      <c r="AG2262" s="212" t="s">
        <v>362</v>
      </c>
      <c r="AH2262" s="212"/>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2" x14ac:dyDescent="0.2">
      <c r="A2263" s="219"/>
      <c r="B2263" s="220"/>
      <c r="C2263" s="258" t="s">
        <v>1864</v>
      </c>
      <c r="D2263" s="246"/>
      <c r="E2263" s="246"/>
      <c r="F2263" s="246"/>
      <c r="G2263" s="246"/>
      <c r="H2263" s="222"/>
      <c r="I2263" s="222"/>
      <c r="J2263" s="222"/>
      <c r="K2263" s="222"/>
      <c r="L2263" s="222"/>
      <c r="M2263" s="222"/>
      <c r="N2263" s="221"/>
      <c r="O2263" s="221"/>
      <c r="P2263" s="221"/>
      <c r="Q2263" s="221"/>
      <c r="R2263" s="222"/>
      <c r="S2263" s="222"/>
      <c r="T2263" s="222"/>
      <c r="U2263" s="222"/>
      <c r="V2263" s="222"/>
      <c r="W2263" s="222"/>
      <c r="X2263" s="222"/>
      <c r="Y2263" s="222"/>
      <c r="Z2263" s="212"/>
      <c r="AA2263" s="212"/>
      <c r="AB2263" s="212"/>
      <c r="AC2263" s="212"/>
      <c r="AD2263" s="212"/>
      <c r="AE2263" s="212"/>
      <c r="AF2263" s="212"/>
      <c r="AG2263" s="212" t="s">
        <v>233</v>
      </c>
      <c r="AH2263" s="212"/>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3" x14ac:dyDescent="0.2">
      <c r="A2264" s="219"/>
      <c r="B2264" s="220"/>
      <c r="C2264" s="260" t="s">
        <v>1865</v>
      </c>
      <c r="D2264" s="248"/>
      <c r="E2264" s="248"/>
      <c r="F2264" s="248"/>
      <c r="G2264" s="248"/>
      <c r="H2264" s="222"/>
      <c r="I2264" s="222"/>
      <c r="J2264" s="222"/>
      <c r="K2264" s="222"/>
      <c r="L2264" s="222"/>
      <c r="M2264" s="222"/>
      <c r="N2264" s="221"/>
      <c r="O2264" s="221"/>
      <c r="P2264" s="221"/>
      <c r="Q2264" s="221"/>
      <c r="R2264" s="222"/>
      <c r="S2264" s="222"/>
      <c r="T2264" s="222"/>
      <c r="U2264" s="222"/>
      <c r="V2264" s="222"/>
      <c r="W2264" s="222"/>
      <c r="X2264" s="222"/>
      <c r="Y2264" s="222"/>
      <c r="Z2264" s="212"/>
      <c r="AA2264" s="212"/>
      <c r="AB2264" s="212"/>
      <c r="AC2264" s="212"/>
      <c r="AD2264" s="212"/>
      <c r="AE2264" s="212"/>
      <c r="AF2264" s="212"/>
      <c r="AG2264" s="212" t="s">
        <v>233</v>
      </c>
      <c r="AH2264" s="212"/>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2" x14ac:dyDescent="0.2">
      <c r="A2265" s="219"/>
      <c r="B2265" s="220"/>
      <c r="C2265" s="259" t="s">
        <v>1866</v>
      </c>
      <c r="D2265" s="226"/>
      <c r="E2265" s="227">
        <v>35</v>
      </c>
      <c r="F2265" s="222"/>
      <c r="G2265" s="222"/>
      <c r="H2265" s="222"/>
      <c r="I2265" s="222"/>
      <c r="J2265" s="222"/>
      <c r="K2265" s="222"/>
      <c r="L2265" s="222"/>
      <c r="M2265" s="222"/>
      <c r="N2265" s="221"/>
      <c r="O2265" s="221"/>
      <c r="P2265" s="221"/>
      <c r="Q2265" s="221"/>
      <c r="R2265" s="222"/>
      <c r="S2265" s="222"/>
      <c r="T2265" s="222"/>
      <c r="U2265" s="222"/>
      <c r="V2265" s="222"/>
      <c r="W2265" s="222"/>
      <c r="X2265" s="222"/>
      <c r="Y2265" s="222"/>
      <c r="Z2265" s="212"/>
      <c r="AA2265" s="212"/>
      <c r="AB2265" s="212"/>
      <c r="AC2265" s="212"/>
      <c r="AD2265" s="212"/>
      <c r="AE2265" s="212"/>
      <c r="AF2265" s="212"/>
      <c r="AG2265" s="212" t="s">
        <v>235</v>
      </c>
      <c r="AH2265" s="212">
        <v>0</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ht="22.5" outlineLevel="1" x14ac:dyDescent="0.2">
      <c r="A2266" s="239">
        <v>255</v>
      </c>
      <c r="B2266" s="240" t="s">
        <v>1867</v>
      </c>
      <c r="C2266" s="257" t="s">
        <v>1868</v>
      </c>
      <c r="D2266" s="241" t="s">
        <v>1118</v>
      </c>
      <c r="E2266" s="242">
        <v>1</v>
      </c>
      <c r="F2266" s="243"/>
      <c r="G2266" s="244">
        <f>ROUND(E2266*F2266,2)</f>
        <v>0</v>
      </c>
      <c r="H2266" s="243"/>
      <c r="I2266" s="244">
        <f>ROUND(E2266*H2266,2)</f>
        <v>0</v>
      </c>
      <c r="J2266" s="243"/>
      <c r="K2266" s="244">
        <f>ROUND(E2266*J2266,2)</f>
        <v>0</v>
      </c>
      <c r="L2266" s="244">
        <v>15</v>
      </c>
      <c r="M2266" s="244">
        <f>G2266*(1+L2266/100)</f>
        <v>0</v>
      </c>
      <c r="N2266" s="242">
        <v>0.1</v>
      </c>
      <c r="O2266" s="242">
        <f>ROUND(E2266*N2266,2)</f>
        <v>0.1</v>
      </c>
      <c r="P2266" s="242">
        <v>0</v>
      </c>
      <c r="Q2266" s="242">
        <f>ROUND(E2266*P2266,2)</f>
        <v>0</v>
      </c>
      <c r="R2266" s="244"/>
      <c r="S2266" s="244" t="s">
        <v>250</v>
      </c>
      <c r="T2266" s="245" t="s">
        <v>228</v>
      </c>
      <c r="U2266" s="222">
        <v>0</v>
      </c>
      <c r="V2266" s="222">
        <f>ROUND(E2266*U2266,2)</f>
        <v>0</v>
      </c>
      <c r="W2266" s="222"/>
      <c r="X2266" s="222" t="s">
        <v>298</v>
      </c>
      <c r="Y2266" s="222" t="s">
        <v>230</v>
      </c>
      <c r="Z2266" s="212"/>
      <c r="AA2266" s="212"/>
      <c r="AB2266" s="212"/>
      <c r="AC2266" s="212"/>
      <c r="AD2266" s="212"/>
      <c r="AE2266" s="212"/>
      <c r="AF2266" s="212"/>
      <c r="AG2266" s="212" t="s">
        <v>362</v>
      </c>
      <c r="AH2266" s="212"/>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2" x14ac:dyDescent="0.2">
      <c r="A2267" s="219"/>
      <c r="B2267" s="220"/>
      <c r="C2267" s="259" t="s">
        <v>651</v>
      </c>
      <c r="D2267" s="226"/>
      <c r="E2267" s="227">
        <v>1</v>
      </c>
      <c r="F2267" s="222"/>
      <c r="G2267" s="222"/>
      <c r="H2267" s="222"/>
      <c r="I2267" s="222"/>
      <c r="J2267" s="222"/>
      <c r="K2267" s="222"/>
      <c r="L2267" s="222"/>
      <c r="M2267" s="222"/>
      <c r="N2267" s="221"/>
      <c r="O2267" s="221"/>
      <c r="P2267" s="221"/>
      <c r="Q2267" s="221"/>
      <c r="R2267" s="222"/>
      <c r="S2267" s="222"/>
      <c r="T2267" s="222"/>
      <c r="U2267" s="222"/>
      <c r="V2267" s="222"/>
      <c r="W2267" s="222"/>
      <c r="X2267" s="222"/>
      <c r="Y2267" s="222"/>
      <c r="Z2267" s="212"/>
      <c r="AA2267" s="212"/>
      <c r="AB2267" s="212"/>
      <c r="AC2267" s="212"/>
      <c r="AD2267" s="212"/>
      <c r="AE2267" s="212"/>
      <c r="AF2267" s="212"/>
      <c r="AG2267" s="212" t="s">
        <v>235</v>
      </c>
      <c r="AH2267" s="212">
        <v>0</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1" x14ac:dyDescent="0.2">
      <c r="A2268" s="239">
        <v>256</v>
      </c>
      <c r="B2268" s="240" t="s">
        <v>1869</v>
      </c>
      <c r="C2268" s="257" t="s">
        <v>1870</v>
      </c>
      <c r="D2268" s="241" t="s">
        <v>425</v>
      </c>
      <c r="E2268" s="242">
        <v>55</v>
      </c>
      <c r="F2268" s="243"/>
      <c r="G2268" s="244">
        <f>ROUND(E2268*F2268,2)</f>
        <v>0</v>
      </c>
      <c r="H2268" s="243"/>
      <c r="I2268" s="244">
        <f>ROUND(E2268*H2268,2)</f>
        <v>0</v>
      </c>
      <c r="J2268" s="243"/>
      <c r="K2268" s="244">
        <f>ROUND(E2268*J2268,2)</f>
        <v>0</v>
      </c>
      <c r="L2268" s="244">
        <v>15</v>
      </c>
      <c r="M2268" s="244">
        <f>G2268*(1+L2268/100)</f>
        <v>0</v>
      </c>
      <c r="N2268" s="242">
        <v>0</v>
      </c>
      <c r="O2268" s="242">
        <f>ROUND(E2268*N2268,2)</f>
        <v>0</v>
      </c>
      <c r="P2268" s="242">
        <v>0</v>
      </c>
      <c r="Q2268" s="242">
        <f>ROUND(E2268*P2268,2)</f>
        <v>0</v>
      </c>
      <c r="R2268" s="244"/>
      <c r="S2268" s="244" t="s">
        <v>250</v>
      </c>
      <c r="T2268" s="245" t="s">
        <v>228</v>
      </c>
      <c r="U2268" s="222">
        <v>0</v>
      </c>
      <c r="V2268" s="222">
        <f>ROUND(E2268*U2268,2)</f>
        <v>0</v>
      </c>
      <c r="W2268" s="222"/>
      <c r="X2268" s="222" t="s">
        <v>298</v>
      </c>
      <c r="Y2268" s="222" t="s">
        <v>230</v>
      </c>
      <c r="Z2268" s="212"/>
      <c r="AA2268" s="212"/>
      <c r="AB2268" s="212"/>
      <c r="AC2268" s="212"/>
      <c r="AD2268" s="212"/>
      <c r="AE2268" s="212"/>
      <c r="AF2268" s="212"/>
      <c r="AG2268" s="212" t="s">
        <v>362</v>
      </c>
      <c r="AH2268" s="212"/>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2" x14ac:dyDescent="0.2">
      <c r="A2269" s="219"/>
      <c r="B2269" s="220"/>
      <c r="C2269" s="259" t="s">
        <v>1871</v>
      </c>
      <c r="D2269" s="226"/>
      <c r="E2269" s="227">
        <v>55</v>
      </c>
      <c r="F2269" s="222"/>
      <c r="G2269" s="222"/>
      <c r="H2269" s="222"/>
      <c r="I2269" s="222"/>
      <c r="J2269" s="222"/>
      <c r="K2269" s="222"/>
      <c r="L2269" s="222"/>
      <c r="M2269" s="222"/>
      <c r="N2269" s="221"/>
      <c r="O2269" s="221"/>
      <c r="P2269" s="221"/>
      <c r="Q2269" s="221"/>
      <c r="R2269" s="222"/>
      <c r="S2269" s="222"/>
      <c r="T2269" s="222"/>
      <c r="U2269" s="222"/>
      <c r="V2269" s="222"/>
      <c r="W2269" s="222"/>
      <c r="X2269" s="222"/>
      <c r="Y2269" s="222"/>
      <c r="Z2269" s="212"/>
      <c r="AA2269" s="212"/>
      <c r="AB2269" s="212"/>
      <c r="AC2269" s="212"/>
      <c r="AD2269" s="212"/>
      <c r="AE2269" s="212"/>
      <c r="AF2269" s="212"/>
      <c r="AG2269" s="212" t="s">
        <v>235</v>
      </c>
      <c r="AH2269" s="212">
        <v>0</v>
      </c>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ht="22.5" outlineLevel="1" x14ac:dyDescent="0.2">
      <c r="A2270" s="249">
        <v>257</v>
      </c>
      <c r="B2270" s="250" t="s">
        <v>1872</v>
      </c>
      <c r="C2270" s="261" t="s">
        <v>1873</v>
      </c>
      <c r="D2270" s="251" t="s">
        <v>425</v>
      </c>
      <c r="E2270" s="252">
        <v>8</v>
      </c>
      <c r="F2270" s="253"/>
      <c r="G2270" s="254">
        <f>ROUND(E2270*F2270,2)</f>
        <v>0</v>
      </c>
      <c r="H2270" s="253"/>
      <c r="I2270" s="254">
        <f>ROUND(E2270*H2270,2)</f>
        <v>0</v>
      </c>
      <c r="J2270" s="253"/>
      <c r="K2270" s="254">
        <f>ROUND(E2270*J2270,2)</f>
        <v>0</v>
      </c>
      <c r="L2270" s="254">
        <v>15</v>
      </c>
      <c r="M2270" s="254">
        <f>G2270*(1+L2270/100)</f>
        <v>0</v>
      </c>
      <c r="N2270" s="252">
        <v>0.1</v>
      </c>
      <c r="O2270" s="252">
        <f>ROUND(E2270*N2270,2)</f>
        <v>0.8</v>
      </c>
      <c r="P2270" s="252">
        <v>0</v>
      </c>
      <c r="Q2270" s="252">
        <f>ROUND(E2270*P2270,2)</f>
        <v>0</v>
      </c>
      <c r="R2270" s="254"/>
      <c r="S2270" s="254" t="s">
        <v>250</v>
      </c>
      <c r="T2270" s="255" t="s">
        <v>228</v>
      </c>
      <c r="U2270" s="222">
        <v>0</v>
      </c>
      <c r="V2270" s="222">
        <f>ROUND(E2270*U2270,2)</f>
        <v>0</v>
      </c>
      <c r="W2270" s="222"/>
      <c r="X2270" s="222" t="s">
        <v>298</v>
      </c>
      <c r="Y2270" s="222" t="s">
        <v>230</v>
      </c>
      <c r="Z2270" s="212"/>
      <c r="AA2270" s="212"/>
      <c r="AB2270" s="212"/>
      <c r="AC2270" s="212"/>
      <c r="AD2270" s="212"/>
      <c r="AE2270" s="212"/>
      <c r="AF2270" s="212"/>
      <c r="AG2270" s="212" t="s">
        <v>362</v>
      </c>
      <c r="AH2270" s="212"/>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1" x14ac:dyDescent="0.2">
      <c r="A2271" s="249">
        <v>258</v>
      </c>
      <c r="B2271" s="250" t="s">
        <v>1874</v>
      </c>
      <c r="C2271" s="261" t="s">
        <v>1875</v>
      </c>
      <c r="D2271" s="251" t="s">
        <v>425</v>
      </c>
      <c r="E2271" s="252">
        <v>75</v>
      </c>
      <c r="F2271" s="253"/>
      <c r="G2271" s="254">
        <f>ROUND(E2271*F2271,2)</f>
        <v>0</v>
      </c>
      <c r="H2271" s="253"/>
      <c r="I2271" s="254">
        <f>ROUND(E2271*H2271,2)</f>
        <v>0</v>
      </c>
      <c r="J2271" s="253"/>
      <c r="K2271" s="254">
        <f>ROUND(E2271*J2271,2)</f>
        <v>0</v>
      </c>
      <c r="L2271" s="254">
        <v>15</v>
      </c>
      <c r="M2271" s="254">
        <f>G2271*(1+L2271/100)</f>
        <v>0</v>
      </c>
      <c r="N2271" s="252">
        <v>0</v>
      </c>
      <c r="O2271" s="252">
        <f>ROUND(E2271*N2271,2)</f>
        <v>0</v>
      </c>
      <c r="P2271" s="252">
        <v>0</v>
      </c>
      <c r="Q2271" s="252">
        <f>ROUND(E2271*P2271,2)</f>
        <v>0</v>
      </c>
      <c r="R2271" s="254"/>
      <c r="S2271" s="254" t="s">
        <v>250</v>
      </c>
      <c r="T2271" s="255" t="s">
        <v>228</v>
      </c>
      <c r="U2271" s="222">
        <v>0</v>
      </c>
      <c r="V2271" s="222">
        <f>ROUND(E2271*U2271,2)</f>
        <v>0</v>
      </c>
      <c r="W2271" s="222"/>
      <c r="X2271" s="222" t="s">
        <v>298</v>
      </c>
      <c r="Y2271" s="222" t="s">
        <v>230</v>
      </c>
      <c r="Z2271" s="212"/>
      <c r="AA2271" s="212"/>
      <c r="AB2271" s="212"/>
      <c r="AC2271" s="212"/>
      <c r="AD2271" s="212"/>
      <c r="AE2271" s="212"/>
      <c r="AF2271" s="212"/>
      <c r="AG2271" s="212" t="s">
        <v>362</v>
      </c>
      <c r="AH2271" s="212"/>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ht="22.5" outlineLevel="1" x14ac:dyDescent="0.2">
      <c r="A2272" s="239">
        <v>259</v>
      </c>
      <c r="B2272" s="240" t="s">
        <v>1876</v>
      </c>
      <c r="C2272" s="257" t="s">
        <v>1877</v>
      </c>
      <c r="D2272" s="241" t="s">
        <v>1118</v>
      </c>
      <c r="E2272" s="242">
        <v>1</v>
      </c>
      <c r="F2272" s="243"/>
      <c r="G2272" s="244">
        <f>ROUND(E2272*F2272,2)</f>
        <v>0</v>
      </c>
      <c r="H2272" s="243"/>
      <c r="I2272" s="244">
        <f>ROUND(E2272*H2272,2)</f>
        <v>0</v>
      </c>
      <c r="J2272" s="243"/>
      <c r="K2272" s="244">
        <f>ROUND(E2272*J2272,2)</f>
        <v>0</v>
      </c>
      <c r="L2272" s="244">
        <v>15</v>
      </c>
      <c r="M2272" s="244">
        <f>G2272*(1+L2272/100)</f>
        <v>0</v>
      </c>
      <c r="N2272" s="242">
        <v>0.1</v>
      </c>
      <c r="O2272" s="242">
        <f>ROUND(E2272*N2272,2)</f>
        <v>0.1</v>
      </c>
      <c r="P2272" s="242">
        <v>0</v>
      </c>
      <c r="Q2272" s="242">
        <f>ROUND(E2272*P2272,2)</f>
        <v>0</v>
      </c>
      <c r="R2272" s="244"/>
      <c r="S2272" s="244" t="s">
        <v>250</v>
      </c>
      <c r="T2272" s="245" t="s">
        <v>228</v>
      </c>
      <c r="U2272" s="222">
        <v>0</v>
      </c>
      <c r="V2272" s="222">
        <f>ROUND(E2272*U2272,2)</f>
        <v>0</v>
      </c>
      <c r="W2272" s="222"/>
      <c r="X2272" s="222" t="s">
        <v>298</v>
      </c>
      <c r="Y2272" s="222" t="s">
        <v>230</v>
      </c>
      <c r="Z2272" s="212"/>
      <c r="AA2272" s="212"/>
      <c r="AB2272" s="212"/>
      <c r="AC2272" s="212"/>
      <c r="AD2272" s="212"/>
      <c r="AE2272" s="212"/>
      <c r="AF2272" s="212"/>
      <c r="AG2272" s="212" t="s">
        <v>362</v>
      </c>
      <c r="AH2272" s="212"/>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2" x14ac:dyDescent="0.2">
      <c r="A2273" s="219"/>
      <c r="B2273" s="220"/>
      <c r="C2273" s="258" t="s">
        <v>1878</v>
      </c>
      <c r="D2273" s="246"/>
      <c r="E2273" s="246"/>
      <c r="F2273" s="246"/>
      <c r="G2273" s="246"/>
      <c r="H2273" s="222"/>
      <c r="I2273" s="222"/>
      <c r="J2273" s="222"/>
      <c r="K2273" s="222"/>
      <c r="L2273" s="222"/>
      <c r="M2273" s="222"/>
      <c r="N2273" s="221"/>
      <c r="O2273" s="221"/>
      <c r="P2273" s="221"/>
      <c r="Q2273" s="221"/>
      <c r="R2273" s="222"/>
      <c r="S2273" s="222"/>
      <c r="T2273" s="222"/>
      <c r="U2273" s="222"/>
      <c r="V2273" s="222"/>
      <c r="W2273" s="222"/>
      <c r="X2273" s="222"/>
      <c r="Y2273" s="222"/>
      <c r="Z2273" s="212"/>
      <c r="AA2273" s="212"/>
      <c r="AB2273" s="212"/>
      <c r="AC2273" s="212"/>
      <c r="AD2273" s="212"/>
      <c r="AE2273" s="212"/>
      <c r="AF2273" s="212"/>
      <c r="AG2273" s="212" t="s">
        <v>233</v>
      </c>
      <c r="AH2273" s="212"/>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3" x14ac:dyDescent="0.2">
      <c r="A2274" s="219"/>
      <c r="B2274" s="220"/>
      <c r="C2274" s="260" t="s">
        <v>1879</v>
      </c>
      <c r="D2274" s="248"/>
      <c r="E2274" s="248"/>
      <c r="F2274" s="248"/>
      <c r="G2274" s="248"/>
      <c r="H2274" s="222"/>
      <c r="I2274" s="222"/>
      <c r="J2274" s="222"/>
      <c r="K2274" s="222"/>
      <c r="L2274" s="222"/>
      <c r="M2274" s="222"/>
      <c r="N2274" s="221"/>
      <c r="O2274" s="221"/>
      <c r="P2274" s="221"/>
      <c r="Q2274" s="221"/>
      <c r="R2274" s="222"/>
      <c r="S2274" s="222"/>
      <c r="T2274" s="222"/>
      <c r="U2274" s="222"/>
      <c r="V2274" s="222"/>
      <c r="W2274" s="222"/>
      <c r="X2274" s="222"/>
      <c r="Y2274" s="222"/>
      <c r="Z2274" s="212"/>
      <c r="AA2274" s="212"/>
      <c r="AB2274" s="212"/>
      <c r="AC2274" s="212"/>
      <c r="AD2274" s="212"/>
      <c r="AE2274" s="212"/>
      <c r="AF2274" s="212"/>
      <c r="AG2274" s="212" t="s">
        <v>233</v>
      </c>
      <c r="AH2274" s="212"/>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2" x14ac:dyDescent="0.2">
      <c r="A2275" s="219"/>
      <c r="B2275" s="220"/>
      <c r="C2275" s="259" t="s">
        <v>1880</v>
      </c>
      <c r="D2275" s="226"/>
      <c r="E2275" s="227">
        <v>1</v>
      </c>
      <c r="F2275" s="222"/>
      <c r="G2275" s="222"/>
      <c r="H2275" s="222"/>
      <c r="I2275" s="222"/>
      <c r="J2275" s="222"/>
      <c r="K2275" s="222"/>
      <c r="L2275" s="222"/>
      <c r="M2275" s="222"/>
      <c r="N2275" s="221"/>
      <c r="O2275" s="221"/>
      <c r="P2275" s="221"/>
      <c r="Q2275" s="221"/>
      <c r="R2275" s="222"/>
      <c r="S2275" s="222"/>
      <c r="T2275" s="222"/>
      <c r="U2275" s="222"/>
      <c r="V2275" s="222"/>
      <c r="W2275" s="222"/>
      <c r="X2275" s="222"/>
      <c r="Y2275" s="222"/>
      <c r="Z2275" s="212"/>
      <c r="AA2275" s="212"/>
      <c r="AB2275" s="212"/>
      <c r="AC2275" s="212"/>
      <c r="AD2275" s="212"/>
      <c r="AE2275" s="212"/>
      <c r="AF2275" s="212"/>
      <c r="AG2275" s="212" t="s">
        <v>235</v>
      </c>
      <c r="AH2275" s="212">
        <v>0</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ht="22.5" outlineLevel="1" x14ac:dyDescent="0.2">
      <c r="A2276" s="239">
        <v>260</v>
      </c>
      <c r="B2276" s="240" t="s">
        <v>1881</v>
      </c>
      <c r="C2276" s="257" t="s">
        <v>1882</v>
      </c>
      <c r="D2276" s="241" t="s">
        <v>425</v>
      </c>
      <c r="E2276" s="242">
        <v>1</v>
      </c>
      <c r="F2276" s="243"/>
      <c r="G2276" s="244">
        <f>ROUND(E2276*F2276,2)</f>
        <v>0</v>
      </c>
      <c r="H2276" s="243"/>
      <c r="I2276" s="244">
        <f>ROUND(E2276*H2276,2)</f>
        <v>0</v>
      </c>
      <c r="J2276" s="243"/>
      <c r="K2276" s="244">
        <f>ROUND(E2276*J2276,2)</f>
        <v>0</v>
      </c>
      <c r="L2276" s="244">
        <v>15</v>
      </c>
      <c r="M2276" s="244">
        <f>G2276*(1+L2276/100)</f>
        <v>0</v>
      </c>
      <c r="N2276" s="242">
        <v>0.1</v>
      </c>
      <c r="O2276" s="242">
        <f>ROUND(E2276*N2276,2)</f>
        <v>0.1</v>
      </c>
      <c r="P2276" s="242">
        <v>0</v>
      </c>
      <c r="Q2276" s="242">
        <f>ROUND(E2276*P2276,2)</f>
        <v>0</v>
      </c>
      <c r="R2276" s="244"/>
      <c r="S2276" s="244" t="s">
        <v>250</v>
      </c>
      <c r="T2276" s="245" t="s">
        <v>228</v>
      </c>
      <c r="U2276" s="222">
        <v>0</v>
      </c>
      <c r="V2276" s="222">
        <f>ROUND(E2276*U2276,2)</f>
        <v>0</v>
      </c>
      <c r="W2276" s="222"/>
      <c r="X2276" s="222" t="s">
        <v>298</v>
      </c>
      <c r="Y2276" s="222" t="s">
        <v>230</v>
      </c>
      <c r="Z2276" s="212"/>
      <c r="AA2276" s="212"/>
      <c r="AB2276" s="212"/>
      <c r="AC2276" s="212"/>
      <c r="AD2276" s="212"/>
      <c r="AE2276" s="212"/>
      <c r="AF2276" s="212"/>
      <c r="AG2276" s="212" t="s">
        <v>362</v>
      </c>
      <c r="AH2276" s="212"/>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2" x14ac:dyDescent="0.2">
      <c r="A2277" s="219"/>
      <c r="B2277" s="220"/>
      <c r="C2277" s="258" t="s">
        <v>1883</v>
      </c>
      <c r="D2277" s="246"/>
      <c r="E2277" s="246"/>
      <c r="F2277" s="246"/>
      <c r="G2277" s="246"/>
      <c r="H2277" s="222"/>
      <c r="I2277" s="222"/>
      <c r="J2277" s="222"/>
      <c r="K2277" s="222"/>
      <c r="L2277" s="222"/>
      <c r="M2277" s="222"/>
      <c r="N2277" s="221"/>
      <c r="O2277" s="221"/>
      <c r="P2277" s="221"/>
      <c r="Q2277" s="221"/>
      <c r="R2277" s="222"/>
      <c r="S2277" s="222"/>
      <c r="T2277" s="222"/>
      <c r="U2277" s="222"/>
      <c r="V2277" s="222"/>
      <c r="W2277" s="222"/>
      <c r="X2277" s="222"/>
      <c r="Y2277" s="222"/>
      <c r="Z2277" s="212"/>
      <c r="AA2277" s="212"/>
      <c r="AB2277" s="212"/>
      <c r="AC2277" s="212"/>
      <c r="AD2277" s="212"/>
      <c r="AE2277" s="212"/>
      <c r="AF2277" s="212"/>
      <c r="AG2277" s="212" t="s">
        <v>233</v>
      </c>
      <c r="AH2277" s="212"/>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47" t="str">
        <f>C2277</f>
        <v>Stěna je složena ze dveří jedokřídlých manuálně otvíravých a jednoho bočního a jednoho horného světlíku.</v>
      </c>
      <c r="BB2277" s="212"/>
      <c r="BC2277" s="212"/>
      <c r="BD2277" s="212"/>
      <c r="BE2277" s="212"/>
      <c r="BF2277" s="212"/>
      <c r="BG2277" s="212"/>
      <c r="BH2277" s="212"/>
    </row>
    <row r="2278" spans="1:60" outlineLevel="3" x14ac:dyDescent="0.2">
      <c r="A2278" s="219"/>
      <c r="B2278" s="220"/>
      <c r="C2278" s="260" t="s">
        <v>1884</v>
      </c>
      <c r="D2278" s="248"/>
      <c r="E2278" s="248"/>
      <c r="F2278" s="248"/>
      <c r="G2278" s="248"/>
      <c r="H2278" s="222"/>
      <c r="I2278" s="222"/>
      <c r="J2278" s="222"/>
      <c r="K2278" s="222"/>
      <c r="L2278" s="222"/>
      <c r="M2278" s="222"/>
      <c r="N2278" s="221"/>
      <c r="O2278" s="221"/>
      <c r="P2278" s="221"/>
      <c r="Q2278" s="221"/>
      <c r="R2278" s="222"/>
      <c r="S2278" s="222"/>
      <c r="T2278" s="222"/>
      <c r="U2278" s="222"/>
      <c r="V2278" s="222"/>
      <c r="W2278" s="222"/>
      <c r="X2278" s="222"/>
      <c r="Y2278" s="222"/>
      <c r="Z2278" s="212"/>
      <c r="AA2278" s="212"/>
      <c r="AB2278" s="212"/>
      <c r="AC2278" s="212"/>
      <c r="AD2278" s="212"/>
      <c r="AE2278" s="212"/>
      <c r="AF2278" s="212"/>
      <c r="AG2278" s="212" t="s">
        <v>233</v>
      </c>
      <c r="AH2278" s="212"/>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ht="22.5" outlineLevel="3" x14ac:dyDescent="0.2">
      <c r="A2279" s="219"/>
      <c r="B2279" s="220"/>
      <c r="C2279" s="260" t="s">
        <v>1885</v>
      </c>
      <c r="D2279" s="248"/>
      <c r="E2279" s="248"/>
      <c r="F2279" s="248"/>
      <c r="G2279" s="248"/>
      <c r="H2279" s="222"/>
      <c r="I2279" s="222"/>
      <c r="J2279" s="222"/>
      <c r="K2279" s="222"/>
      <c r="L2279" s="222"/>
      <c r="M2279" s="222"/>
      <c r="N2279" s="221"/>
      <c r="O2279" s="221"/>
      <c r="P2279" s="221"/>
      <c r="Q2279" s="221"/>
      <c r="R2279" s="222"/>
      <c r="S2279" s="222"/>
      <c r="T2279" s="222"/>
      <c r="U2279" s="222"/>
      <c r="V2279" s="222"/>
      <c r="W2279" s="222"/>
      <c r="X2279" s="222"/>
      <c r="Y2279" s="222"/>
      <c r="Z2279" s="212"/>
      <c r="AA2279" s="212"/>
      <c r="AB2279" s="212"/>
      <c r="AC2279" s="212"/>
      <c r="AD2279" s="212"/>
      <c r="AE2279" s="212"/>
      <c r="AF2279" s="212"/>
      <c r="AG2279" s="212" t="s">
        <v>233</v>
      </c>
      <c r="AH2279" s="212"/>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47" t="str">
        <f>C2279</f>
        <v>Kování: oboustranně klika z broušené nerez oceli.Zámek elektromechanický včetně vložky a klíčů, možnost otevírání na čip (dodávka SLP)</v>
      </c>
      <c r="BB2279" s="212"/>
      <c r="BC2279" s="212"/>
      <c r="BD2279" s="212"/>
      <c r="BE2279" s="212"/>
      <c r="BF2279" s="212"/>
      <c r="BG2279" s="212"/>
      <c r="BH2279" s="212"/>
    </row>
    <row r="2280" spans="1:60" outlineLevel="3" x14ac:dyDescent="0.2">
      <c r="A2280" s="219"/>
      <c r="B2280" s="220"/>
      <c r="C2280" s="260" t="s">
        <v>2279</v>
      </c>
      <c r="D2280" s="248"/>
      <c r="E2280" s="248"/>
      <c r="F2280" s="248"/>
      <c r="G2280" s="248"/>
      <c r="H2280" s="222"/>
      <c r="I2280" s="222"/>
      <c r="J2280" s="222"/>
      <c r="K2280" s="222"/>
      <c r="L2280" s="222"/>
      <c r="M2280" s="222"/>
      <c r="N2280" s="221"/>
      <c r="O2280" s="221"/>
      <c r="P2280" s="221"/>
      <c r="Q2280" s="221"/>
      <c r="R2280" s="222"/>
      <c r="S2280" s="222"/>
      <c r="T2280" s="222"/>
      <c r="U2280" s="222"/>
      <c r="V2280" s="222"/>
      <c r="W2280" s="222"/>
      <c r="X2280" s="222"/>
      <c r="Y2280" s="222"/>
      <c r="Z2280" s="212"/>
      <c r="AA2280" s="212"/>
      <c r="AB2280" s="212"/>
      <c r="AC2280" s="212"/>
      <c r="AD2280" s="212"/>
      <c r="AE2280" s="212"/>
      <c r="AF2280" s="212"/>
      <c r="AG2280" s="212" t="s">
        <v>233</v>
      </c>
      <c r="AH2280" s="212"/>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60" t="s">
        <v>1886</v>
      </c>
      <c r="D2281" s="248"/>
      <c r="E2281" s="248"/>
      <c r="F2281" s="248"/>
      <c r="G2281" s="248"/>
      <c r="H2281" s="222"/>
      <c r="I2281" s="222"/>
      <c r="J2281" s="222"/>
      <c r="K2281" s="222"/>
      <c r="L2281" s="222"/>
      <c r="M2281" s="222"/>
      <c r="N2281" s="221"/>
      <c r="O2281" s="221"/>
      <c r="P2281" s="221"/>
      <c r="Q2281" s="221"/>
      <c r="R2281" s="222"/>
      <c r="S2281" s="222"/>
      <c r="T2281" s="222"/>
      <c r="U2281" s="222"/>
      <c r="V2281" s="222"/>
      <c r="W2281" s="222"/>
      <c r="X2281" s="222"/>
      <c r="Y2281" s="222"/>
      <c r="Z2281" s="212"/>
      <c r="AA2281" s="212"/>
      <c r="AB2281" s="212"/>
      <c r="AC2281" s="212"/>
      <c r="AD2281" s="212"/>
      <c r="AE2281" s="212"/>
      <c r="AF2281" s="212"/>
      <c r="AG2281" s="212" t="s">
        <v>233</v>
      </c>
      <c r="AH2281" s="212"/>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2" x14ac:dyDescent="0.2">
      <c r="A2282" s="219"/>
      <c r="B2282" s="220"/>
      <c r="C2282" s="259" t="s">
        <v>652</v>
      </c>
      <c r="D2282" s="226"/>
      <c r="E2282" s="227">
        <v>1</v>
      </c>
      <c r="F2282" s="222"/>
      <c r="G2282" s="222"/>
      <c r="H2282" s="222"/>
      <c r="I2282" s="222"/>
      <c r="J2282" s="222"/>
      <c r="K2282" s="222"/>
      <c r="L2282" s="222"/>
      <c r="M2282" s="222"/>
      <c r="N2282" s="221"/>
      <c r="O2282" s="221"/>
      <c r="P2282" s="221"/>
      <c r="Q2282" s="221"/>
      <c r="R2282" s="222"/>
      <c r="S2282" s="222"/>
      <c r="T2282" s="222"/>
      <c r="U2282" s="222"/>
      <c r="V2282" s="222"/>
      <c r="W2282" s="222"/>
      <c r="X2282" s="222"/>
      <c r="Y2282" s="222"/>
      <c r="Z2282" s="212"/>
      <c r="AA2282" s="212"/>
      <c r="AB2282" s="212"/>
      <c r="AC2282" s="212"/>
      <c r="AD2282" s="212"/>
      <c r="AE2282" s="212"/>
      <c r="AF2282" s="212"/>
      <c r="AG2282" s="212" t="s">
        <v>235</v>
      </c>
      <c r="AH2282" s="212">
        <v>0</v>
      </c>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1" x14ac:dyDescent="0.2">
      <c r="A2283" s="239">
        <v>261</v>
      </c>
      <c r="B2283" s="240" t="s">
        <v>1887</v>
      </c>
      <c r="C2283" s="257" t="s">
        <v>1888</v>
      </c>
      <c r="D2283" s="241" t="s">
        <v>425</v>
      </c>
      <c r="E2283" s="242">
        <v>8</v>
      </c>
      <c r="F2283" s="243"/>
      <c r="G2283" s="244">
        <f>ROUND(E2283*F2283,2)</f>
        <v>0</v>
      </c>
      <c r="H2283" s="243"/>
      <c r="I2283" s="244">
        <f>ROUND(E2283*H2283,2)</f>
        <v>0</v>
      </c>
      <c r="J2283" s="243"/>
      <c r="K2283" s="244">
        <f>ROUND(E2283*J2283,2)</f>
        <v>0</v>
      </c>
      <c r="L2283" s="244">
        <v>15</v>
      </c>
      <c r="M2283" s="244">
        <f>G2283*(1+L2283/100)</f>
        <v>0</v>
      </c>
      <c r="N2283" s="242">
        <v>0.1</v>
      </c>
      <c r="O2283" s="242">
        <f>ROUND(E2283*N2283,2)</f>
        <v>0.8</v>
      </c>
      <c r="P2283" s="242">
        <v>0</v>
      </c>
      <c r="Q2283" s="242">
        <f>ROUND(E2283*P2283,2)</f>
        <v>0</v>
      </c>
      <c r="R2283" s="244"/>
      <c r="S2283" s="244" t="s">
        <v>250</v>
      </c>
      <c r="T2283" s="245" t="s">
        <v>228</v>
      </c>
      <c r="U2283" s="222">
        <v>0</v>
      </c>
      <c r="V2283" s="222">
        <f>ROUND(E2283*U2283,2)</f>
        <v>0</v>
      </c>
      <c r="W2283" s="222"/>
      <c r="X2283" s="222" t="s">
        <v>298</v>
      </c>
      <c r="Y2283" s="222" t="s">
        <v>230</v>
      </c>
      <c r="Z2283" s="212"/>
      <c r="AA2283" s="212"/>
      <c r="AB2283" s="212"/>
      <c r="AC2283" s="212"/>
      <c r="AD2283" s="212"/>
      <c r="AE2283" s="212"/>
      <c r="AF2283" s="212"/>
      <c r="AG2283" s="212" t="s">
        <v>362</v>
      </c>
      <c r="AH2283" s="212"/>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2" x14ac:dyDescent="0.2">
      <c r="A2284" s="219"/>
      <c r="B2284" s="220"/>
      <c r="C2284" s="258" t="s">
        <v>1848</v>
      </c>
      <c r="D2284" s="246"/>
      <c r="E2284" s="246"/>
      <c r="F2284" s="246"/>
      <c r="G2284" s="246"/>
      <c r="H2284" s="222"/>
      <c r="I2284" s="222"/>
      <c r="J2284" s="222"/>
      <c r="K2284" s="222"/>
      <c r="L2284" s="222"/>
      <c r="M2284" s="222"/>
      <c r="N2284" s="221"/>
      <c r="O2284" s="221"/>
      <c r="P2284" s="221"/>
      <c r="Q2284" s="221"/>
      <c r="R2284" s="222"/>
      <c r="S2284" s="222"/>
      <c r="T2284" s="222"/>
      <c r="U2284" s="222"/>
      <c r="V2284" s="222"/>
      <c r="W2284" s="222"/>
      <c r="X2284" s="222"/>
      <c r="Y2284" s="222"/>
      <c r="Z2284" s="212"/>
      <c r="AA2284" s="212"/>
      <c r="AB2284" s="212"/>
      <c r="AC2284" s="212"/>
      <c r="AD2284" s="212"/>
      <c r="AE2284" s="212"/>
      <c r="AF2284" s="212"/>
      <c r="AG2284" s="212" t="s">
        <v>233</v>
      </c>
      <c r="AH2284" s="212"/>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60" t="s">
        <v>1849</v>
      </c>
      <c r="D2285" s="248"/>
      <c r="E2285" s="248"/>
      <c r="F2285" s="248"/>
      <c r="G2285" s="248"/>
      <c r="H2285" s="222"/>
      <c r="I2285" s="222"/>
      <c r="J2285" s="222"/>
      <c r="K2285" s="222"/>
      <c r="L2285" s="222"/>
      <c r="M2285" s="222"/>
      <c r="N2285" s="221"/>
      <c r="O2285" s="221"/>
      <c r="P2285" s="221"/>
      <c r="Q2285" s="221"/>
      <c r="R2285" s="222"/>
      <c r="S2285" s="222"/>
      <c r="T2285" s="222"/>
      <c r="U2285" s="222"/>
      <c r="V2285" s="222"/>
      <c r="W2285" s="222"/>
      <c r="X2285" s="222"/>
      <c r="Y2285" s="222"/>
      <c r="Z2285" s="212"/>
      <c r="AA2285" s="212"/>
      <c r="AB2285" s="212"/>
      <c r="AC2285" s="212"/>
      <c r="AD2285" s="212"/>
      <c r="AE2285" s="212"/>
      <c r="AF2285" s="212"/>
      <c r="AG2285" s="212" t="s">
        <v>233</v>
      </c>
      <c r="AH2285" s="212"/>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3" x14ac:dyDescent="0.2">
      <c r="A2286" s="219"/>
      <c r="B2286" s="220"/>
      <c r="C2286" s="260" t="s">
        <v>1850</v>
      </c>
      <c r="D2286" s="248"/>
      <c r="E2286" s="248"/>
      <c r="F2286" s="248"/>
      <c r="G2286" s="248"/>
      <c r="H2286" s="222"/>
      <c r="I2286" s="222"/>
      <c r="J2286" s="222"/>
      <c r="K2286" s="222"/>
      <c r="L2286" s="222"/>
      <c r="M2286" s="222"/>
      <c r="N2286" s="221"/>
      <c r="O2286" s="221"/>
      <c r="P2286" s="221"/>
      <c r="Q2286" s="221"/>
      <c r="R2286" s="222"/>
      <c r="S2286" s="222"/>
      <c r="T2286" s="222"/>
      <c r="U2286" s="222"/>
      <c r="V2286" s="222"/>
      <c r="W2286" s="222"/>
      <c r="X2286" s="222"/>
      <c r="Y2286" s="222"/>
      <c r="Z2286" s="212"/>
      <c r="AA2286" s="212"/>
      <c r="AB2286" s="212"/>
      <c r="AC2286" s="212"/>
      <c r="AD2286" s="212"/>
      <c r="AE2286" s="212"/>
      <c r="AF2286" s="212"/>
      <c r="AG2286" s="212" t="s">
        <v>233</v>
      </c>
      <c r="AH2286" s="212"/>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3" x14ac:dyDescent="0.2">
      <c r="A2287" s="219"/>
      <c r="B2287" s="220"/>
      <c r="C2287" s="260" t="s">
        <v>1851</v>
      </c>
      <c r="D2287" s="248"/>
      <c r="E2287" s="248"/>
      <c r="F2287" s="248"/>
      <c r="G2287" s="248"/>
      <c r="H2287" s="222"/>
      <c r="I2287" s="222"/>
      <c r="J2287" s="222"/>
      <c r="K2287" s="222"/>
      <c r="L2287" s="222"/>
      <c r="M2287" s="222"/>
      <c r="N2287" s="221"/>
      <c r="O2287" s="221"/>
      <c r="P2287" s="221"/>
      <c r="Q2287" s="221"/>
      <c r="R2287" s="222"/>
      <c r="S2287" s="222"/>
      <c r="T2287" s="222"/>
      <c r="U2287" s="222"/>
      <c r="V2287" s="222"/>
      <c r="W2287" s="222"/>
      <c r="X2287" s="222"/>
      <c r="Y2287" s="222"/>
      <c r="Z2287" s="212"/>
      <c r="AA2287" s="212"/>
      <c r="AB2287" s="212"/>
      <c r="AC2287" s="212"/>
      <c r="AD2287" s="212"/>
      <c r="AE2287" s="212"/>
      <c r="AF2287" s="212"/>
      <c r="AG2287" s="212" t="s">
        <v>233</v>
      </c>
      <c r="AH2287" s="212"/>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60" t="s">
        <v>1852</v>
      </c>
      <c r="D2288" s="248"/>
      <c r="E2288" s="248"/>
      <c r="F2288" s="248"/>
      <c r="G2288" s="248"/>
      <c r="H2288" s="222"/>
      <c r="I2288" s="222"/>
      <c r="J2288" s="222"/>
      <c r="K2288" s="222"/>
      <c r="L2288" s="222"/>
      <c r="M2288" s="222"/>
      <c r="N2288" s="221"/>
      <c r="O2288" s="221"/>
      <c r="P2288" s="221"/>
      <c r="Q2288" s="221"/>
      <c r="R2288" s="222"/>
      <c r="S2288" s="222"/>
      <c r="T2288" s="222"/>
      <c r="U2288" s="222"/>
      <c r="V2288" s="222"/>
      <c r="W2288" s="222"/>
      <c r="X2288" s="222"/>
      <c r="Y2288" s="222"/>
      <c r="Z2288" s="212"/>
      <c r="AA2288" s="212"/>
      <c r="AB2288" s="212"/>
      <c r="AC2288" s="212"/>
      <c r="AD2288" s="212"/>
      <c r="AE2288" s="212"/>
      <c r="AF2288" s="212"/>
      <c r="AG2288" s="212" t="s">
        <v>233</v>
      </c>
      <c r="AH2288" s="212"/>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2" x14ac:dyDescent="0.2">
      <c r="A2289" s="219"/>
      <c r="B2289" s="220"/>
      <c r="C2289" s="259" t="s">
        <v>1742</v>
      </c>
      <c r="D2289" s="226"/>
      <c r="E2289" s="227">
        <v>8</v>
      </c>
      <c r="F2289" s="222"/>
      <c r="G2289" s="222"/>
      <c r="H2289" s="222"/>
      <c r="I2289" s="222"/>
      <c r="J2289" s="222"/>
      <c r="K2289" s="222"/>
      <c r="L2289" s="222"/>
      <c r="M2289" s="222"/>
      <c r="N2289" s="221"/>
      <c r="O2289" s="221"/>
      <c r="P2289" s="221"/>
      <c r="Q2289" s="221"/>
      <c r="R2289" s="222"/>
      <c r="S2289" s="222"/>
      <c r="T2289" s="222"/>
      <c r="U2289" s="222"/>
      <c r="V2289" s="222"/>
      <c r="W2289" s="222"/>
      <c r="X2289" s="222"/>
      <c r="Y2289" s="222"/>
      <c r="Z2289" s="212"/>
      <c r="AA2289" s="212"/>
      <c r="AB2289" s="212"/>
      <c r="AC2289" s="212"/>
      <c r="AD2289" s="212"/>
      <c r="AE2289" s="212"/>
      <c r="AF2289" s="212"/>
      <c r="AG2289" s="212" t="s">
        <v>235</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ht="22.5" outlineLevel="1" x14ac:dyDescent="0.2">
      <c r="A2290" s="239">
        <v>262</v>
      </c>
      <c r="B2290" s="240" t="s">
        <v>1889</v>
      </c>
      <c r="C2290" s="257" t="s">
        <v>1890</v>
      </c>
      <c r="D2290" s="241" t="s">
        <v>425</v>
      </c>
      <c r="E2290" s="242">
        <v>12</v>
      </c>
      <c r="F2290" s="243"/>
      <c r="G2290" s="244">
        <f>ROUND(E2290*F2290,2)</f>
        <v>0</v>
      </c>
      <c r="H2290" s="243"/>
      <c r="I2290" s="244">
        <f>ROUND(E2290*H2290,2)</f>
        <v>0</v>
      </c>
      <c r="J2290" s="243"/>
      <c r="K2290" s="244">
        <f>ROUND(E2290*J2290,2)</f>
        <v>0</v>
      </c>
      <c r="L2290" s="244">
        <v>15</v>
      </c>
      <c r="M2290" s="244">
        <f>G2290*(1+L2290/100)</f>
        <v>0</v>
      </c>
      <c r="N2290" s="242">
        <v>0.1</v>
      </c>
      <c r="O2290" s="242">
        <f>ROUND(E2290*N2290,2)</f>
        <v>1.2</v>
      </c>
      <c r="P2290" s="242">
        <v>0</v>
      </c>
      <c r="Q2290" s="242">
        <f>ROUND(E2290*P2290,2)</f>
        <v>0</v>
      </c>
      <c r="R2290" s="244"/>
      <c r="S2290" s="244" t="s">
        <v>250</v>
      </c>
      <c r="T2290" s="245" t="s">
        <v>228</v>
      </c>
      <c r="U2290" s="222">
        <v>0</v>
      </c>
      <c r="V2290" s="222">
        <f>ROUND(E2290*U2290,2)</f>
        <v>0</v>
      </c>
      <c r="W2290" s="222"/>
      <c r="X2290" s="222" t="s">
        <v>298</v>
      </c>
      <c r="Y2290" s="222" t="s">
        <v>230</v>
      </c>
      <c r="Z2290" s="212"/>
      <c r="AA2290" s="212"/>
      <c r="AB2290" s="212"/>
      <c r="AC2290" s="212"/>
      <c r="AD2290" s="212"/>
      <c r="AE2290" s="212"/>
      <c r="AF2290" s="212"/>
      <c r="AG2290" s="212" t="s">
        <v>362</v>
      </c>
      <c r="AH2290" s="212"/>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2" x14ac:dyDescent="0.2">
      <c r="A2291" s="219"/>
      <c r="B2291" s="220"/>
      <c r="C2291" s="258" t="s">
        <v>1852</v>
      </c>
      <c r="D2291" s="246"/>
      <c r="E2291" s="246"/>
      <c r="F2291" s="246"/>
      <c r="G2291" s="246"/>
      <c r="H2291" s="222"/>
      <c r="I2291" s="222"/>
      <c r="J2291" s="222"/>
      <c r="K2291" s="222"/>
      <c r="L2291" s="222"/>
      <c r="M2291" s="222"/>
      <c r="N2291" s="221"/>
      <c r="O2291" s="221"/>
      <c r="P2291" s="221"/>
      <c r="Q2291" s="221"/>
      <c r="R2291" s="222"/>
      <c r="S2291" s="222"/>
      <c r="T2291" s="222"/>
      <c r="U2291" s="222"/>
      <c r="V2291" s="222"/>
      <c r="W2291" s="222"/>
      <c r="X2291" s="222"/>
      <c r="Y2291" s="222"/>
      <c r="Z2291" s="212"/>
      <c r="AA2291" s="212"/>
      <c r="AB2291" s="212"/>
      <c r="AC2291" s="212"/>
      <c r="AD2291" s="212"/>
      <c r="AE2291" s="212"/>
      <c r="AF2291" s="212"/>
      <c r="AG2291" s="212" t="s">
        <v>233</v>
      </c>
      <c r="AH2291" s="212"/>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3" x14ac:dyDescent="0.2">
      <c r="A2292" s="219"/>
      <c r="B2292" s="220"/>
      <c r="C2292" s="260" t="s">
        <v>1886</v>
      </c>
      <c r="D2292" s="248"/>
      <c r="E2292" s="248"/>
      <c r="F2292" s="248"/>
      <c r="G2292" s="248"/>
      <c r="H2292" s="222"/>
      <c r="I2292" s="222"/>
      <c r="J2292" s="222"/>
      <c r="K2292" s="222"/>
      <c r="L2292" s="222"/>
      <c r="M2292" s="222"/>
      <c r="N2292" s="221"/>
      <c r="O2292" s="221"/>
      <c r="P2292" s="221"/>
      <c r="Q2292" s="221"/>
      <c r="R2292" s="222"/>
      <c r="S2292" s="222"/>
      <c r="T2292" s="222"/>
      <c r="U2292" s="222"/>
      <c r="V2292" s="222"/>
      <c r="W2292" s="222"/>
      <c r="X2292" s="222"/>
      <c r="Y2292" s="222"/>
      <c r="Z2292" s="212"/>
      <c r="AA2292" s="212"/>
      <c r="AB2292" s="212"/>
      <c r="AC2292" s="212"/>
      <c r="AD2292" s="212"/>
      <c r="AE2292" s="212"/>
      <c r="AF2292" s="212"/>
      <c r="AG2292" s="212" t="s">
        <v>233</v>
      </c>
      <c r="AH2292" s="212"/>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ht="22.5" outlineLevel="1" x14ac:dyDescent="0.2">
      <c r="A2293" s="239">
        <v>263</v>
      </c>
      <c r="B2293" s="240" t="s">
        <v>1891</v>
      </c>
      <c r="C2293" s="257" t="s">
        <v>1892</v>
      </c>
      <c r="D2293" s="241" t="s">
        <v>425</v>
      </c>
      <c r="E2293" s="242">
        <v>4</v>
      </c>
      <c r="F2293" s="243"/>
      <c r="G2293" s="244">
        <f>ROUND(E2293*F2293,2)</f>
        <v>0</v>
      </c>
      <c r="H2293" s="243"/>
      <c r="I2293" s="244">
        <f>ROUND(E2293*H2293,2)</f>
        <v>0</v>
      </c>
      <c r="J2293" s="243"/>
      <c r="K2293" s="244">
        <f>ROUND(E2293*J2293,2)</f>
        <v>0</v>
      </c>
      <c r="L2293" s="244">
        <v>15</v>
      </c>
      <c r="M2293" s="244">
        <f>G2293*(1+L2293/100)</f>
        <v>0</v>
      </c>
      <c r="N2293" s="242">
        <v>0.1</v>
      </c>
      <c r="O2293" s="242">
        <f>ROUND(E2293*N2293,2)</f>
        <v>0.4</v>
      </c>
      <c r="P2293" s="242">
        <v>0</v>
      </c>
      <c r="Q2293" s="242">
        <f>ROUND(E2293*P2293,2)</f>
        <v>0</v>
      </c>
      <c r="R2293" s="244"/>
      <c r="S2293" s="244" t="s">
        <v>250</v>
      </c>
      <c r="T2293" s="245" t="s">
        <v>228</v>
      </c>
      <c r="U2293" s="222">
        <v>0</v>
      </c>
      <c r="V2293" s="222">
        <f>ROUND(E2293*U2293,2)</f>
        <v>0</v>
      </c>
      <c r="W2293" s="222"/>
      <c r="X2293" s="222" t="s">
        <v>298</v>
      </c>
      <c r="Y2293" s="222" t="s">
        <v>230</v>
      </c>
      <c r="Z2293" s="212"/>
      <c r="AA2293" s="212"/>
      <c r="AB2293" s="212"/>
      <c r="AC2293" s="212"/>
      <c r="AD2293" s="212"/>
      <c r="AE2293" s="212"/>
      <c r="AF2293" s="212"/>
      <c r="AG2293" s="212" t="s">
        <v>362</v>
      </c>
      <c r="AH2293" s="212"/>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2" x14ac:dyDescent="0.2">
      <c r="A2294" s="219"/>
      <c r="B2294" s="220"/>
      <c r="C2294" s="258" t="s">
        <v>1893</v>
      </c>
      <c r="D2294" s="246"/>
      <c r="E2294" s="246"/>
      <c r="F2294" s="246"/>
      <c r="G2294" s="246"/>
      <c r="H2294" s="222"/>
      <c r="I2294" s="222"/>
      <c r="J2294" s="222"/>
      <c r="K2294" s="222"/>
      <c r="L2294" s="222"/>
      <c r="M2294" s="222"/>
      <c r="N2294" s="221"/>
      <c r="O2294" s="221"/>
      <c r="P2294" s="221"/>
      <c r="Q2294" s="221"/>
      <c r="R2294" s="222"/>
      <c r="S2294" s="222"/>
      <c r="T2294" s="222"/>
      <c r="U2294" s="222"/>
      <c r="V2294" s="222"/>
      <c r="W2294" s="222"/>
      <c r="X2294" s="222"/>
      <c r="Y2294" s="222"/>
      <c r="Z2294" s="212"/>
      <c r="AA2294" s="212"/>
      <c r="AB2294" s="212"/>
      <c r="AC2294" s="212"/>
      <c r="AD2294" s="212"/>
      <c r="AE2294" s="212"/>
      <c r="AF2294" s="212"/>
      <c r="AG2294" s="212" t="s">
        <v>233</v>
      </c>
      <c r="AH2294" s="212"/>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3" x14ac:dyDescent="0.2">
      <c r="A2295" s="219"/>
      <c r="B2295" s="220"/>
      <c r="C2295" s="260" t="s">
        <v>1894</v>
      </c>
      <c r="D2295" s="248"/>
      <c r="E2295" s="248"/>
      <c r="F2295" s="248"/>
      <c r="G2295" s="248"/>
      <c r="H2295" s="222"/>
      <c r="I2295" s="222"/>
      <c r="J2295" s="222"/>
      <c r="K2295" s="222"/>
      <c r="L2295" s="222"/>
      <c r="M2295" s="222"/>
      <c r="N2295" s="221"/>
      <c r="O2295" s="221"/>
      <c r="P2295" s="221"/>
      <c r="Q2295" s="221"/>
      <c r="R2295" s="222"/>
      <c r="S2295" s="222"/>
      <c r="T2295" s="222"/>
      <c r="U2295" s="222"/>
      <c r="V2295" s="222"/>
      <c r="W2295" s="222"/>
      <c r="X2295" s="222"/>
      <c r="Y2295" s="222"/>
      <c r="Z2295" s="212"/>
      <c r="AA2295" s="212"/>
      <c r="AB2295" s="212"/>
      <c r="AC2295" s="212"/>
      <c r="AD2295" s="212"/>
      <c r="AE2295" s="212"/>
      <c r="AF2295" s="212"/>
      <c r="AG2295" s="212" t="s">
        <v>233</v>
      </c>
      <c r="AH2295" s="212"/>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3" x14ac:dyDescent="0.2">
      <c r="A2296" s="219"/>
      <c r="B2296" s="220"/>
      <c r="C2296" s="260" t="s">
        <v>1895</v>
      </c>
      <c r="D2296" s="248"/>
      <c r="E2296" s="248"/>
      <c r="F2296" s="248"/>
      <c r="G2296" s="248"/>
      <c r="H2296" s="222"/>
      <c r="I2296" s="222"/>
      <c r="J2296" s="222"/>
      <c r="K2296" s="222"/>
      <c r="L2296" s="222"/>
      <c r="M2296" s="222"/>
      <c r="N2296" s="221"/>
      <c r="O2296" s="221"/>
      <c r="P2296" s="221"/>
      <c r="Q2296" s="221"/>
      <c r="R2296" s="222"/>
      <c r="S2296" s="222"/>
      <c r="T2296" s="222"/>
      <c r="U2296" s="222"/>
      <c r="V2296" s="222"/>
      <c r="W2296" s="222"/>
      <c r="X2296" s="222"/>
      <c r="Y2296" s="222"/>
      <c r="Z2296" s="212"/>
      <c r="AA2296" s="212"/>
      <c r="AB2296" s="212"/>
      <c r="AC2296" s="212"/>
      <c r="AD2296" s="212"/>
      <c r="AE2296" s="212"/>
      <c r="AF2296" s="212"/>
      <c r="AG2296" s="212" t="s">
        <v>233</v>
      </c>
      <c r="AH2296" s="212"/>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3" x14ac:dyDescent="0.2">
      <c r="A2297" s="219"/>
      <c r="B2297" s="220"/>
      <c r="C2297" s="260" t="s">
        <v>1896</v>
      </c>
      <c r="D2297" s="248"/>
      <c r="E2297" s="248"/>
      <c r="F2297" s="248"/>
      <c r="G2297" s="248"/>
      <c r="H2297" s="222"/>
      <c r="I2297" s="222"/>
      <c r="J2297" s="222"/>
      <c r="K2297" s="222"/>
      <c r="L2297" s="222"/>
      <c r="M2297" s="222"/>
      <c r="N2297" s="221"/>
      <c r="O2297" s="221"/>
      <c r="P2297" s="221"/>
      <c r="Q2297" s="221"/>
      <c r="R2297" s="222"/>
      <c r="S2297" s="222"/>
      <c r="T2297" s="222"/>
      <c r="U2297" s="222"/>
      <c r="V2297" s="222"/>
      <c r="W2297" s="222"/>
      <c r="X2297" s="222"/>
      <c r="Y2297" s="222"/>
      <c r="Z2297" s="212"/>
      <c r="AA2297" s="212"/>
      <c r="AB2297" s="212"/>
      <c r="AC2297" s="212"/>
      <c r="AD2297" s="212"/>
      <c r="AE2297" s="212"/>
      <c r="AF2297" s="212"/>
      <c r="AG2297" s="212" t="s">
        <v>233</v>
      </c>
      <c r="AH2297" s="212"/>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outlineLevel="2" x14ac:dyDescent="0.2">
      <c r="A2298" s="219"/>
      <c r="B2298" s="220"/>
      <c r="C2298" s="259" t="s">
        <v>1897</v>
      </c>
      <c r="D2298" s="226"/>
      <c r="E2298" s="227">
        <v>2</v>
      </c>
      <c r="F2298" s="222"/>
      <c r="G2298" s="222"/>
      <c r="H2298" s="222"/>
      <c r="I2298" s="222"/>
      <c r="J2298" s="222"/>
      <c r="K2298" s="222"/>
      <c r="L2298" s="222"/>
      <c r="M2298" s="222"/>
      <c r="N2298" s="221"/>
      <c r="O2298" s="221"/>
      <c r="P2298" s="221"/>
      <c r="Q2298" s="221"/>
      <c r="R2298" s="222"/>
      <c r="S2298" s="222"/>
      <c r="T2298" s="222"/>
      <c r="U2298" s="222"/>
      <c r="V2298" s="222"/>
      <c r="W2298" s="222"/>
      <c r="X2298" s="222"/>
      <c r="Y2298" s="222"/>
      <c r="Z2298" s="212"/>
      <c r="AA2298" s="212"/>
      <c r="AB2298" s="212"/>
      <c r="AC2298" s="212"/>
      <c r="AD2298" s="212"/>
      <c r="AE2298" s="212"/>
      <c r="AF2298" s="212"/>
      <c r="AG2298" s="212" t="s">
        <v>235</v>
      </c>
      <c r="AH2298" s="212">
        <v>0</v>
      </c>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3" x14ac:dyDescent="0.2">
      <c r="A2299" s="219"/>
      <c r="B2299" s="220"/>
      <c r="C2299" s="259" t="s">
        <v>1898</v>
      </c>
      <c r="D2299" s="226"/>
      <c r="E2299" s="227">
        <v>2</v>
      </c>
      <c r="F2299" s="222"/>
      <c r="G2299" s="222"/>
      <c r="H2299" s="222"/>
      <c r="I2299" s="222"/>
      <c r="J2299" s="222"/>
      <c r="K2299" s="222"/>
      <c r="L2299" s="222"/>
      <c r="M2299" s="222"/>
      <c r="N2299" s="221"/>
      <c r="O2299" s="221"/>
      <c r="P2299" s="221"/>
      <c r="Q2299" s="221"/>
      <c r="R2299" s="222"/>
      <c r="S2299" s="222"/>
      <c r="T2299" s="222"/>
      <c r="U2299" s="222"/>
      <c r="V2299" s="222"/>
      <c r="W2299" s="222"/>
      <c r="X2299" s="222"/>
      <c r="Y2299" s="222"/>
      <c r="Z2299" s="212"/>
      <c r="AA2299" s="212"/>
      <c r="AB2299" s="212"/>
      <c r="AC2299" s="212"/>
      <c r="AD2299" s="212"/>
      <c r="AE2299" s="212"/>
      <c r="AF2299" s="212"/>
      <c r="AG2299" s="212" t="s">
        <v>235</v>
      </c>
      <c r="AH2299" s="212">
        <v>0</v>
      </c>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ht="22.5" outlineLevel="1" x14ac:dyDescent="0.2">
      <c r="A2300" s="239">
        <v>264</v>
      </c>
      <c r="B2300" s="240" t="s">
        <v>1899</v>
      </c>
      <c r="C2300" s="257" t="s">
        <v>1900</v>
      </c>
      <c r="D2300" s="241" t="s">
        <v>425</v>
      </c>
      <c r="E2300" s="242">
        <v>3</v>
      </c>
      <c r="F2300" s="243"/>
      <c r="G2300" s="244">
        <f>ROUND(E2300*F2300,2)</f>
        <v>0</v>
      </c>
      <c r="H2300" s="243"/>
      <c r="I2300" s="244">
        <f>ROUND(E2300*H2300,2)</f>
        <v>0</v>
      </c>
      <c r="J2300" s="243"/>
      <c r="K2300" s="244">
        <f>ROUND(E2300*J2300,2)</f>
        <v>0</v>
      </c>
      <c r="L2300" s="244">
        <v>15</v>
      </c>
      <c r="M2300" s="244">
        <f>G2300*(1+L2300/100)</f>
        <v>0</v>
      </c>
      <c r="N2300" s="242">
        <v>0.1</v>
      </c>
      <c r="O2300" s="242">
        <f>ROUND(E2300*N2300,2)</f>
        <v>0.3</v>
      </c>
      <c r="P2300" s="242">
        <v>0</v>
      </c>
      <c r="Q2300" s="242">
        <f>ROUND(E2300*P2300,2)</f>
        <v>0</v>
      </c>
      <c r="R2300" s="244"/>
      <c r="S2300" s="244" t="s">
        <v>250</v>
      </c>
      <c r="T2300" s="245" t="s">
        <v>228</v>
      </c>
      <c r="U2300" s="222">
        <v>0</v>
      </c>
      <c r="V2300" s="222">
        <f>ROUND(E2300*U2300,2)</f>
        <v>0</v>
      </c>
      <c r="W2300" s="222"/>
      <c r="X2300" s="222" t="s">
        <v>298</v>
      </c>
      <c r="Y2300" s="222" t="s">
        <v>230</v>
      </c>
      <c r="Z2300" s="212"/>
      <c r="AA2300" s="212"/>
      <c r="AB2300" s="212"/>
      <c r="AC2300" s="212"/>
      <c r="AD2300" s="212"/>
      <c r="AE2300" s="212"/>
      <c r="AF2300" s="212"/>
      <c r="AG2300" s="212" t="s">
        <v>362</v>
      </c>
      <c r="AH2300" s="212"/>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2" x14ac:dyDescent="0.2">
      <c r="A2301" s="219"/>
      <c r="B2301" s="220"/>
      <c r="C2301" s="258" t="s">
        <v>1893</v>
      </c>
      <c r="D2301" s="246"/>
      <c r="E2301" s="246"/>
      <c r="F2301" s="246"/>
      <c r="G2301" s="246"/>
      <c r="H2301" s="222"/>
      <c r="I2301" s="222"/>
      <c r="J2301" s="222"/>
      <c r="K2301" s="222"/>
      <c r="L2301" s="222"/>
      <c r="M2301" s="222"/>
      <c r="N2301" s="221"/>
      <c r="O2301" s="221"/>
      <c r="P2301" s="221"/>
      <c r="Q2301" s="221"/>
      <c r="R2301" s="222"/>
      <c r="S2301" s="222"/>
      <c r="T2301" s="222"/>
      <c r="U2301" s="222"/>
      <c r="V2301" s="222"/>
      <c r="W2301" s="222"/>
      <c r="X2301" s="222"/>
      <c r="Y2301" s="222"/>
      <c r="Z2301" s="212"/>
      <c r="AA2301" s="212"/>
      <c r="AB2301" s="212"/>
      <c r="AC2301" s="212"/>
      <c r="AD2301" s="212"/>
      <c r="AE2301" s="212"/>
      <c r="AF2301" s="212"/>
      <c r="AG2301" s="212" t="s">
        <v>233</v>
      </c>
      <c r="AH2301" s="212"/>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3" x14ac:dyDescent="0.2">
      <c r="A2302" s="219"/>
      <c r="B2302" s="220"/>
      <c r="C2302" s="260" t="s">
        <v>1894</v>
      </c>
      <c r="D2302" s="248"/>
      <c r="E2302" s="248"/>
      <c r="F2302" s="248"/>
      <c r="G2302" s="248"/>
      <c r="H2302" s="222"/>
      <c r="I2302" s="222"/>
      <c r="J2302" s="222"/>
      <c r="K2302" s="222"/>
      <c r="L2302" s="222"/>
      <c r="M2302" s="222"/>
      <c r="N2302" s="221"/>
      <c r="O2302" s="221"/>
      <c r="P2302" s="221"/>
      <c r="Q2302" s="221"/>
      <c r="R2302" s="222"/>
      <c r="S2302" s="222"/>
      <c r="T2302" s="222"/>
      <c r="U2302" s="222"/>
      <c r="V2302" s="222"/>
      <c r="W2302" s="222"/>
      <c r="X2302" s="222"/>
      <c r="Y2302" s="222"/>
      <c r="Z2302" s="212"/>
      <c r="AA2302" s="212"/>
      <c r="AB2302" s="212"/>
      <c r="AC2302" s="212"/>
      <c r="AD2302" s="212"/>
      <c r="AE2302" s="212"/>
      <c r="AF2302" s="212"/>
      <c r="AG2302" s="212" t="s">
        <v>233</v>
      </c>
      <c r="AH2302" s="212"/>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3" x14ac:dyDescent="0.2">
      <c r="A2303" s="219"/>
      <c r="B2303" s="220"/>
      <c r="C2303" s="260" t="s">
        <v>1895</v>
      </c>
      <c r="D2303" s="248"/>
      <c r="E2303" s="248"/>
      <c r="F2303" s="248"/>
      <c r="G2303" s="248"/>
      <c r="H2303" s="222"/>
      <c r="I2303" s="222"/>
      <c r="J2303" s="222"/>
      <c r="K2303" s="222"/>
      <c r="L2303" s="222"/>
      <c r="M2303" s="222"/>
      <c r="N2303" s="221"/>
      <c r="O2303" s="221"/>
      <c r="P2303" s="221"/>
      <c r="Q2303" s="221"/>
      <c r="R2303" s="222"/>
      <c r="S2303" s="222"/>
      <c r="T2303" s="222"/>
      <c r="U2303" s="222"/>
      <c r="V2303" s="222"/>
      <c r="W2303" s="222"/>
      <c r="X2303" s="222"/>
      <c r="Y2303" s="222"/>
      <c r="Z2303" s="212"/>
      <c r="AA2303" s="212"/>
      <c r="AB2303" s="212"/>
      <c r="AC2303" s="212"/>
      <c r="AD2303" s="212"/>
      <c r="AE2303" s="212"/>
      <c r="AF2303" s="212"/>
      <c r="AG2303" s="212" t="s">
        <v>233</v>
      </c>
      <c r="AH2303" s="212"/>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3" x14ac:dyDescent="0.2">
      <c r="A2304" s="219"/>
      <c r="B2304" s="220"/>
      <c r="C2304" s="260" t="s">
        <v>1896</v>
      </c>
      <c r="D2304" s="248"/>
      <c r="E2304" s="248"/>
      <c r="F2304" s="248"/>
      <c r="G2304" s="248"/>
      <c r="H2304" s="222"/>
      <c r="I2304" s="222"/>
      <c r="J2304" s="222"/>
      <c r="K2304" s="222"/>
      <c r="L2304" s="222"/>
      <c r="M2304" s="222"/>
      <c r="N2304" s="221"/>
      <c r="O2304" s="221"/>
      <c r="P2304" s="221"/>
      <c r="Q2304" s="221"/>
      <c r="R2304" s="222"/>
      <c r="S2304" s="222"/>
      <c r="T2304" s="222"/>
      <c r="U2304" s="222"/>
      <c r="V2304" s="222"/>
      <c r="W2304" s="222"/>
      <c r="X2304" s="222"/>
      <c r="Y2304" s="222"/>
      <c r="Z2304" s="212"/>
      <c r="AA2304" s="212"/>
      <c r="AB2304" s="212"/>
      <c r="AC2304" s="212"/>
      <c r="AD2304" s="212"/>
      <c r="AE2304" s="212"/>
      <c r="AF2304" s="212"/>
      <c r="AG2304" s="212" t="s">
        <v>233</v>
      </c>
      <c r="AH2304" s="212"/>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2" x14ac:dyDescent="0.2">
      <c r="A2305" s="219"/>
      <c r="B2305" s="220"/>
      <c r="C2305" s="259" t="s">
        <v>1901</v>
      </c>
      <c r="D2305" s="226"/>
      <c r="E2305" s="227">
        <v>3</v>
      </c>
      <c r="F2305" s="222"/>
      <c r="G2305" s="222"/>
      <c r="H2305" s="222"/>
      <c r="I2305" s="222"/>
      <c r="J2305" s="222"/>
      <c r="K2305" s="222"/>
      <c r="L2305" s="222"/>
      <c r="M2305" s="222"/>
      <c r="N2305" s="221"/>
      <c r="O2305" s="221"/>
      <c r="P2305" s="221"/>
      <c r="Q2305" s="221"/>
      <c r="R2305" s="222"/>
      <c r="S2305" s="222"/>
      <c r="T2305" s="222"/>
      <c r="U2305" s="222"/>
      <c r="V2305" s="222"/>
      <c r="W2305" s="222"/>
      <c r="X2305" s="222"/>
      <c r="Y2305" s="222"/>
      <c r="Z2305" s="212"/>
      <c r="AA2305" s="212"/>
      <c r="AB2305" s="212"/>
      <c r="AC2305" s="212"/>
      <c r="AD2305" s="212"/>
      <c r="AE2305" s="212"/>
      <c r="AF2305" s="212"/>
      <c r="AG2305" s="212" t="s">
        <v>235</v>
      </c>
      <c r="AH2305" s="212">
        <v>0</v>
      </c>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ht="22.5" outlineLevel="1" x14ac:dyDescent="0.2">
      <c r="A2306" s="239">
        <v>265</v>
      </c>
      <c r="B2306" s="240" t="s">
        <v>1902</v>
      </c>
      <c r="C2306" s="257" t="s">
        <v>1903</v>
      </c>
      <c r="D2306" s="241" t="s">
        <v>425</v>
      </c>
      <c r="E2306" s="242">
        <v>1</v>
      </c>
      <c r="F2306" s="243"/>
      <c r="G2306" s="244">
        <f>ROUND(E2306*F2306,2)</f>
        <v>0</v>
      </c>
      <c r="H2306" s="243"/>
      <c r="I2306" s="244">
        <f>ROUND(E2306*H2306,2)</f>
        <v>0</v>
      </c>
      <c r="J2306" s="243"/>
      <c r="K2306" s="244">
        <f>ROUND(E2306*J2306,2)</f>
        <v>0</v>
      </c>
      <c r="L2306" s="244">
        <v>15</v>
      </c>
      <c r="M2306" s="244">
        <f>G2306*(1+L2306/100)</f>
        <v>0</v>
      </c>
      <c r="N2306" s="242">
        <v>0.1</v>
      </c>
      <c r="O2306" s="242">
        <f>ROUND(E2306*N2306,2)</f>
        <v>0.1</v>
      </c>
      <c r="P2306" s="242">
        <v>0</v>
      </c>
      <c r="Q2306" s="242">
        <f>ROUND(E2306*P2306,2)</f>
        <v>0</v>
      </c>
      <c r="R2306" s="244"/>
      <c r="S2306" s="244" t="s">
        <v>250</v>
      </c>
      <c r="T2306" s="245" t="s">
        <v>228</v>
      </c>
      <c r="U2306" s="222">
        <v>0</v>
      </c>
      <c r="V2306" s="222">
        <f>ROUND(E2306*U2306,2)</f>
        <v>0</v>
      </c>
      <c r="W2306" s="222"/>
      <c r="X2306" s="222" t="s">
        <v>298</v>
      </c>
      <c r="Y2306" s="222" t="s">
        <v>230</v>
      </c>
      <c r="Z2306" s="212"/>
      <c r="AA2306" s="212"/>
      <c r="AB2306" s="212"/>
      <c r="AC2306" s="212"/>
      <c r="AD2306" s="212"/>
      <c r="AE2306" s="212"/>
      <c r="AF2306" s="212"/>
      <c r="AG2306" s="212" t="s">
        <v>362</v>
      </c>
      <c r="AH2306" s="212"/>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2" x14ac:dyDescent="0.2">
      <c r="A2307" s="219"/>
      <c r="B2307" s="220"/>
      <c r="C2307" s="258" t="s">
        <v>1904</v>
      </c>
      <c r="D2307" s="246"/>
      <c r="E2307" s="246"/>
      <c r="F2307" s="246"/>
      <c r="G2307" s="246"/>
      <c r="H2307" s="222"/>
      <c r="I2307" s="222"/>
      <c r="J2307" s="222"/>
      <c r="K2307" s="222"/>
      <c r="L2307" s="222"/>
      <c r="M2307" s="222"/>
      <c r="N2307" s="221"/>
      <c r="O2307" s="221"/>
      <c r="P2307" s="221"/>
      <c r="Q2307" s="221"/>
      <c r="R2307" s="222"/>
      <c r="S2307" s="222"/>
      <c r="T2307" s="222"/>
      <c r="U2307" s="222"/>
      <c r="V2307" s="222"/>
      <c r="W2307" s="222"/>
      <c r="X2307" s="222"/>
      <c r="Y2307" s="222"/>
      <c r="Z2307" s="212"/>
      <c r="AA2307" s="212"/>
      <c r="AB2307" s="212"/>
      <c r="AC2307" s="212"/>
      <c r="AD2307" s="212"/>
      <c r="AE2307" s="212"/>
      <c r="AF2307" s="212"/>
      <c r="AG2307" s="212" t="s">
        <v>233</v>
      </c>
      <c r="AH2307" s="212"/>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3" x14ac:dyDescent="0.2">
      <c r="A2308" s="219"/>
      <c r="B2308" s="220"/>
      <c r="C2308" s="260" t="s">
        <v>1894</v>
      </c>
      <c r="D2308" s="248"/>
      <c r="E2308" s="248"/>
      <c r="F2308" s="248"/>
      <c r="G2308" s="248"/>
      <c r="H2308" s="222"/>
      <c r="I2308" s="222"/>
      <c r="J2308" s="222"/>
      <c r="K2308" s="222"/>
      <c r="L2308" s="222"/>
      <c r="M2308" s="222"/>
      <c r="N2308" s="221"/>
      <c r="O2308" s="221"/>
      <c r="P2308" s="221"/>
      <c r="Q2308" s="221"/>
      <c r="R2308" s="222"/>
      <c r="S2308" s="222"/>
      <c r="T2308" s="222"/>
      <c r="U2308" s="222"/>
      <c r="V2308" s="222"/>
      <c r="W2308" s="222"/>
      <c r="X2308" s="222"/>
      <c r="Y2308" s="222"/>
      <c r="Z2308" s="212"/>
      <c r="AA2308" s="212"/>
      <c r="AB2308" s="212"/>
      <c r="AC2308" s="212"/>
      <c r="AD2308" s="212"/>
      <c r="AE2308" s="212"/>
      <c r="AF2308" s="212"/>
      <c r="AG2308" s="212" t="s">
        <v>233</v>
      </c>
      <c r="AH2308" s="212"/>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3" x14ac:dyDescent="0.2">
      <c r="A2309" s="219"/>
      <c r="B2309" s="220"/>
      <c r="C2309" s="260" t="s">
        <v>1895</v>
      </c>
      <c r="D2309" s="248"/>
      <c r="E2309" s="248"/>
      <c r="F2309" s="248"/>
      <c r="G2309" s="248"/>
      <c r="H2309" s="222"/>
      <c r="I2309" s="222"/>
      <c r="J2309" s="222"/>
      <c r="K2309" s="222"/>
      <c r="L2309" s="222"/>
      <c r="M2309" s="222"/>
      <c r="N2309" s="221"/>
      <c r="O2309" s="221"/>
      <c r="P2309" s="221"/>
      <c r="Q2309" s="221"/>
      <c r="R2309" s="222"/>
      <c r="S2309" s="222"/>
      <c r="T2309" s="222"/>
      <c r="U2309" s="222"/>
      <c r="V2309" s="222"/>
      <c r="W2309" s="222"/>
      <c r="X2309" s="222"/>
      <c r="Y2309" s="222"/>
      <c r="Z2309" s="212"/>
      <c r="AA2309" s="212"/>
      <c r="AB2309" s="212"/>
      <c r="AC2309" s="212"/>
      <c r="AD2309" s="212"/>
      <c r="AE2309" s="212"/>
      <c r="AF2309" s="212"/>
      <c r="AG2309" s="212" t="s">
        <v>233</v>
      </c>
      <c r="AH2309" s="212"/>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3" x14ac:dyDescent="0.2">
      <c r="A2310" s="219"/>
      <c r="B2310" s="220"/>
      <c r="C2310" s="260" t="s">
        <v>1896</v>
      </c>
      <c r="D2310" s="248"/>
      <c r="E2310" s="248"/>
      <c r="F2310" s="248"/>
      <c r="G2310" s="248"/>
      <c r="H2310" s="222"/>
      <c r="I2310" s="222"/>
      <c r="J2310" s="222"/>
      <c r="K2310" s="222"/>
      <c r="L2310" s="222"/>
      <c r="M2310" s="222"/>
      <c r="N2310" s="221"/>
      <c r="O2310" s="221"/>
      <c r="P2310" s="221"/>
      <c r="Q2310" s="221"/>
      <c r="R2310" s="222"/>
      <c r="S2310" s="222"/>
      <c r="T2310" s="222"/>
      <c r="U2310" s="222"/>
      <c r="V2310" s="222"/>
      <c r="W2310" s="222"/>
      <c r="X2310" s="222"/>
      <c r="Y2310" s="222"/>
      <c r="Z2310" s="212"/>
      <c r="AA2310" s="212"/>
      <c r="AB2310" s="212"/>
      <c r="AC2310" s="212"/>
      <c r="AD2310" s="212"/>
      <c r="AE2310" s="212"/>
      <c r="AF2310" s="212"/>
      <c r="AG2310" s="212" t="s">
        <v>233</v>
      </c>
      <c r="AH2310" s="212"/>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2" x14ac:dyDescent="0.2">
      <c r="A2311" s="219"/>
      <c r="B2311" s="220"/>
      <c r="C2311" s="259" t="s">
        <v>1905</v>
      </c>
      <c r="D2311" s="226"/>
      <c r="E2311" s="227">
        <v>1</v>
      </c>
      <c r="F2311" s="222"/>
      <c r="G2311" s="222"/>
      <c r="H2311" s="222"/>
      <c r="I2311" s="222"/>
      <c r="J2311" s="222"/>
      <c r="K2311" s="222"/>
      <c r="L2311" s="222"/>
      <c r="M2311" s="222"/>
      <c r="N2311" s="221"/>
      <c r="O2311" s="221"/>
      <c r="P2311" s="221"/>
      <c r="Q2311" s="221"/>
      <c r="R2311" s="222"/>
      <c r="S2311" s="222"/>
      <c r="T2311" s="222"/>
      <c r="U2311" s="222"/>
      <c r="V2311" s="222"/>
      <c r="W2311" s="222"/>
      <c r="X2311" s="222"/>
      <c r="Y2311" s="222"/>
      <c r="Z2311" s="212"/>
      <c r="AA2311" s="212"/>
      <c r="AB2311" s="212"/>
      <c r="AC2311" s="212"/>
      <c r="AD2311" s="212"/>
      <c r="AE2311" s="212"/>
      <c r="AF2311" s="212"/>
      <c r="AG2311" s="212" t="s">
        <v>235</v>
      </c>
      <c r="AH2311" s="212">
        <v>0</v>
      </c>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ht="22.5" outlineLevel="1" x14ac:dyDescent="0.2">
      <c r="A2312" s="239">
        <v>266</v>
      </c>
      <c r="B2312" s="240" t="s">
        <v>1906</v>
      </c>
      <c r="C2312" s="257" t="s">
        <v>1907</v>
      </c>
      <c r="D2312" s="241" t="s">
        <v>425</v>
      </c>
      <c r="E2312" s="242">
        <v>2</v>
      </c>
      <c r="F2312" s="243"/>
      <c r="G2312" s="244">
        <f>ROUND(E2312*F2312,2)</f>
        <v>0</v>
      </c>
      <c r="H2312" s="243"/>
      <c r="I2312" s="244">
        <f>ROUND(E2312*H2312,2)</f>
        <v>0</v>
      </c>
      <c r="J2312" s="243"/>
      <c r="K2312" s="244">
        <f>ROUND(E2312*J2312,2)</f>
        <v>0</v>
      </c>
      <c r="L2312" s="244">
        <v>15</v>
      </c>
      <c r="M2312" s="244">
        <f>G2312*(1+L2312/100)</f>
        <v>0</v>
      </c>
      <c r="N2312" s="242">
        <v>0.1</v>
      </c>
      <c r="O2312" s="242">
        <f>ROUND(E2312*N2312,2)</f>
        <v>0.2</v>
      </c>
      <c r="P2312" s="242">
        <v>0</v>
      </c>
      <c r="Q2312" s="242">
        <f>ROUND(E2312*P2312,2)</f>
        <v>0</v>
      </c>
      <c r="R2312" s="244"/>
      <c r="S2312" s="244" t="s">
        <v>250</v>
      </c>
      <c r="T2312" s="245" t="s">
        <v>228</v>
      </c>
      <c r="U2312" s="222">
        <v>0</v>
      </c>
      <c r="V2312" s="222">
        <f>ROUND(E2312*U2312,2)</f>
        <v>0</v>
      </c>
      <c r="W2312" s="222"/>
      <c r="X2312" s="222" t="s">
        <v>298</v>
      </c>
      <c r="Y2312" s="222" t="s">
        <v>230</v>
      </c>
      <c r="Z2312" s="212"/>
      <c r="AA2312" s="212"/>
      <c r="AB2312" s="212"/>
      <c r="AC2312" s="212"/>
      <c r="AD2312" s="212"/>
      <c r="AE2312" s="212"/>
      <c r="AF2312" s="212"/>
      <c r="AG2312" s="212" t="s">
        <v>362</v>
      </c>
      <c r="AH2312" s="212"/>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2" x14ac:dyDescent="0.2">
      <c r="A2313" s="219"/>
      <c r="B2313" s="220"/>
      <c r="C2313" s="258" t="s">
        <v>1893</v>
      </c>
      <c r="D2313" s="246"/>
      <c r="E2313" s="246"/>
      <c r="F2313" s="246"/>
      <c r="G2313" s="246"/>
      <c r="H2313" s="222"/>
      <c r="I2313" s="222"/>
      <c r="J2313" s="222"/>
      <c r="K2313" s="222"/>
      <c r="L2313" s="222"/>
      <c r="M2313" s="222"/>
      <c r="N2313" s="221"/>
      <c r="O2313" s="221"/>
      <c r="P2313" s="221"/>
      <c r="Q2313" s="221"/>
      <c r="R2313" s="222"/>
      <c r="S2313" s="222"/>
      <c r="T2313" s="222"/>
      <c r="U2313" s="222"/>
      <c r="V2313" s="222"/>
      <c r="W2313" s="222"/>
      <c r="X2313" s="222"/>
      <c r="Y2313" s="222"/>
      <c r="Z2313" s="212"/>
      <c r="AA2313" s="212"/>
      <c r="AB2313" s="212"/>
      <c r="AC2313" s="212"/>
      <c r="AD2313" s="212"/>
      <c r="AE2313" s="212"/>
      <c r="AF2313" s="212"/>
      <c r="AG2313" s="212" t="s">
        <v>233</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3" x14ac:dyDescent="0.2">
      <c r="A2314" s="219"/>
      <c r="B2314" s="220"/>
      <c r="C2314" s="260" t="s">
        <v>1894</v>
      </c>
      <c r="D2314" s="248"/>
      <c r="E2314" s="248"/>
      <c r="F2314" s="248"/>
      <c r="G2314" s="248"/>
      <c r="H2314" s="222"/>
      <c r="I2314" s="222"/>
      <c r="J2314" s="222"/>
      <c r="K2314" s="222"/>
      <c r="L2314" s="222"/>
      <c r="M2314" s="222"/>
      <c r="N2314" s="221"/>
      <c r="O2314" s="221"/>
      <c r="P2314" s="221"/>
      <c r="Q2314" s="221"/>
      <c r="R2314" s="222"/>
      <c r="S2314" s="222"/>
      <c r="T2314" s="222"/>
      <c r="U2314" s="222"/>
      <c r="V2314" s="222"/>
      <c r="W2314" s="222"/>
      <c r="X2314" s="222"/>
      <c r="Y2314" s="222"/>
      <c r="Z2314" s="212"/>
      <c r="AA2314" s="212"/>
      <c r="AB2314" s="212"/>
      <c r="AC2314" s="212"/>
      <c r="AD2314" s="212"/>
      <c r="AE2314" s="212"/>
      <c r="AF2314" s="212"/>
      <c r="AG2314" s="212" t="s">
        <v>233</v>
      </c>
      <c r="AH2314" s="212"/>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outlineLevel="3" x14ac:dyDescent="0.2">
      <c r="A2315" s="219"/>
      <c r="B2315" s="220"/>
      <c r="C2315" s="260" t="s">
        <v>1895</v>
      </c>
      <c r="D2315" s="248"/>
      <c r="E2315" s="248"/>
      <c r="F2315" s="248"/>
      <c r="G2315" s="248"/>
      <c r="H2315" s="222"/>
      <c r="I2315" s="222"/>
      <c r="J2315" s="222"/>
      <c r="K2315" s="222"/>
      <c r="L2315" s="222"/>
      <c r="M2315" s="222"/>
      <c r="N2315" s="221"/>
      <c r="O2315" s="221"/>
      <c r="P2315" s="221"/>
      <c r="Q2315" s="221"/>
      <c r="R2315" s="222"/>
      <c r="S2315" s="222"/>
      <c r="T2315" s="222"/>
      <c r="U2315" s="222"/>
      <c r="V2315" s="222"/>
      <c r="W2315" s="222"/>
      <c r="X2315" s="222"/>
      <c r="Y2315" s="222"/>
      <c r="Z2315" s="212"/>
      <c r="AA2315" s="212"/>
      <c r="AB2315" s="212"/>
      <c r="AC2315" s="212"/>
      <c r="AD2315" s="212"/>
      <c r="AE2315" s="212"/>
      <c r="AF2315" s="212"/>
      <c r="AG2315" s="212" t="s">
        <v>233</v>
      </c>
      <c r="AH2315" s="212"/>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3" x14ac:dyDescent="0.2">
      <c r="A2316" s="219"/>
      <c r="B2316" s="220"/>
      <c r="C2316" s="260" t="s">
        <v>1896</v>
      </c>
      <c r="D2316" s="248"/>
      <c r="E2316" s="248"/>
      <c r="F2316" s="248"/>
      <c r="G2316" s="248"/>
      <c r="H2316" s="222"/>
      <c r="I2316" s="222"/>
      <c r="J2316" s="222"/>
      <c r="K2316" s="222"/>
      <c r="L2316" s="222"/>
      <c r="M2316" s="222"/>
      <c r="N2316" s="221"/>
      <c r="O2316" s="221"/>
      <c r="P2316" s="221"/>
      <c r="Q2316" s="221"/>
      <c r="R2316" s="222"/>
      <c r="S2316" s="222"/>
      <c r="T2316" s="222"/>
      <c r="U2316" s="222"/>
      <c r="V2316" s="222"/>
      <c r="W2316" s="222"/>
      <c r="X2316" s="222"/>
      <c r="Y2316" s="222"/>
      <c r="Z2316" s="212"/>
      <c r="AA2316" s="212"/>
      <c r="AB2316" s="212"/>
      <c r="AC2316" s="212"/>
      <c r="AD2316" s="212"/>
      <c r="AE2316" s="212"/>
      <c r="AF2316" s="212"/>
      <c r="AG2316" s="212" t="s">
        <v>233</v>
      </c>
      <c r="AH2316" s="212"/>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2" x14ac:dyDescent="0.2">
      <c r="A2317" s="219"/>
      <c r="B2317" s="220"/>
      <c r="C2317" s="259" t="s">
        <v>1908</v>
      </c>
      <c r="D2317" s="226"/>
      <c r="E2317" s="227">
        <v>1</v>
      </c>
      <c r="F2317" s="222"/>
      <c r="G2317" s="222"/>
      <c r="H2317" s="222"/>
      <c r="I2317" s="222"/>
      <c r="J2317" s="222"/>
      <c r="K2317" s="222"/>
      <c r="L2317" s="222"/>
      <c r="M2317" s="222"/>
      <c r="N2317" s="221"/>
      <c r="O2317" s="221"/>
      <c r="P2317" s="221"/>
      <c r="Q2317" s="221"/>
      <c r="R2317" s="222"/>
      <c r="S2317" s="222"/>
      <c r="T2317" s="222"/>
      <c r="U2317" s="222"/>
      <c r="V2317" s="222"/>
      <c r="W2317" s="222"/>
      <c r="X2317" s="222"/>
      <c r="Y2317" s="222"/>
      <c r="Z2317" s="212"/>
      <c r="AA2317" s="212"/>
      <c r="AB2317" s="212"/>
      <c r="AC2317" s="212"/>
      <c r="AD2317" s="212"/>
      <c r="AE2317" s="212"/>
      <c r="AF2317" s="212"/>
      <c r="AG2317" s="212" t="s">
        <v>235</v>
      </c>
      <c r="AH2317" s="212">
        <v>0</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3" x14ac:dyDescent="0.2">
      <c r="A2318" s="219"/>
      <c r="B2318" s="220"/>
      <c r="C2318" s="259" t="s">
        <v>1909</v>
      </c>
      <c r="D2318" s="226"/>
      <c r="E2318" s="227">
        <v>1</v>
      </c>
      <c r="F2318" s="222"/>
      <c r="G2318" s="222"/>
      <c r="H2318" s="222"/>
      <c r="I2318" s="222"/>
      <c r="J2318" s="222"/>
      <c r="K2318" s="222"/>
      <c r="L2318" s="222"/>
      <c r="M2318" s="222"/>
      <c r="N2318" s="221"/>
      <c r="O2318" s="221"/>
      <c r="P2318" s="221"/>
      <c r="Q2318" s="221"/>
      <c r="R2318" s="222"/>
      <c r="S2318" s="222"/>
      <c r="T2318" s="222"/>
      <c r="U2318" s="222"/>
      <c r="V2318" s="222"/>
      <c r="W2318" s="222"/>
      <c r="X2318" s="222"/>
      <c r="Y2318" s="222"/>
      <c r="Z2318" s="212"/>
      <c r="AA2318" s="212"/>
      <c r="AB2318" s="212"/>
      <c r="AC2318" s="212"/>
      <c r="AD2318" s="212"/>
      <c r="AE2318" s="212"/>
      <c r="AF2318" s="212"/>
      <c r="AG2318" s="212" t="s">
        <v>235</v>
      </c>
      <c r="AH2318" s="212">
        <v>0</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1" x14ac:dyDescent="0.2">
      <c r="A2319" s="239">
        <v>267</v>
      </c>
      <c r="B2319" s="240" t="s">
        <v>1910</v>
      </c>
      <c r="C2319" s="257" t="s">
        <v>1911</v>
      </c>
      <c r="D2319" s="241" t="s">
        <v>1118</v>
      </c>
      <c r="E2319" s="242">
        <v>1</v>
      </c>
      <c r="F2319" s="243"/>
      <c r="G2319" s="244">
        <f>ROUND(E2319*F2319,2)</f>
        <v>0</v>
      </c>
      <c r="H2319" s="243"/>
      <c r="I2319" s="244">
        <f>ROUND(E2319*H2319,2)</f>
        <v>0</v>
      </c>
      <c r="J2319" s="243"/>
      <c r="K2319" s="244">
        <f>ROUND(E2319*J2319,2)</f>
        <v>0</v>
      </c>
      <c r="L2319" s="244">
        <v>15</v>
      </c>
      <c r="M2319" s="244">
        <f>G2319*(1+L2319/100)</f>
        <v>0</v>
      </c>
      <c r="N2319" s="242">
        <v>0.1</v>
      </c>
      <c r="O2319" s="242">
        <f>ROUND(E2319*N2319,2)</f>
        <v>0.1</v>
      </c>
      <c r="P2319" s="242">
        <v>0</v>
      </c>
      <c r="Q2319" s="242">
        <f>ROUND(E2319*P2319,2)</f>
        <v>0</v>
      </c>
      <c r="R2319" s="244"/>
      <c r="S2319" s="244" t="s">
        <v>250</v>
      </c>
      <c r="T2319" s="245" t="s">
        <v>228</v>
      </c>
      <c r="U2319" s="222">
        <v>0</v>
      </c>
      <c r="V2319" s="222">
        <f>ROUND(E2319*U2319,2)</f>
        <v>0</v>
      </c>
      <c r="W2319" s="222"/>
      <c r="X2319" s="222" t="s">
        <v>298</v>
      </c>
      <c r="Y2319" s="222" t="s">
        <v>230</v>
      </c>
      <c r="Z2319" s="212"/>
      <c r="AA2319" s="212"/>
      <c r="AB2319" s="212"/>
      <c r="AC2319" s="212"/>
      <c r="AD2319" s="212"/>
      <c r="AE2319" s="212"/>
      <c r="AF2319" s="212"/>
      <c r="AG2319" s="212" t="s">
        <v>362</v>
      </c>
      <c r="AH2319" s="212"/>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2" x14ac:dyDescent="0.2">
      <c r="A2320" s="219"/>
      <c r="B2320" s="220"/>
      <c r="C2320" s="258" t="s">
        <v>1912</v>
      </c>
      <c r="D2320" s="246"/>
      <c r="E2320" s="246"/>
      <c r="F2320" s="246"/>
      <c r="G2320" s="246"/>
      <c r="H2320" s="222"/>
      <c r="I2320" s="222"/>
      <c r="J2320" s="222"/>
      <c r="K2320" s="222"/>
      <c r="L2320" s="222"/>
      <c r="M2320" s="222"/>
      <c r="N2320" s="221"/>
      <c r="O2320" s="221"/>
      <c r="P2320" s="221"/>
      <c r="Q2320" s="221"/>
      <c r="R2320" s="222"/>
      <c r="S2320" s="222"/>
      <c r="T2320" s="222"/>
      <c r="U2320" s="222"/>
      <c r="V2320" s="222"/>
      <c r="W2320" s="222"/>
      <c r="X2320" s="222"/>
      <c r="Y2320" s="222"/>
      <c r="Z2320" s="212"/>
      <c r="AA2320" s="212"/>
      <c r="AB2320" s="212"/>
      <c r="AC2320" s="212"/>
      <c r="AD2320" s="212"/>
      <c r="AE2320" s="212"/>
      <c r="AF2320" s="212"/>
      <c r="AG2320" s="212" t="s">
        <v>233</v>
      </c>
      <c r="AH2320" s="212"/>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47" t="str">
        <f>C2320</f>
        <v>Rám tvoří hliníkové profily 30x30x2mm a zastřešení tvoří komůrkový polykarbonát. Okraj desek je ukončen systémovou lištou.</v>
      </c>
      <c r="BB2320" s="212"/>
      <c r="BC2320" s="212"/>
      <c r="BD2320" s="212"/>
      <c r="BE2320" s="212"/>
      <c r="BF2320" s="212"/>
      <c r="BG2320" s="212"/>
      <c r="BH2320" s="212"/>
    </row>
    <row r="2321" spans="1:60" outlineLevel="3" x14ac:dyDescent="0.2">
      <c r="A2321" s="219"/>
      <c r="B2321" s="220"/>
      <c r="C2321" s="260" t="s">
        <v>1913</v>
      </c>
      <c r="D2321" s="248"/>
      <c r="E2321" s="248"/>
      <c r="F2321" s="248"/>
      <c r="G2321" s="248"/>
      <c r="H2321" s="222"/>
      <c r="I2321" s="222"/>
      <c r="J2321" s="222"/>
      <c r="K2321" s="222"/>
      <c r="L2321" s="222"/>
      <c r="M2321" s="222"/>
      <c r="N2321" s="221"/>
      <c r="O2321" s="221"/>
      <c r="P2321" s="221"/>
      <c r="Q2321" s="221"/>
      <c r="R2321" s="222"/>
      <c r="S2321" s="222"/>
      <c r="T2321" s="222"/>
      <c r="U2321" s="222"/>
      <c r="V2321" s="222"/>
      <c r="W2321" s="222"/>
      <c r="X2321" s="222"/>
      <c r="Y2321" s="222"/>
      <c r="Z2321" s="212"/>
      <c r="AA2321" s="212"/>
      <c r="AB2321" s="212"/>
      <c r="AC2321" s="212"/>
      <c r="AD2321" s="212"/>
      <c r="AE2321" s="212"/>
      <c r="AF2321" s="212"/>
      <c r="AG2321" s="212" t="s">
        <v>233</v>
      </c>
      <c r="AH2321" s="212"/>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2" x14ac:dyDescent="0.2">
      <c r="A2322" s="219"/>
      <c r="B2322" s="220"/>
      <c r="C2322" s="259" t="s">
        <v>1914</v>
      </c>
      <c r="D2322" s="226"/>
      <c r="E2322" s="227">
        <v>1</v>
      </c>
      <c r="F2322" s="222"/>
      <c r="G2322" s="222"/>
      <c r="H2322" s="222"/>
      <c r="I2322" s="222"/>
      <c r="J2322" s="222"/>
      <c r="K2322" s="222"/>
      <c r="L2322" s="222"/>
      <c r="M2322" s="222"/>
      <c r="N2322" s="221"/>
      <c r="O2322" s="221"/>
      <c r="P2322" s="221"/>
      <c r="Q2322" s="221"/>
      <c r="R2322" s="222"/>
      <c r="S2322" s="222"/>
      <c r="T2322" s="222"/>
      <c r="U2322" s="222"/>
      <c r="V2322" s="222"/>
      <c r="W2322" s="222"/>
      <c r="X2322" s="222"/>
      <c r="Y2322" s="222"/>
      <c r="Z2322" s="212"/>
      <c r="AA2322" s="212"/>
      <c r="AB2322" s="212"/>
      <c r="AC2322" s="212"/>
      <c r="AD2322" s="212"/>
      <c r="AE2322" s="212"/>
      <c r="AF2322" s="212"/>
      <c r="AG2322" s="212" t="s">
        <v>235</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1" x14ac:dyDescent="0.2">
      <c r="A2323" s="239">
        <v>268</v>
      </c>
      <c r="B2323" s="240" t="s">
        <v>1915</v>
      </c>
      <c r="C2323" s="257" t="s">
        <v>1916</v>
      </c>
      <c r="D2323" s="241" t="s">
        <v>1118</v>
      </c>
      <c r="E2323" s="242">
        <v>1</v>
      </c>
      <c r="F2323" s="243"/>
      <c r="G2323" s="244">
        <f>ROUND(E2323*F2323,2)</f>
        <v>0</v>
      </c>
      <c r="H2323" s="243"/>
      <c r="I2323" s="244">
        <f>ROUND(E2323*H2323,2)</f>
        <v>0</v>
      </c>
      <c r="J2323" s="243"/>
      <c r="K2323" s="244">
        <f>ROUND(E2323*J2323,2)</f>
        <v>0</v>
      </c>
      <c r="L2323" s="244">
        <v>15</v>
      </c>
      <c r="M2323" s="244">
        <f>G2323*(1+L2323/100)</f>
        <v>0</v>
      </c>
      <c r="N2323" s="242">
        <v>0.1</v>
      </c>
      <c r="O2323" s="242">
        <f>ROUND(E2323*N2323,2)</f>
        <v>0.1</v>
      </c>
      <c r="P2323" s="242">
        <v>0</v>
      </c>
      <c r="Q2323" s="242">
        <f>ROUND(E2323*P2323,2)</f>
        <v>0</v>
      </c>
      <c r="R2323" s="244"/>
      <c r="S2323" s="244" t="s">
        <v>250</v>
      </c>
      <c r="T2323" s="245" t="s">
        <v>228</v>
      </c>
      <c r="U2323" s="222">
        <v>0</v>
      </c>
      <c r="V2323" s="222">
        <f>ROUND(E2323*U2323,2)</f>
        <v>0</v>
      </c>
      <c r="W2323" s="222"/>
      <c r="X2323" s="222" t="s">
        <v>298</v>
      </c>
      <c r="Y2323" s="222" t="s">
        <v>230</v>
      </c>
      <c r="Z2323" s="212"/>
      <c r="AA2323" s="212"/>
      <c r="AB2323" s="212"/>
      <c r="AC2323" s="212"/>
      <c r="AD2323" s="212"/>
      <c r="AE2323" s="212"/>
      <c r="AF2323" s="212"/>
      <c r="AG2323" s="212" t="s">
        <v>362</v>
      </c>
      <c r="AH2323" s="212"/>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2" x14ac:dyDescent="0.2">
      <c r="A2324" s="219"/>
      <c r="B2324" s="220"/>
      <c r="C2324" s="258" t="s">
        <v>1912</v>
      </c>
      <c r="D2324" s="246"/>
      <c r="E2324" s="246"/>
      <c r="F2324" s="246"/>
      <c r="G2324" s="246"/>
      <c r="H2324" s="222"/>
      <c r="I2324" s="222"/>
      <c r="J2324" s="222"/>
      <c r="K2324" s="222"/>
      <c r="L2324" s="222"/>
      <c r="M2324" s="222"/>
      <c r="N2324" s="221"/>
      <c r="O2324" s="221"/>
      <c r="P2324" s="221"/>
      <c r="Q2324" s="221"/>
      <c r="R2324" s="222"/>
      <c r="S2324" s="222"/>
      <c r="T2324" s="222"/>
      <c r="U2324" s="222"/>
      <c r="V2324" s="222"/>
      <c r="W2324" s="222"/>
      <c r="X2324" s="222"/>
      <c r="Y2324" s="222"/>
      <c r="Z2324" s="212"/>
      <c r="AA2324" s="212"/>
      <c r="AB2324" s="212"/>
      <c r="AC2324" s="212"/>
      <c r="AD2324" s="212"/>
      <c r="AE2324" s="212"/>
      <c r="AF2324" s="212"/>
      <c r="AG2324" s="212" t="s">
        <v>233</v>
      </c>
      <c r="AH2324" s="212"/>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47" t="str">
        <f>C2324</f>
        <v>Rám tvoří hliníkové profily 30x30x2mm a zastřešení tvoří komůrkový polykarbonát. Okraj desek je ukončen systémovou lištou.</v>
      </c>
      <c r="BB2324" s="212"/>
      <c r="BC2324" s="212"/>
      <c r="BD2324" s="212"/>
      <c r="BE2324" s="212"/>
      <c r="BF2324" s="212"/>
      <c r="BG2324" s="212"/>
      <c r="BH2324" s="212"/>
    </row>
    <row r="2325" spans="1:60" outlineLevel="3" x14ac:dyDescent="0.2">
      <c r="A2325" s="219"/>
      <c r="B2325" s="220"/>
      <c r="C2325" s="260" t="s">
        <v>1913</v>
      </c>
      <c r="D2325" s="248"/>
      <c r="E2325" s="248"/>
      <c r="F2325" s="248"/>
      <c r="G2325" s="248"/>
      <c r="H2325" s="222"/>
      <c r="I2325" s="222"/>
      <c r="J2325" s="222"/>
      <c r="K2325" s="222"/>
      <c r="L2325" s="222"/>
      <c r="M2325" s="222"/>
      <c r="N2325" s="221"/>
      <c r="O2325" s="221"/>
      <c r="P2325" s="221"/>
      <c r="Q2325" s="221"/>
      <c r="R2325" s="222"/>
      <c r="S2325" s="222"/>
      <c r="T2325" s="222"/>
      <c r="U2325" s="222"/>
      <c r="V2325" s="222"/>
      <c r="W2325" s="222"/>
      <c r="X2325" s="222"/>
      <c r="Y2325" s="222"/>
      <c r="Z2325" s="212"/>
      <c r="AA2325" s="212"/>
      <c r="AB2325" s="212"/>
      <c r="AC2325" s="212"/>
      <c r="AD2325" s="212"/>
      <c r="AE2325" s="212"/>
      <c r="AF2325" s="212"/>
      <c r="AG2325" s="212" t="s">
        <v>233</v>
      </c>
      <c r="AH2325" s="212"/>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2" x14ac:dyDescent="0.2">
      <c r="A2326" s="219"/>
      <c r="B2326" s="220"/>
      <c r="C2326" s="259" t="s">
        <v>1914</v>
      </c>
      <c r="D2326" s="226"/>
      <c r="E2326" s="227">
        <v>1</v>
      </c>
      <c r="F2326" s="222"/>
      <c r="G2326" s="222"/>
      <c r="H2326" s="222"/>
      <c r="I2326" s="222"/>
      <c r="J2326" s="222"/>
      <c r="K2326" s="222"/>
      <c r="L2326" s="222"/>
      <c r="M2326" s="222"/>
      <c r="N2326" s="221"/>
      <c r="O2326" s="221"/>
      <c r="P2326" s="221"/>
      <c r="Q2326" s="221"/>
      <c r="R2326" s="222"/>
      <c r="S2326" s="222"/>
      <c r="T2326" s="222"/>
      <c r="U2326" s="222"/>
      <c r="V2326" s="222"/>
      <c r="W2326" s="222"/>
      <c r="X2326" s="222"/>
      <c r="Y2326" s="222"/>
      <c r="Z2326" s="212"/>
      <c r="AA2326" s="212"/>
      <c r="AB2326" s="212"/>
      <c r="AC2326" s="212"/>
      <c r="AD2326" s="212"/>
      <c r="AE2326" s="212"/>
      <c r="AF2326" s="212"/>
      <c r="AG2326" s="212" t="s">
        <v>235</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ht="22.5" outlineLevel="1" x14ac:dyDescent="0.2">
      <c r="A2327" s="239">
        <v>269</v>
      </c>
      <c r="B2327" s="240" t="s">
        <v>1917</v>
      </c>
      <c r="C2327" s="257" t="s">
        <v>1918</v>
      </c>
      <c r="D2327" s="241" t="s">
        <v>425</v>
      </c>
      <c r="E2327" s="242">
        <v>3</v>
      </c>
      <c r="F2327" s="243"/>
      <c r="G2327" s="244">
        <f>ROUND(E2327*F2327,2)</f>
        <v>0</v>
      </c>
      <c r="H2327" s="243"/>
      <c r="I2327" s="244">
        <f>ROUND(E2327*H2327,2)</f>
        <v>0</v>
      </c>
      <c r="J2327" s="243"/>
      <c r="K2327" s="244">
        <f>ROUND(E2327*J2327,2)</f>
        <v>0</v>
      </c>
      <c r="L2327" s="244">
        <v>15</v>
      </c>
      <c r="M2327" s="244">
        <f>G2327*(1+L2327/100)</f>
        <v>0</v>
      </c>
      <c r="N2327" s="242">
        <v>0.1</v>
      </c>
      <c r="O2327" s="242">
        <f>ROUND(E2327*N2327,2)</f>
        <v>0.3</v>
      </c>
      <c r="P2327" s="242">
        <v>0</v>
      </c>
      <c r="Q2327" s="242">
        <f>ROUND(E2327*P2327,2)</f>
        <v>0</v>
      </c>
      <c r="R2327" s="244"/>
      <c r="S2327" s="244" t="s">
        <v>250</v>
      </c>
      <c r="T2327" s="245" t="s">
        <v>228</v>
      </c>
      <c r="U2327" s="222">
        <v>0</v>
      </c>
      <c r="V2327" s="222">
        <f>ROUND(E2327*U2327,2)</f>
        <v>0</v>
      </c>
      <c r="W2327" s="222"/>
      <c r="X2327" s="222" t="s">
        <v>298</v>
      </c>
      <c r="Y2327" s="222" t="s">
        <v>230</v>
      </c>
      <c r="Z2327" s="212"/>
      <c r="AA2327" s="212"/>
      <c r="AB2327" s="212"/>
      <c r="AC2327" s="212"/>
      <c r="AD2327" s="212"/>
      <c r="AE2327" s="212"/>
      <c r="AF2327" s="212"/>
      <c r="AG2327" s="212" t="s">
        <v>362</v>
      </c>
      <c r="AH2327" s="212"/>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2" x14ac:dyDescent="0.2">
      <c r="A2328" s="219"/>
      <c r="B2328" s="220"/>
      <c r="C2328" s="258" t="s">
        <v>1919</v>
      </c>
      <c r="D2328" s="246"/>
      <c r="E2328" s="246"/>
      <c r="F2328" s="246"/>
      <c r="G2328" s="246"/>
      <c r="H2328" s="222"/>
      <c r="I2328" s="222"/>
      <c r="J2328" s="222"/>
      <c r="K2328" s="222"/>
      <c r="L2328" s="222"/>
      <c r="M2328" s="222"/>
      <c r="N2328" s="221"/>
      <c r="O2328" s="221"/>
      <c r="P2328" s="221"/>
      <c r="Q2328" s="221"/>
      <c r="R2328" s="222"/>
      <c r="S2328" s="222"/>
      <c r="T2328" s="222"/>
      <c r="U2328" s="222"/>
      <c r="V2328" s="222"/>
      <c r="W2328" s="222"/>
      <c r="X2328" s="222"/>
      <c r="Y2328" s="222"/>
      <c r="Z2328" s="212"/>
      <c r="AA2328" s="212"/>
      <c r="AB2328" s="212"/>
      <c r="AC2328" s="212"/>
      <c r="AD2328" s="212"/>
      <c r="AE2328" s="212"/>
      <c r="AF2328" s="212"/>
      <c r="AG2328" s="212" t="s">
        <v>233</v>
      </c>
      <c r="AH2328" s="212"/>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3" x14ac:dyDescent="0.2">
      <c r="A2329" s="219"/>
      <c r="B2329" s="220"/>
      <c r="C2329" s="260" t="s">
        <v>1920</v>
      </c>
      <c r="D2329" s="248"/>
      <c r="E2329" s="248"/>
      <c r="F2329" s="248"/>
      <c r="G2329" s="248"/>
      <c r="H2329" s="222"/>
      <c r="I2329" s="222"/>
      <c r="J2329" s="222"/>
      <c r="K2329" s="222"/>
      <c r="L2329" s="222"/>
      <c r="M2329" s="222"/>
      <c r="N2329" s="221"/>
      <c r="O2329" s="221"/>
      <c r="P2329" s="221"/>
      <c r="Q2329" s="221"/>
      <c r="R2329" s="222"/>
      <c r="S2329" s="222"/>
      <c r="T2329" s="222"/>
      <c r="U2329" s="222"/>
      <c r="V2329" s="222"/>
      <c r="W2329" s="222"/>
      <c r="X2329" s="222"/>
      <c r="Y2329" s="222"/>
      <c r="Z2329" s="212"/>
      <c r="AA2329" s="212"/>
      <c r="AB2329" s="212"/>
      <c r="AC2329" s="212"/>
      <c r="AD2329" s="212"/>
      <c r="AE2329" s="212"/>
      <c r="AF2329" s="212"/>
      <c r="AG2329" s="212" t="s">
        <v>233</v>
      </c>
      <c r="AH2329" s="212"/>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60" t="s">
        <v>1921</v>
      </c>
      <c r="D2330" s="248"/>
      <c r="E2330" s="248"/>
      <c r="F2330" s="248"/>
      <c r="G2330" s="248"/>
      <c r="H2330" s="222"/>
      <c r="I2330" s="222"/>
      <c r="J2330" s="222"/>
      <c r="K2330" s="222"/>
      <c r="L2330" s="222"/>
      <c r="M2330" s="222"/>
      <c r="N2330" s="221"/>
      <c r="O2330" s="221"/>
      <c r="P2330" s="221"/>
      <c r="Q2330" s="221"/>
      <c r="R2330" s="222"/>
      <c r="S2330" s="222"/>
      <c r="T2330" s="222"/>
      <c r="U2330" s="222"/>
      <c r="V2330" s="222"/>
      <c r="W2330" s="222"/>
      <c r="X2330" s="222"/>
      <c r="Y2330" s="222"/>
      <c r="Z2330" s="212"/>
      <c r="AA2330" s="212"/>
      <c r="AB2330" s="212"/>
      <c r="AC2330" s="212"/>
      <c r="AD2330" s="212"/>
      <c r="AE2330" s="212"/>
      <c r="AF2330" s="212"/>
      <c r="AG2330" s="212" t="s">
        <v>233</v>
      </c>
      <c r="AH2330" s="212"/>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3" x14ac:dyDescent="0.2">
      <c r="A2331" s="219"/>
      <c r="B2331" s="220"/>
      <c r="C2331" s="260" t="s">
        <v>1922</v>
      </c>
      <c r="D2331" s="248"/>
      <c r="E2331" s="248"/>
      <c r="F2331" s="248"/>
      <c r="G2331" s="248"/>
      <c r="H2331" s="222"/>
      <c r="I2331" s="222"/>
      <c r="J2331" s="222"/>
      <c r="K2331" s="222"/>
      <c r="L2331" s="222"/>
      <c r="M2331" s="222"/>
      <c r="N2331" s="221"/>
      <c r="O2331" s="221"/>
      <c r="P2331" s="221"/>
      <c r="Q2331" s="221"/>
      <c r="R2331" s="222"/>
      <c r="S2331" s="222"/>
      <c r="T2331" s="222"/>
      <c r="U2331" s="222"/>
      <c r="V2331" s="222"/>
      <c r="W2331" s="222"/>
      <c r="X2331" s="222"/>
      <c r="Y2331" s="222"/>
      <c r="Z2331" s="212"/>
      <c r="AA2331" s="212"/>
      <c r="AB2331" s="212"/>
      <c r="AC2331" s="212"/>
      <c r="AD2331" s="212"/>
      <c r="AE2331" s="212"/>
      <c r="AF2331" s="212"/>
      <c r="AG2331" s="212" t="s">
        <v>233</v>
      </c>
      <c r="AH2331" s="212"/>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3" x14ac:dyDescent="0.2">
      <c r="A2332" s="219"/>
      <c r="B2332" s="220"/>
      <c r="C2332" s="260" t="s">
        <v>1923</v>
      </c>
      <c r="D2332" s="248"/>
      <c r="E2332" s="248"/>
      <c r="F2332" s="248"/>
      <c r="G2332" s="248"/>
      <c r="H2332" s="222"/>
      <c r="I2332" s="222"/>
      <c r="J2332" s="222"/>
      <c r="K2332" s="222"/>
      <c r="L2332" s="222"/>
      <c r="M2332" s="222"/>
      <c r="N2332" s="221"/>
      <c r="O2332" s="221"/>
      <c r="P2332" s="221"/>
      <c r="Q2332" s="221"/>
      <c r="R2332" s="222"/>
      <c r="S2332" s="222"/>
      <c r="T2332" s="222"/>
      <c r="U2332" s="222"/>
      <c r="V2332" s="222"/>
      <c r="W2332" s="222"/>
      <c r="X2332" s="222"/>
      <c r="Y2332" s="222"/>
      <c r="Z2332" s="212"/>
      <c r="AA2332" s="212"/>
      <c r="AB2332" s="212"/>
      <c r="AC2332" s="212"/>
      <c r="AD2332" s="212"/>
      <c r="AE2332" s="212"/>
      <c r="AF2332" s="212"/>
      <c r="AG2332" s="212" t="s">
        <v>233</v>
      </c>
      <c r="AH2332" s="212"/>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3" x14ac:dyDescent="0.2">
      <c r="A2333" s="219"/>
      <c r="B2333" s="220"/>
      <c r="C2333" s="260" t="s">
        <v>1886</v>
      </c>
      <c r="D2333" s="248"/>
      <c r="E2333" s="248"/>
      <c r="F2333" s="248"/>
      <c r="G2333" s="248"/>
      <c r="H2333" s="222"/>
      <c r="I2333" s="222"/>
      <c r="J2333" s="222"/>
      <c r="K2333" s="222"/>
      <c r="L2333" s="222"/>
      <c r="M2333" s="222"/>
      <c r="N2333" s="221"/>
      <c r="O2333" s="221"/>
      <c r="P2333" s="221"/>
      <c r="Q2333" s="221"/>
      <c r="R2333" s="222"/>
      <c r="S2333" s="222"/>
      <c r="T2333" s="222"/>
      <c r="U2333" s="222"/>
      <c r="V2333" s="222"/>
      <c r="W2333" s="222"/>
      <c r="X2333" s="222"/>
      <c r="Y2333" s="222"/>
      <c r="Z2333" s="212"/>
      <c r="AA2333" s="212"/>
      <c r="AB2333" s="212"/>
      <c r="AC2333" s="212"/>
      <c r="AD2333" s="212"/>
      <c r="AE2333" s="212"/>
      <c r="AF2333" s="212"/>
      <c r="AG2333" s="212" t="s">
        <v>233</v>
      </c>
      <c r="AH2333" s="212"/>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2" x14ac:dyDescent="0.2">
      <c r="A2334" s="219"/>
      <c r="B2334" s="220"/>
      <c r="C2334" s="259" t="s">
        <v>1924</v>
      </c>
      <c r="D2334" s="226"/>
      <c r="E2334" s="227">
        <v>3</v>
      </c>
      <c r="F2334" s="222"/>
      <c r="G2334" s="222"/>
      <c r="H2334" s="222"/>
      <c r="I2334" s="222"/>
      <c r="J2334" s="222"/>
      <c r="K2334" s="222"/>
      <c r="L2334" s="222"/>
      <c r="M2334" s="222"/>
      <c r="N2334" s="221"/>
      <c r="O2334" s="221"/>
      <c r="P2334" s="221"/>
      <c r="Q2334" s="221"/>
      <c r="R2334" s="222"/>
      <c r="S2334" s="222"/>
      <c r="T2334" s="222"/>
      <c r="U2334" s="222"/>
      <c r="V2334" s="222"/>
      <c r="W2334" s="222"/>
      <c r="X2334" s="222"/>
      <c r="Y2334" s="222"/>
      <c r="Z2334" s="212"/>
      <c r="AA2334" s="212"/>
      <c r="AB2334" s="212"/>
      <c r="AC2334" s="212"/>
      <c r="AD2334" s="212"/>
      <c r="AE2334" s="212"/>
      <c r="AF2334" s="212"/>
      <c r="AG2334" s="212" t="s">
        <v>235</v>
      </c>
      <c r="AH2334" s="212">
        <v>0</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1" x14ac:dyDescent="0.2">
      <c r="A2335" s="239">
        <v>270</v>
      </c>
      <c r="B2335" s="240" t="s">
        <v>1925</v>
      </c>
      <c r="C2335" s="257" t="s">
        <v>1926</v>
      </c>
      <c r="D2335" s="241" t="s">
        <v>317</v>
      </c>
      <c r="E2335" s="242">
        <v>125</v>
      </c>
      <c r="F2335" s="243"/>
      <c r="G2335" s="244">
        <f>ROUND(E2335*F2335,2)</f>
        <v>0</v>
      </c>
      <c r="H2335" s="243"/>
      <c r="I2335" s="244">
        <f>ROUND(E2335*H2335,2)</f>
        <v>0</v>
      </c>
      <c r="J2335" s="243"/>
      <c r="K2335" s="244">
        <f>ROUND(E2335*J2335,2)</f>
        <v>0</v>
      </c>
      <c r="L2335" s="244">
        <v>15</v>
      </c>
      <c r="M2335" s="244">
        <f>G2335*(1+L2335/100)</f>
        <v>0</v>
      </c>
      <c r="N2335" s="242">
        <v>0.1</v>
      </c>
      <c r="O2335" s="242">
        <f>ROUND(E2335*N2335,2)</f>
        <v>12.5</v>
      </c>
      <c r="P2335" s="242">
        <v>0</v>
      </c>
      <c r="Q2335" s="242">
        <f>ROUND(E2335*P2335,2)</f>
        <v>0</v>
      </c>
      <c r="R2335" s="244"/>
      <c r="S2335" s="244" t="s">
        <v>250</v>
      </c>
      <c r="T2335" s="245" t="s">
        <v>228</v>
      </c>
      <c r="U2335" s="222">
        <v>0</v>
      </c>
      <c r="V2335" s="222">
        <f>ROUND(E2335*U2335,2)</f>
        <v>0</v>
      </c>
      <c r="W2335" s="222"/>
      <c r="X2335" s="222" t="s">
        <v>298</v>
      </c>
      <c r="Y2335" s="222" t="s">
        <v>230</v>
      </c>
      <c r="Z2335" s="212"/>
      <c r="AA2335" s="212"/>
      <c r="AB2335" s="212"/>
      <c r="AC2335" s="212"/>
      <c r="AD2335" s="212"/>
      <c r="AE2335" s="212"/>
      <c r="AF2335" s="212"/>
      <c r="AG2335" s="212" t="s">
        <v>362</v>
      </c>
      <c r="AH2335" s="212"/>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ht="22.5" outlineLevel="2" x14ac:dyDescent="0.2">
      <c r="A2336" s="219"/>
      <c r="B2336" s="220"/>
      <c r="C2336" s="258" t="s">
        <v>1927</v>
      </c>
      <c r="D2336" s="246"/>
      <c r="E2336" s="246"/>
      <c r="F2336" s="246"/>
      <c r="G2336" s="246"/>
      <c r="H2336" s="222"/>
      <c r="I2336" s="222"/>
      <c r="J2336" s="222"/>
      <c r="K2336" s="222"/>
      <c r="L2336" s="222"/>
      <c r="M2336" s="222"/>
      <c r="N2336" s="221"/>
      <c r="O2336" s="221"/>
      <c r="P2336" s="221"/>
      <c r="Q2336" s="221"/>
      <c r="R2336" s="222"/>
      <c r="S2336" s="222"/>
      <c r="T2336" s="222"/>
      <c r="U2336" s="222"/>
      <c r="V2336" s="222"/>
      <c r="W2336" s="222"/>
      <c r="X2336" s="222"/>
      <c r="Y2336" s="222"/>
      <c r="Z2336" s="212"/>
      <c r="AA2336" s="212"/>
      <c r="AB2336" s="212"/>
      <c r="AC2336" s="212"/>
      <c r="AD2336" s="212"/>
      <c r="AE2336" s="212"/>
      <c r="AF2336" s="212"/>
      <c r="AG2336" s="212" t="s">
        <v>233</v>
      </c>
      <c r="AH2336" s="212"/>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47" t="str">
        <f>C2336</f>
        <v>OBNOVA: Jedná se o oškrábábání starého nepůvodního nátěru, přebroušení, odmaštění, vytmelení a znovu natření (2xzáklad, 2xfinální barva)</v>
      </c>
      <c r="BB2336" s="212"/>
      <c r="BC2336" s="212"/>
      <c r="BD2336" s="212"/>
      <c r="BE2336" s="212"/>
      <c r="BF2336" s="212"/>
      <c r="BG2336" s="212"/>
      <c r="BH2336" s="212"/>
    </row>
    <row r="2337" spans="1:60" outlineLevel="3" x14ac:dyDescent="0.2">
      <c r="A2337" s="219"/>
      <c r="B2337" s="220"/>
      <c r="C2337" s="260" t="s">
        <v>1928</v>
      </c>
      <c r="D2337" s="248"/>
      <c r="E2337" s="248"/>
      <c r="F2337" s="248"/>
      <c r="G2337" s="248"/>
      <c r="H2337" s="222"/>
      <c r="I2337" s="222"/>
      <c r="J2337" s="222"/>
      <c r="K2337" s="222"/>
      <c r="L2337" s="222"/>
      <c r="M2337" s="222"/>
      <c r="N2337" s="221"/>
      <c r="O2337" s="221"/>
      <c r="P2337" s="221"/>
      <c r="Q2337" s="221"/>
      <c r="R2337" s="222"/>
      <c r="S2337" s="222"/>
      <c r="T2337" s="222"/>
      <c r="U2337" s="222"/>
      <c r="V2337" s="222"/>
      <c r="W2337" s="222"/>
      <c r="X2337" s="222"/>
      <c r="Y2337" s="222"/>
      <c r="Z2337" s="212"/>
      <c r="AA2337" s="212"/>
      <c r="AB2337" s="212"/>
      <c r="AC2337" s="212"/>
      <c r="AD2337" s="212"/>
      <c r="AE2337" s="212"/>
      <c r="AF2337" s="212"/>
      <c r="AG2337" s="212" t="s">
        <v>233</v>
      </c>
      <c r="AH2337" s="212"/>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3" x14ac:dyDescent="0.2">
      <c r="A2338" s="219"/>
      <c r="B2338" s="220"/>
      <c r="C2338" s="260" t="s">
        <v>1929</v>
      </c>
      <c r="D2338" s="248"/>
      <c r="E2338" s="248"/>
      <c r="F2338" s="248"/>
      <c r="G2338" s="248"/>
      <c r="H2338" s="222"/>
      <c r="I2338" s="222"/>
      <c r="J2338" s="222"/>
      <c r="K2338" s="222"/>
      <c r="L2338" s="222"/>
      <c r="M2338" s="222"/>
      <c r="N2338" s="221"/>
      <c r="O2338" s="221"/>
      <c r="P2338" s="221"/>
      <c r="Q2338" s="221"/>
      <c r="R2338" s="222"/>
      <c r="S2338" s="222"/>
      <c r="T2338" s="222"/>
      <c r="U2338" s="222"/>
      <c r="V2338" s="222"/>
      <c r="W2338" s="222"/>
      <c r="X2338" s="222"/>
      <c r="Y2338" s="222"/>
      <c r="Z2338" s="212"/>
      <c r="AA2338" s="212"/>
      <c r="AB2338" s="212"/>
      <c r="AC2338" s="212"/>
      <c r="AD2338" s="212"/>
      <c r="AE2338" s="212"/>
      <c r="AF2338" s="212"/>
      <c r="AG2338" s="212" t="s">
        <v>233</v>
      </c>
      <c r="AH2338" s="212"/>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3" x14ac:dyDescent="0.2">
      <c r="A2339" s="219"/>
      <c r="B2339" s="220"/>
      <c r="C2339" s="260" t="s">
        <v>1930</v>
      </c>
      <c r="D2339" s="248"/>
      <c r="E2339" s="248"/>
      <c r="F2339" s="248"/>
      <c r="G2339" s="248"/>
      <c r="H2339" s="222"/>
      <c r="I2339" s="222"/>
      <c r="J2339" s="222"/>
      <c r="K2339" s="222"/>
      <c r="L2339" s="222"/>
      <c r="M2339" s="222"/>
      <c r="N2339" s="221"/>
      <c r="O2339" s="221"/>
      <c r="P2339" s="221"/>
      <c r="Q2339" s="221"/>
      <c r="R2339" s="222"/>
      <c r="S2339" s="222"/>
      <c r="T2339" s="222"/>
      <c r="U2339" s="222"/>
      <c r="V2339" s="222"/>
      <c r="W2339" s="222"/>
      <c r="X2339" s="222"/>
      <c r="Y2339" s="222"/>
      <c r="Z2339" s="212"/>
      <c r="AA2339" s="212"/>
      <c r="AB2339" s="212"/>
      <c r="AC2339" s="212"/>
      <c r="AD2339" s="212"/>
      <c r="AE2339" s="212"/>
      <c r="AF2339" s="212"/>
      <c r="AG2339" s="212" t="s">
        <v>233</v>
      </c>
      <c r="AH2339" s="212"/>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47" t="str">
        <f>C2339</f>
        <v>Dřevěné madlo: obroušeno, odmaštěno, zbaveno nečistot a nátěr 2x tmavě hnědy lak (dle průzkumu tamvě hnědá barva)</v>
      </c>
      <c r="BB2339" s="212"/>
      <c r="BC2339" s="212"/>
      <c r="BD2339" s="212"/>
      <c r="BE2339" s="212"/>
      <c r="BF2339" s="212"/>
      <c r="BG2339" s="212"/>
      <c r="BH2339" s="212"/>
    </row>
    <row r="2340" spans="1:60" outlineLevel="3" x14ac:dyDescent="0.2">
      <c r="A2340" s="219"/>
      <c r="B2340" s="220"/>
      <c r="C2340" s="260" t="s">
        <v>1603</v>
      </c>
      <c r="D2340" s="248"/>
      <c r="E2340" s="248"/>
      <c r="F2340" s="248"/>
      <c r="G2340" s="248"/>
      <c r="H2340" s="222"/>
      <c r="I2340" s="222"/>
      <c r="J2340" s="222"/>
      <c r="K2340" s="222"/>
      <c r="L2340" s="222"/>
      <c r="M2340" s="222"/>
      <c r="N2340" s="221"/>
      <c r="O2340" s="221"/>
      <c r="P2340" s="221"/>
      <c r="Q2340" s="221"/>
      <c r="R2340" s="222"/>
      <c r="S2340" s="222"/>
      <c r="T2340" s="222"/>
      <c r="U2340" s="222"/>
      <c r="V2340" s="222"/>
      <c r="W2340" s="222"/>
      <c r="X2340" s="222"/>
      <c r="Y2340" s="222"/>
      <c r="Z2340" s="212"/>
      <c r="AA2340" s="212"/>
      <c r="AB2340" s="212"/>
      <c r="AC2340" s="212"/>
      <c r="AD2340" s="212"/>
      <c r="AE2340" s="212"/>
      <c r="AF2340" s="212"/>
      <c r="AG2340" s="212" t="s">
        <v>233</v>
      </c>
      <c r="AH2340" s="212"/>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2" x14ac:dyDescent="0.2">
      <c r="A2341" s="219"/>
      <c r="B2341" s="220"/>
      <c r="C2341" s="259" t="s">
        <v>1931</v>
      </c>
      <c r="D2341" s="226"/>
      <c r="E2341" s="227">
        <v>125</v>
      </c>
      <c r="F2341" s="222"/>
      <c r="G2341" s="222"/>
      <c r="H2341" s="222"/>
      <c r="I2341" s="222"/>
      <c r="J2341" s="222"/>
      <c r="K2341" s="222"/>
      <c r="L2341" s="222"/>
      <c r="M2341" s="222"/>
      <c r="N2341" s="221"/>
      <c r="O2341" s="221"/>
      <c r="P2341" s="221"/>
      <c r="Q2341" s="221"/>
      <c r="R2341" s="222"/>
      <c r="S2341" s="222"/>
      <c r="T2341" s="222"/>
      <c r="U2341" s="222"/>
      <c r="V2341" s="222"/>
      <c r="W2341" s="222"/>
      <c r="X2341" s="222"/>
      <c r="Y2341" s="222"/>
      <c r="Z2341" s="212"/>
      <c r="AA2341" s="212"/>
      <c r="AB2341" s="212"/>
      <c r="AC2341" s="212"/>
      <c r="AD2341" s="212"/>
      <c r="AE2341" s="212"/>
      <c r="AF2341" s="212"/>
      <c r="AG2341" s="212" t="s">
        <v>235</v>
      </c>
      <c r="AH2341" s="212">
        <v>0</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ht="22.5" outlineLevel="1" x14ac:dyDescent="0.2">
      <c r="A2342" s="239">
        <v>271</v>
      </c>
      <c r="B2342" s="240" t="s">
        <v>1932</v>
      </c>
      <c r="C2342" s="257" t="s">
        <v>1933</v>
      </c>
      <c r="D2342" s="241" t="s">
        <v>317</v>
      </c>
      <c r="E2342" s="242">
        <v>3</v>
      </c>
      <c r="F2342" s="243"/>
      <c r="G2342" s="244">
        <f>ROUND(E2342*F2342,2)</f>
        <v>0</v>
      </c>
      <c r="H2342" s="243"/>
      <c r="I2342" s="244">
        <f>ROUND(E2342*H2342,2)</f>
        <v>0</v>
      </c>
      <c r="J2342" s="243"/>
      <c r="K2342" s="244">
        <f>ROUND(E2342*J2342,2)</f>
        <v>0</v>
      </c>
      <c r="L2342" s="244">
        <v>15</v>
      </c>
      <c r="M2342" s="244">
        <f>G2342*(1+L2342/100)</f>
        <v>0</v>
      </c>
      <c r="N2342" s="242">
        <v>0</v>
      </c>
      <c r="O2342" s="242">
        <f>ROUND(E2342*N2342,2)</f>
        <v>0</v>
      </c>
      <c r="P2342" s="242">
        <v>0</v>
      </c>
      <c r="Q2342" s="242">
        <f>ROUND(E2342*P2342,2)</f>
        <v>0</v>
      </c>
      <c r="R2342" s="244"/>
      <c r="S2342" s="244" t="s">
        <v>250</v>
      </c>
      <c r="T2342" s="245" t="s">
        <v>228</v>
      </c>
      <c r="U2342" s="222">
        <v>0</v>
      </c>
      <c r="V2342" s="222">
        <f>ROUND(E2342*U2342,2)</f>
        <v>0</v>
      </c>
      <c r="W2342" s="222"/>
      <c r="X2342" s="222" t="s">
        <v>298</v>
      </c>
      <c r="Y2342" s="222" t="s">
        <v>230</v>
      </c>
      <c r="Z2342" s="212"/>
      <c r="AA2342" s="212"/>
      <c r="AB2342" s="212"/>
      <c r="AC2342" s="212"/>
      <c r="AD2342" s="212"/>
      <c r="AE2342" s="212"/>
      <c r="AF2342" s="212"/>
      <c r="AG2342" s="212" t="s">
        <v>362</v>
      </c>
      <c r="AH2342" s="212"/>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ht="22.5" outlineLevel="2" x14ac:dyDescent="0.2">
      <c r="A2343" s="219"/>
      <c r="B2343" s="220"/>
      <c r="C2343" s="258" t="s">
        <v>1934</v>
      </c>
      <c r="D2343" s="246"/>
      <c r="E2343" s="246"/>
      <c r="F2343" s="246"/>
      <c r="G2343" s="246"/>
      <c r="H2343" s="222"/>
      <c r="I2343" s="222"/>
      <c r="J2343" s="222"/>
      <c r="K2343" s="222"/>
      <c r="L2343" s="222"/>
      <c r="M2343" s="222"/>
      <c r="N2343" s="221"/>
      <c r="O2343" s="221"/>
      <c r="P2343" s="221"/>
      <c r="Q2343" s="221"/>
      <c r="R2343" s="222"/>
      <c r="S2343" s="222"/>
      <c r="T2343" s="222"/>
      <c r="U2343" s="222"/>
      <c r="V2343" s="222"/>
      <c r="W2343" s="222"/>
      <c r="X2343" s="222"/>
      <c r="Y2343" s="222"/>
      <c r="Z2343" s="212"/>
      <c r="AA2343" s="212"/>
      <c r="AB2343" s="212"/>
      <c r="AC2343" s="212"/>
      <c r="AD2343" s="212"/>
      <c r="AE2343" s="212"/>
      <c r="AF2343" s="212"/>
      <c r="AG2343" s="212" t="s">
        <v>233</v>
      </c>
      <c r="AH2343" s="212"/>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47" t="str">
        <f>C2343</f>
        <v>Jedná se o oškrábání starého nepůvodního nátěru, přebroušení, odmaštění, vytmelení a znovu natření(2xzáklad, 2xfinální barva) a opětovnou montáž na místo.</v>
      </c>
      <c r="BB2343" s="212"/>
      <c r="BC2343" s="212"/>
      <c r="BD2343" s="212"/>
      <c r="BE2343" s="212"/>
      <c r="BF2343" s="212"/>
      <c r="BG2343" s="212"/>
      <c r="BH2343" s="212"/>
    </row>
    <row r="2344" spans="1:60" outlineLevel="3" x14ac:dyDescent="0.2">
      <c r="A2344" s="219"/>
      <c r="B2344" s="220"/>
      <c r="C2344" s="260" t="s">
        <v>1935</v>
      </c>
      <c r="D2344" s="248"/>
      <c r="E2344" s="248"/>
      <c r="F2344" s="248"/>
      <c r="G2344" s="248"/>
      <c r="H2344" s="222"/>
      <c r="I2344" s="222"/>
      <c r="J2344" s="222"/>
      <c r="K2344" s="222"/>
      <c r="L2344" s="222"/>
      <c r="M2344" s="222"/>
      <c r="N2344" s="221"/>
      <c r="O2344" s="221"/>
      <c r="P2344" s="221"/>
      <c r="Q2344" s="221"/>
      <c r="R2344" s="222"/>
      <c r="S2344" s="222"/>
      <c r="T2344" s="222"/>
      <c r="U2344" s="222"/>
      <c r="V2344" s="222"/>
      <c r="W2344" s="222"/>
      <c r="X2344" s="222"/>
      <c r="Y2344" s="222"/>
      <c r="Z2344" s="212"/>
      <c r="AA2344" s="212"/>
      <c r="AB2344" s="212"/>
      <c r="AC2344" s="212"/>
      <c r="AD2344" s="212"/>
      <c r="AE2344" s="212"/>
      <c r="AF2344" s="212"/>
      <c r="AG2344" s="212" t="s">
        <v>233</v>
      </c>
      <c r="AH2344" s="212"/>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3" x14ac:dyDescent="0.2">
      <c r="A2345" s="219"/>
      <c r="B2345" s="220"/>
      <c r="C2345" s="260" t="s">
        <v>1886</v>
      </c>
      <c r="D2345" s="248"/>
      <c r="E2345" s="248"/>
      <c r="F2345" s="248"/>
      <c r="G2345" s="248"/>
      <c r="H2345" s="222"/>
      <c r="I2345" s="222"/>
      <c r="J2345" s="222"/>
      <c r="K2345" s="222"/>
      <c r="L2345" s="222"/>
      <c r="M2345" s="222"/>
      <c r="N2345" s="221"/>
      <c r="O2345" s="221"/>
      <c r="P2345" s="221"/>
      <c r="Q2345" s="221"/>
      <c r="R2345" s="222"/>
      <c r="S2345" s="222"/>
      <c r="T2345" s="222"/>
      <c r="U2345" s="222"/>
      <c r="V2345" s="222"/>
      <c r="W2345" s="222"/>
      <c r="X2345" s="222"/>
      <c r="Y2345" s="222"/>
      <c r="Z2345" s="212"/>
      <c r="AA2345" s="212"/>
      <c r="AB2345" s="212"/>
      <c r="AC2345" s="212"/>
      <c r="AD2345" s="212"/>
      <c r="AE2345" s="212"/>
      <c r="AF2345" s="212"/>
      <c r="AG2345" s="212" t="s">
        <v>233</v>
      </c>
      <c r="AH2345" s="212"/>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2" x14ac:dyDescent="0.2">
      <c r="A2346" s="219"/>
      <c r="B2346" s="220"/>
      <c r="C2346" s="259" t="s">
        <v>1861</v>
      </c>
      <c r="D2346" s="226"/>
      <c r="E2346" s="227">
        <v>3</v>
      </c>
      <c r="F2346" s="222"/>
      <c r="G2346" s="222"/>
      <c r="H2346" s="222"/>
      <c r="I2346" s="222"/>
      <c r="J2346" s="222"/>
      <c r="K2346" s="222"/>
      <c r="L2346" s="222"/>
      <c r="M2346" s="222"/>
      <c r="N2346" s="221"/>
      <c r="O2346" s="221"/>
      <c r="P2346" s="221"/>
      <c r="Q2346" s="221"/>
      <c r="R2346" s="222"/>
      <c r="S2346" s="222"/>
      <c r="T2346" s="222"/>
      <c r="U2346" s="222"/>
      <c r="V2346" s="222"/>
      <c r="W2346" s="222"/>
      <c r="X2346" s="222"/>
      <c r="Y2346" s="222"/>
      <c r="Z2346" s="212"/>
      <c r="AA2346" s="212"/>
      <c r="AB2346" s="212"/>
      <c r="AC2346" s="212"/>
      <c r="AD2346" s="212"/>
      <c r="AE2346" s="212"/>
      <c r="AF2346" s="212"/>
      <c r="AG2346" s="212" t="s">
        <v>235</v>
      </c>
      <c r="AH2346" s="212">
        <v>0</v>
      </c>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ht="22.5" outlineLevel="1" x14ac:dyDescent="0.2">
      <c r="A2347" s="239">
        <v>272</v>
      </c>
      <c r="B2347" s="240" t="s">
        <v>1936</v>
      </c>
      <c r="C2347" s="257" t="s">
        <v>1937</v>
      </c>
      <c r="D2347" s="241" t="s">
        <v>317</v>
      </c>
      <c r="E2347" s="242">
        <v>7</v>
      </c>
      <c r="F2347" s="243"/>
      <c r="G2347" s="244">
        <f>ROUND(E2347*F2347,2)</f>
        <v>0</v>
      </c>
      <c r="H2347" s="243"/>
      <c r="I2347" s="244">
        <f>ROUND(E2347*H2347,2)</f>
        <v>0</v>
      </c>
      <c r="J2347" s="243"/>
      <c r="K2347" s="244">
        <f>ROUND(E2347*J2347,2)</f>
        <v>0</v>
      </c>
      <c r="L2347" s="244">
        <v>15</v>
      </c>
      <c r="M2347" s="244">
        <f>G2347*(1+L2347/100)</f>
        <v>0</v>
      </c>
      <c r="N2347" s="242">
        <v>0</v>
      </c>
      <c r="O2347" s="242">
        <f>ROUND(E2347*N2347,2)</f>
        <v>0</v>
      </c>
      <c r="P2347" s="242">
        <v>0</v>
      </c>
      <c r="Q2347" s="242">
        <f>ROUND(E2347*P2347,2)</f>
        <v>0</v>
      </c>
      <c r="R2347" s="244"/>
      <c r="S2347" s="244" t="s">
        <v>250</v>
      </c>
      <c r="T2347" s="245" t="s">
        <v>228</v>
      </c>
      <c r="U2347" s="222">
        <v>0</v>
      </c>
      <c r="V2347" s="222">
        <f>ROUND(E2347*U2347,2)</f>
        <v>0</v>
      </c>
      <c r="W2347" s="222"/>
      <c r="X2347" s="222" t="s">
        <v>298</v>
      </c>
      <c r="Y2347" s="222" t="s">
        <v>230</v>
      </c>
      <c r="Z2347" s="212"/>
      <c r="AA2347" s="212"/>
      <c r="AB2347" s="212"/>
      <c r="AC2347" s="212"/>
      <c r="AD2347" s="212"/>
      <c r="AE2347" s="212"/>
      <c r="AF2347" s="212"/>
      <c r="AG2347" s="212" t="s">
        <v>362</v>
      </c>
      <c r="AH2347" s="212"/>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ht="22.5" outlineLevel="2" x14ac:dyDescent="0.2">
      <c r="A2348" s="219"/>
      <c r="B2348" s="220"/>
      <c r="C2348" s="258" t="s">
        <v>1934</v>
      </c>
      <c r="D2348" s="246"/>
      <c r="E2348" s="246"/>
      <c r="F2348" s="246"/>
      <c r="G2348" s="246"/>
      <c r="H2348" s="222"/>
      <c r="I2348" s="222"/>
      <c r="J2348" s="222"/>
      <c r="K2348" s="222"/>
      <c r="L2348" s="222"/>
      <c r="M2348" s="222"/>
      <c r="N2348" s="221"/>
      <c r="O2348" s="221"/>
      <c r="P2348" s="221"/>
      <c r="Q2348" s="221"/>
      <c r="R2348" s="222"/>
      <c r="S2348" s="222"/>
      <c r="T2348" s="222"/>
      <c r="U2348" s="222"/>
      <c r="V2348" s="222"/>
      <c r="W2348" s="222"/>
      <c r="X2348" s="222"/>
      <c r="Y2348" s="222"/>
      <c r="Z2348" s="212"/>
      <c r="AA2348" s="212"/>
      <c r="AB2348" s="212"/>
      <c r="AC2348" s="212"/>
      <c r="AD2348" s="212"/>
      <c r="AE2348" s="212"/>
      <c r="AF2348" s="212"/>
      <c r="AG2348" s="212" t="s">
        <v>233</v>
      </c>
      <c r="AH2348" s="212"/>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47" t="str">
        <f>C2348</f>
        <v>Jedná se o oškrábání starého nepůvodního nátěru, přebroušení, odmaštění, vytmelení a znovu natření(2xzáklad, 2xfinální barva) a opětovnou montáž na místo.</v>
      </c>
      <c r="BB2348" s="212"/>
      <c r="BC2348" s="212"/>
      <c r="BD2348" s="212"/>
      <c r="BE2348" s="212"/>
      <c r="BF2348" s="212"/>
      <c r="BG2348" s="212"/>
      <c r="BH2348" s="212"/>
    </row>
    <row r="2349" spans="1:60" outlineLevel="3" x14ac:dyDescent="0.2">
      <c r="A2349" s="219"/>
      <c r="B2349" s="220"/>
      <c r="C2349" s="260" t="s">
        <v>1935</v>
      </c>
      <c r="D2349" s="248"/>
      <c r="E2349" s="248"/>
      <c r="F2349" s="248"/>
      <c r="G2349" s="248"/>
      <c r="H2349" s="222"/>
      <c r="I2349" s="222"/>
      <c r="J2349" s="222"/>
      <c r="K2349" s="222"/>
      <c r="L2349" s="222"/>
      <c r="M2349" s="222"/>
      <c r="N2349" s="221"/>
      <c r="O2349" s="221"/>
      <c r="P2349" s="221"/>
      <c r="Q2349" s="221"/>
      <c r="R2349" s="222"/>
      <c r="S2349" s="222"/>
      <c r="T2349" s="222"/>
      <c r="U2349" s="222"/>
      <c r="V2349" s="222"/>
      <c r="W2349" s="222"/>
      <c r="X2349" s="222"/>
      <c r="Y2349" s="222"/>
      <c r="Z2349" s="212"/>
      <c r="AA2349" s="212"/>
      <c r="AB2349" s="212"/>
      <c r="AC2349" s="212"/>
      <c r="AD2349" s="212"/>
      <c r="AE2349" s="212"/>
      <c r="AF2349" s="212"/>
      <c r="AG2349" s="212" t="s">
        <v>233</v>
      </c>
      <c r="AH2349" s="212"/>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outlineLevel="3" x14ac:dyDescent="0.2">
      <c r="A2350" s="219"/>
      <c r="B2350" s="220"/>
      <c r="C2350" s="260" t="s">
        <v>1886</v>
      </c>
      <c r="D2350" s="248"/>
      <c r="E2350" s="248"/>
      <c r="F2350" s="248"/>
      <c r="G2350" s="248"/>
      <c r="H2350" s="222"/>
      <c r="I2350" s="222"/>
      <c r="J2350" s="222"/>
      <c r="K2350" s="222"/>
      <c r="L2350" s="222"/>
      <c r="M2350" s="222"/>
      <c r="N2350" s="221"/>
      <c r="O2350" s="221"/>
      <c r="P2350" s="221"/>
      <c r="Q2350" s="221"/>
      <c r="R2350" s="222"/>
      <c r="S2350" s="222"/>
      <c r="T2350" s="222"/>
      <c r="U2350" s="222"/>
      <c r="V2350" s="222"/>
      <c r="W2350" s="222"/>
      <c r="X2350" s="222"/>
      <c r="Y2350" s="222"/>
      <c r="Z2350" s="212"/>
      <c r="AA2350" s="212"/>
      <c r="AB2350" s="212"/>
      <c r="AC2350" s="212"/>
      <c r="AD2350" s="212"/>
      <c r="AE2350" s="212"/>
      <c r="AF2350" s="212"/>
      <c r="AG2350" s="212" t="s">
        <v>233</v>
      </c>
      <c r="AH2350" s="212"/>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2" x14ac:dyDescent="0.2">
      <c r="A2351" s="219"/>
      <c r="B2351" s="220"/>
      <c r="C2351" s="259" t="s">
        <v>1938</v>
      </c>
      <c r="D2351" s="226"/>
      <c r="E2351" s="227">
        <v>7</v>
      </c>
      <c r="F2351" s="222"/>
      <c r="G2351" s="222"/>
      <c r="H2351" s="222"/>
      <c r="I2351" s="222"/>
      <c r="J2351" s="222"/>
      <c r="K2351" s="222"/>
      <c r="L2351" s="222"/>
      <c r="M2351" s="222"/>
      <c r="N2351" s="221"/>
      <c r="O2351" s="221"/>
      <c r="P2351" s="221"/>
      <c r="Q2351" s="221"/>
      <c r="R2351" s="222"/>
      <c r="S2351" s="222"/>
      <c r="T2351" s="222"/>
      <c r="U2351" s="222"/>
      <c r="V2351" s="222"/>
      <c r="W2351" s="222"/>
      <c r="X2351" s="222"/>
      <c r="Y2351" s="222"/>
      <c r="Z2351" s="212"/>
      <c r="AA2351" s="212"/>
      <c r="AB2351" s="212"/>
      <c r="AC2351" s="212"/>
      <c r="AD2351" s="212"/>
      <c r="AE2351" s="212"/>
      <c r="AF2351" s="212"/>
      <c r="AG2351" s="212" t="s">
        <v>235</v>
      </c>
      <c r="AH2351" s="212">
        <v>0</v>
      </c>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1" x14ac:dyDescent="0.2">
      <c r="A2352" s="239">
        <v>273</v>
      </c>
      <c r="B2352" s="240" t="s">
        <v>1939</v>
      </c>
      <c r="C2352" s="257" t="s">
        <v>1940</v>
      </c>
      <c r="D2352" s="241" t="s">
        <v>425</v>
      </c>
      <c r="E2352" s="242">
        <v>1</v>
      </c>
      <c r="F2352" s="243"/>
      <c r="G2352" s="244">
        <f>ROUND(E2352*F2352,2)</f>
        <v>0</v>
      </c>
      <c r="H2352" s="243"/>
      <c r="I2352" s="244">
        <f>ROUND(E2352*H2352,2)</f>
        <v>0</v>
      </c>
      <c r="J2352" s="243"/>
      <c r="K2352" s="244">
        <f>ROUND(E2352*J2352,2)</f>
        <v>0</v>
      </c>
      <c r="L2352" s="244">
        <v>15</v>
      </c>
      <c r="M2352" s="244">
        <f>G2352*(1+L2352/100)</f>
        <v>0</v>
      </c>
      <c r="N2352" s="242">
        <v>0</v>
      </c>
      <c r="O2352" s="242">
        <f>ROUND(E2352*N2352,2)</f>
        <v>0</v>
      </c>
      <c r="P2352" s="242">
        <v>0</v>
      </c>
      <c r="Q2352" s="242">
        <f>ROUND(E2352*P2352,2)</f>
        <v>0</v>
      </c>
      <c r="R2352" s="244"/>
      <c r="S2352" s="244" t="s">
        <v>250</v>
      </c>
      <c r="T2352" s="245" t="s">
        <v>228</v>
      </c>
      <c r="U2352" s="222">
        <v>0</v>
      </c>
      <c r="V2352" s="222">
        <f>ROUND(E2352*U2352,2)</f>
        <v>0</v>
      </c>
      <c r="W2352" s="222"/>
      <c r="X2352" s="222" t="s">
        <v>298</v>
      </c>
      <c r="Y2352" s="222" t="s">
        <v>230</v>
      </c>
      <c r="Z2352" s="212"/>
      <c r="AA2352" s="212"/>
      <c r="AB2352" s="212"/>
      <c r="AC2352" s="212"/>
      <c r="AD2352" s="212"/>
      <c r="AE2352" s="212"/>
      <c r="AF2352" s="212"/>
      <c r="AG2352" s="212" t="s">
        <v>362</v>
      </c>
      <c r="AH2352" s="212"/>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ht="22.5" outlineLevel="2" x14ac:dyDescent="0.2">
      <c r="A2353" s="219"/>
      <c r="B2353" s="220"/>
      <c r="C2353" s="258" t="s">
        <v>1934</v>
      </c>
      <c r="D2353" s="246"/>
      <c r="E2353" s="246"/>
      <c r="F2353" s="246"/>
      <c r="G2353" s="246"/>
      <c r="H2353" s="222"/>
      <c r="I2353" s="222"/>
      <c r="J2353" s="222"/>
      <c r="K2353" s="222"/>
      <c r="L2353" s="222"/>
      <c r="M2353" s="222"/>
      <c r="N2353" s="221"/>
      <c r="O2353" s="221"/>
      <c r="P2353" s="221"/>
      <c r="Q2353" s="221"/>
      <c r="R2353" s="222"/>
      <c r="S2353" s="222"/>
      <c r="T2353" s="222"/>
      <c r="U2353" s="222"/>
      <c r="V2353" s="222"/>
      <c r="W2353" s="222"/>
      <c r="X2353" s="222"/>
      <c r="Y2353" s="222"/>
      <c r="Z2353" s="212"/>
      <c r="AA2353" s="212"/>
      <c r="AB2353" s="212"/>
      <c r="AC2353" s="212"/>
      <c r="AD2353" s="212"/>
      <c r="AE2353" s="212"/>
      <c r="AF2353" s="212"/>
      <c r="AG2353" s="212" t="s">
        <v>233</v>
      </c>
      <c r="AH2353" s="212"/>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47" t="str">
        <f>C2353</f>
        <v>Jedná se o oškrábání starého nepůvodního nátěru, přebroušení, odmaštění, vytmelení a znovu natření(2xzáklad, 2xfinální barva) a opětovnou montáž na místo.</v>
      </c>
      <c r="BB2353" s="212"/>
      <c r="BC2353" s="212"/>
      <c r="BD2353" s="212"/>
      <c r="BE2353" s="212"/>
      <c r="BF2353" s="212"/>
      <c r="BG2353" s="212"/>
      <c r="BH2353" s="212"/>
    </row>
    <row r="2354" spans="1:60" outlineLevel="3" x14ac:dyDescent="0.2">
      <c r="A2354" s="219"/>
      <c r="B2354" s="220"/>
      <c r="C2354" s="260" t="s">
        <v>1941</v>
      </c>
      <c r="D2354" s="248"/>
      <c r="E2354" s="248"/>
      <c r="F2354" s="248"/>
      <c r="G2354" s="248"/>
      <c r="H2354" s="222"/>
      <c r="I2354" s="222"/>
      <c r="J2354" s="222"/>
      <c r="K2354" s="222"/>
      <c r="L2354" s="222"/>
      <c r="M2354" s="222"/>
      <c r="N2354" s="221"/>
      <c r="O2354" s="221"/>
      <c r="P2354" s="221"/>
      <c r="Q2354" s="221"/>
      <c r="R2354" s="222"/>
      <c r="S2354" s="222"/>
      <c r="T2354" s="222"/>
      <c r="U2354" s="222"/>
      <c r="V2354" s="222"/>
      <c r="W2354" s="222"/>
      <c r="X2354" s="222"/>
      <c r="Y2354" s="222"/>
      <c r="Z2354" s="212"/>
      <c r="AA2354" s="212"/>
      <c r="AB2354" s="212"/>
      <c r="AC2354" s="212"/>
      <c r="AD2354" s="212"/>
      <c r="AE2354" s="212"/>
      <c r="AF2354" s="212"/>
      <c r="AG2354" s="212" t="s">
        <v>233</v>
      </c>
      <c r="AH2354" s="212"/>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3" x14ac:dyDescent="0.2">
      <c r="A2355" s="219"/>
      <c r="B2355" s="220"/>
      <c r="C2355" s="260" t="s">
        <v>1886</v>
      </c>
      <c r="D2355" s="248"/>
      <c r="E2355" s="248"/>
      <c r="F2355" s="248"/>
      <c r="G2355" s="248"/>
      <c r="H2355" s="222"/>
      <c r="I2355" s="222"/>
      <c r="J2355" s="222"/>
      <c r="K2355" s="222"/>
      <c r="L2355" s="222"/>
      <c r="M2355" s="222"/>
      <c r="N2355" s="221"/>
      <c r="O2355" s="221"/>
      <c r="P2355" s="221"/>
      <c r="Q2355" s="221"/>
      <c r="R2355" s="222"/>
      <c r="S2355" s="222"/>
      <c r="T2355" s="222"/>
      <c r="U2355" s="222"/>
      <c r="V2355" s="222"/>
      <c r="W2355" s="222"/>
      <c r="X2355" s="222"/>
      <c r="Y2355" s="222"/>
      <c r="Z2355" s="212"/>
      <c r="AA2355" s="212"/>
      <c r="AB2355" s="212"/>
      <c r="AC2355" s="212"/>
      <c r="AD2355" s="212"/>
      <c r="AE2355" s="212"/>
      <c r="AF2355" s="212"/>
      <c r="AG2355" s="212" t="s">
        <v>233</v>
      </c>
      <c r="AH2355" s="212"/>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2" x14ac:dyDescent="0.2">
      <c r="A2356" s="219"/>
      <c r="B2356" s="220"/>
      <c r="C2356" s="259" t="s">
        <v>1942</v>
      </c>
      <c r="D2356" s="226"/>
      <c r="E2356" s="227">
        <v>1</v>
      </c>
      <c r="F2356" s="222"/>
      <c r="G2356" s="222"/>
      <c r="H2356" s="222"/>
      <c r="I2356" s="222"/>
      <c r="J2356" s="222"/>
      <c r="K2356" s="222"/>
      <c r="L2356" s="222"/>
      <c r="M2356" s="222"/>
      <c r="N2356" s="221"/>
      <c r="O2356" s="221"/>
      <c r="P2356" s="221"/>
      <c r="Q2356" s="221"/>
      <c r="R2356" s="222"/>
      <c r="S2356" s="222"/>
      <c r="T2356" s="222"/>
      <c r="U2356" s="222"/>
      <c r="V2356" s="222"/>
      <c r="W2356" s="222"/>
      <c r="X2356" s="222"/>
      <c r="Y2356" s="222"/>
      <c r="Z2356" s="212"/>
      <c r="AA2356" s="212"/>
      <c r="AB2356" s="212"/>
      <c r="AC2356" s="212"/>
      <c r="AD2356" s="212"/>
      <c r="AE2356" s="212"/>
      <c r="AF2356" s="212"/>
      <c r="AG2356" s="212" t="s">
        <v>235</v>
      </c>
      <c r="AH2356" s="212">
        <v>0</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ht="22.5" outlineLevel="1" x14ac:dyDescent="0.2">
      <c r="A2357" s="239">
        <v>274</v>
      </c>
      <c r="B2357" s="240" t="s">
        <v>1943</v>
      </c>
      <c r="C2357" s="257" t="s">
        <v>1944</v>
      </c>
      <c r="D2357" s="241" t="s">
        <v>425</v>
      </c>
      <c r="E2357" s="242">
        <v>9</v>
      </c>
      <c r="F2357" s="243"/>
      <c r="G2357" s="244">
        <f>ROUND(E2357*F2357,2)</f>
        <v>0</v>
      </c>
      <c r="H2357" s="243"/>
      <c r="I2357" s="244">
        <f>ROUND(E2357*H2357,2)</f>
        <v>0</v>
      </c>
      <c r="J2357" s="243"/>
      <c r="K2357" s="244">
        <f>ROUND(E2357*J2357,2)</f>
        <v>0</v>
      </c>
      <c r="L2357" s="244">
        <v>15</v>
      </c>
      <c r="M2357" s="244">
        <f>G2357*(1+L2357/100)</f>
        <v>0</v>
      </c>
      <c r="N2357" s="242">
        <v>0</v>
      </c>
      <c r="O2357" s="242">
        <f>ROUND(E2357*N2357,2)</f>
        <v>0</v>
      </c>
      <c r="P2357" s="242">
        <v>0</v>
      </c>
      <c r="Q2357" s="242">
        <f>ROUND(E2357*P2357,2)</f>
        <v>0</v>
      </c>
      <c r="R2357" s="244"/>
      <c r="S2357" s="244" t="s">
        <v>250</v>
      </c>
      <c r="T2357" s="245" t="s">
        <v>228</v>
      </c>
      <c r="U2357" s="222">
        <v>0</v>
      </c>
      <c r="V2357" s="222">
        <f>ROUND(E2357*U2357,2)</f>
        <v>0</v>
      </c>
      <c r="W2357" s="222"/>
      <c r="X2357" s="222" t="s">
        <v>298</v>
      </c>
      <c r="Y2357" s="222" t="s">
        <v>230</v>
      </c>
      <c r="Z2357" s="212"/>
      <c r="AA2357" s="212"/>
      <c r="AB2357" s="212"/>
      <c r="AC2357" s="212"/>
      <c r="AD2357" s="212"/>
      <c r="AE2357" s="212"/>
      <c r="AF2357" s="212"/>
      <c r="AG2357" s="212" t="s">
        <v>362</v>
      </c>
      <c r="AH2357" s="212"/>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ht="22.5" outlineLevel="2" x14ac:dyDescent="0.2">
      <c r="A2358" s="219"/>
      <c r="B2358" s="220"/>
      <c r="C2358" s="258" t="s">
        <v>1934</v>
      </c>
      <c r="D2358" s="246"/>
      <c r="E2358" s="246"/>
      <c r="F2358" s="246"/>
      <c r="G2358" s="246"/>
      <c r="H2358" s="222"/>
      <c r="I2358" s="222"/>
      <c r="J2358" s="222"/>
      <c r="K2358" s="222"/>
      <c r="L2358" s="222"/>
      <c r="M2358" s="222"/>
      <c r="N2358" s="221"/>
      <c r="O2358" s="221"/>
      <c r="P2358" s="221"/>
      <c r="Q2358" s="221"/>
      <c r="R2358" s="222"/>
      <c r="S2358" s="222"/>
      <c r="T2358" s="222"/>
      <c r="U2358" s="222"/>
      <c r="V2358" s="222"/>
      <c r="W2358" s="222"/>
      <c r="X2358" s="222"/>
      <c r="Y2358" s="222"/>
      <c r="Z2358" s="212"/>
      <c r="AA2358" s="212"/>
      <c r="AB2358" s="212"/>
      <c r="AC2358" s="212"/>
      <c r="AD2358" s="212"/>
      <c r="AE2358" s="212"/>
      <c r="AF2358" s="212"/>
      <c r="AG2358" s="212" t="s">
        <v>233</v>
      </c>
      <c r="AH2358" s="212"/>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47" t="str">
        <f>C2358</f>
        <v>Jedná se o oškrábání starého nepůvodního nátěru, přebroušení, odmaštění, vytmelení a znovu natření(2xzáklad, 2xfinální barva) a opětovnou montáž na místo.</v>
      </c>
      <c r="BB2358" s="212"/>
      <c r="BC2358" s="212"/>
      <c r="BD2358" s="212"/>
      <c r="BE2358" s="212"/>
      <c r="BF2358" s="212"/>
      <c r="BG2358" s="212"/>
      <c r="BH2358" s="212"/>
    </row>
    <row r="2359" spans="1:60" outlineLevel="3" x14ac:dyDescent="0.2">
      <c r="A2359" s="219"/>
      <c r="B2359" s="220"/>
      <c r="C2359" s="260" t="s">
        <v>1945</v>
      </c>
      <c r="D2359" s="248"/>
      <c r="E2359" s="248"/>
      <c r="F2359" s="248"/>
      <c r="G2359" s="248"/>
      <c r="H2359" s="222"/>
      <c r="I2359" s="222"/>
      <c r="J2359" s="222"/>
      <c r="K2359" s="222"/>
      <c r="L2359" s="222"/>
      <c r="M2359" s="222"/>
      <c r="N2359" s="221"/>
      <c r="O2359" s="221"/>
      <c r="P2359" s="221"/>
      <c r="Q2359" s="221"/>
      <c r="R2359" s="222"/>
      <c r="S2359" s="222"/>
      <c r="T2359" s="222"/>
      <c r="U2359" s="222"/>
      <c r="V2359" s="222"/>
      <c r="W2359" s="222"/>
      <c r="X2359" s="222"/>
      <c r="Y2359" s="222"/>
      <c r="Z2359" s="212"/>
      <c r="AA2359" s="212"/>
      <c r="AB2359" s="212"/>
      <c r="AC2359" s="212"/>
      <c r="AD2359" s="212"/>
      <c r="AE2359" s="212"/>
      <c r="AF2359" s="212"/>
      <c r="AG2359" s="212" t="s">
        <v>233</v>
      </c>
      <c r="AH2359" s="212"/>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60" t="s">
        <v>1886</v>
      </c>
      <c r="D2360" s="248"/>
      <c r="E2360" s="248"/>
      <c r="F2360" s="248"/>
      <c r="G2360" s="248"/>
      <c r="H2360" s="222"/>
      <c r="I2360" s="222"/>
      <c r="J2360" s="222"/>
      <c r="K2360" s="222"/>
      <c r="L2360" s="222"/>
      <c r="M2360" s="222"/>
      <c r="N2360" s="221"/>
      <c r="O2360" s="221"/>
      <c r="P2360" s="221"/>
      <c r="Q2360" s="221"/>
      <c r="R2360" s="222"/>
      <c r="S2360" s="222"/>
      <c r="T2360" s="222"/>
      <c r="U2360" s="222"/>
      <c r="V2360" s="222"/>
      <c r="W2360" s="222"/>
      <c r="X2360" s="222"/>
      <c r="Y2360" s="222"/>
      <c r="Z2360" s="212"/>
      <c r="AA2360" s="212"/>
      <c r="AB2360" s="212"/>
      <c r="AC2360" s="212"/>
      <c r="AD2360" s="212"/>
      <c r="AE2360" s="212"/>
      <c r="AF2360" s="212"/>
      <c r="AG2360" s="212" t="s">
        <v>233</v>
      </c>
      <c r="AH2360" s="212"/>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2" x14ac:dyDescent="0.2">
      <c r="A2361" s="219"/>
      <c r="B2361" s="220"/>
      <c r="C2361" s="259" t="s">
        <v>1946</v>
      </c>
      <c r="D2361" s="226"/>
      <c r="E2361" s="227">
        <v>9</v>
      </c>
      <c r="F2361" s="222"/>
      <c r="G2361" s="222"/>
      <c r="H2361" s="222"/>
      <c r="I2361" s="222"/>
      <c r="J2361" s="222"/>
      <c r="K2361" s="222"/>
      <c r="L2361" s="222"/>
      <c r="M2361" s="222"/>
      <c r="N2361" s="221"/>
      <c r="O2361" s="221"/>
      <c r="P2361" s="221"/>
      <c r="Q2361" s="221"/>
      <c r="R2361" s="222"/>
      <c r="S2361" s="222"/>
      <c r="T2361" s="222"/>
      <c r="U2361" s="222"/>
      <c r="V2361" s="222"/>
      <c r="W2361" s="222"/>
      <c r="X2361" s="222"/>
      <c r="Y2361" s="222"/>
      <c r="Z2361" s="212"/>
      <c r="AA2361" s="212"/>
      <c r="AB2361" s="212"/>
      <c r="AC2361" s="212"/>
      <c r="AD2361" s="212"/>
      <c r="AE2361" s="212"/>
      <c r="AF2361" s="212"/>
      <c r="AG2361" s="212" t="s">
        <v>235</v>
      </c>
      <c r="AH2361" s="212">
        <v>0</v>
      </c>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ht="22.5" outlineLevel="1" x14ac:dyDescent="0.2">
      <c r="A2362" s="239">
        <v>275</v>
      </c>
      <c r="B2362" s="240" t="s">
        <v>1947</v>
      </c>
      <c r="C2362" s="257" t="s">
        <v>1948</v>
      </c>
      <c r="D2362" s="241" t="s">
        <v>425</v>
      </c>
      <c r="E2362" s="242">
        <v>1</v>
      </c>
      <c r="F2362" s="243"/>
      <c r="G2362" s="244">
        <f>ROUND(E2362*F2362,2)</f>
        <v>0</v>
      </c>
      <c r="H2362" s="243"/>
      <c r="I2362" s="244">
        <f>ROUND(E2362*H2362,2)</f>
        <v>0</v>
      </c>
      <c r="J2362" s="243"/>
      <c r="K2362" s="244">
        <f>ROUND(E2362*J2362,2)</f>
        <v>0</v>
      </c>
      <c r="L2362" s="244">
        <v>15</v>
      </c>
      <c r="M2362" s="244">
        <f>G2362*(1+L2362/100)</f>
        <v>0</v>
      </c>
      <c r="N2362" s="242">
        <v>0</v>
      </c>
      <c r="O2362" s="242">
        <f>ROUND(E2362*N2362,2)</f>
        <v>0</v>
      </c>
      <c r="P2362" s="242">
        <v>0</v>
      </c>
      <c r="Q2362" s="242">
        <f>ROUND(E2362*P2362,2)</f>
        <v>0</v>
      </c>
      <c r="R2362" s="244"/>
      <c r="S2362" s="244" t="s">
        <v>250</v>
      </c>
      <c r="T2362" s="245" t="s">
        <v>228</v>
      </c>
      <c r="U2362" s="222">
        <v>0</v>
      </c>
      <c r="V2362" s="222">
        <f>ROUND(E2362*U2362,2)</f>
        <v>0</v>
      </c>
      <c r="W2362" s="222"/>
      <c r="X2362" s="222" t="s">
        <v>298</v>
      </c>
      <c r="Y2362" s="222" t="s">
        <v>230</v>
      </c>
      <c r="Z2362" s="212"/>
      <c r="AA2362" s="212"/>
      <c r="AB2362" s="212"/>
      <c r="AC2362" s="212"/>
      <c r="AD2362" s="212"/>
      <c r="AE2362" s="212"/>
      <c r="AF2362" s="212"/>
      <c r="AG2362" s="212" t="s">
        <v>362</v>
      </c>
      <c r="AH2362" s="212"/>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ht="22.5" outlineLevel="2" x14ac:dyDescent="0.2">
      <c r="A2363" s="219"/>
      <c r="B2363" s="220"/>
      <c r="C2363" s="258" t="s">
        <v>1934</v>
      </c>
      <c r="D2363" s="246"/>
      <c r="E2363" s="246"/>
      <c r="F2363" s="246"/>
      <c r="G2363" s="246"/>
      <c r="H2363" s="222"/>
      <c r="I2363" s="222"/>
      <c r="J2363" s="222"/>
      <c r="K2363" s="222"/>
      <c r="L2363" s="222"/>
      <c r="M2363" s="222"/>
      <c r="N2363" s="221"/>
      <c r="O2363" s="221"/>
      <c r="P2363" s="221"/>
      <c r="Q2363" s="221"/>
      <c r="R2363" s="222"/>
      <c r="S2363" s="222"/>
      <c r="T2363" s="222"/>
      <c r="U2363" s="222"/>
      <c r="V2363" s="222"/>
      <c r="W2363" s="222"/>
      <c r="X2363" s="222"/>
      <c r="Y2363" s="222"/>
      <c r="Z2363" s="212"/>
      <c r="AA2363" s="212"/>
      <c r="AB2363" s="212"/>
      <c r="AC2363" s="212"/>
      <c r="AD2363" s="212"/>
      <c r="AE2363" s="212"/>
      <c r="AF2363" s="212"/>
      <c r="AG2363" s="212" t="s">
        <v>233</v>
      </c>
      <c r="AH2363" s="212"/>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47" t="str">
        <f>C2363</f>
        <v>Jedná se o oškrábání starého nepůvodního nátěru, přebroušení, odmaštění, vytmelení a znovu natření(2xzáklad, 2xfinální barva) a opětovnou montáž na místo.</v>
      </c>
      <c r="BB2363" s="212"/>
      <c r="BC2363" s="212"/>
      <c r="BD2363" s="212"/>
      <c r="BE2363" s="212"/>
      <c r="BF2363" s="212"/>
      <c r="BG2363" s="212"/>
      <c r="BH2363" s="212"/>
    </row>
    <row r="2364" spans="1:60" outlineLevel="3" x14ac:dyDescent="0.2">
      <c r="A2364" s="219"/>
      <c r="B2364" s="220"/>
      <c r="C2364" s="260" t="s">
        <v>1945</v>
      </c>
      <c r="D2364" s="248"/>
      <c r="E2364" s="248"/>
      <c r="F2364" s="248"/>
      <c r="G2364" s="248"/>
      <c r="H2364" s="222"/>
      <c r="I2364" s="222"/>
      <c r="J2364" s="222"/>
      <c r="K2364" s="222"/>
      <c r="L2364" s="222"/>
      <c r="M2364" s="222"/>
      <c r="N2364" s="221"/>
      <c r="O2364" s="221"/>
      <c r="P2364" s="221"/>
      <c r="Q2364" s="221"/>
      <c r="R2364" s="222"/>
      <c r="S2364" s="222"/>
      <c r="T2364" s="222"/>
      <c r="U2364" s="222"/>
      <c r="V2364" s="222"/>
      <c r="W2364" s="222"/>
      <c r="X2364" s="222"/>
      <c r="Y2364" s="222"/>
      <c r="Z2364" s="212"/>
      <c r="AA2364" s="212"/>
      <c r="AB2364" s="212"/>
      <c r="AC2364" s="212"/>
      <c r="AD2364" s="212"/>
      <c r="AE2364" s="212"/>
      <c r="AF2364" s="212"/>
      <c r="AG2364" s="212" t="s">
        <v>233</v>
      </c>
      <c r="AH2364" s="212"/>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3" x14ac:dyDescent="0.2">
      <c r="A2365" s="219"/>
      <c r="B2365" s="220"/>
      <c r="C2365" s="260" t="s">
        <v>1886</v>
      </c>
      <c r="D2365" s="248"/>
      <c r="E2365" s="248"/>
      <c r="F2365" s="248"/>
      <c r="G2365" s="248"/>
      <c r="H2365" s="222"/>
      <c r="I2365" s="222"/>
      <c r="J2365" s="222"/>
      <c r="K2365" s="222"/>
      <c r="L2365" s="222"/>
      <c r="M2365" s="222"/>
      <c r="N2365" s="221"/>
      <c r="O2365" s="221"/>
      <c r="P2365" s="221"/>
      <c r="Q2365" s="221"/>
      <c r="R2365" s="222"/>
      <c r="S2365" s="222"/>
      <c r="T2365" s="222"/>
      <c r="U2365" s="222"/>
      <c r="V2365" s="222"/>
      <c r="W2365" s="222"/>
      <c r="X2365" s="222"/>
      <c r="Y2365" s="222"/>
      <c r="Z2365" s="212"/>
      <c r="AA2365" s="212"/>
      <c r="AB2365" s="212"/>
      <c r="AC2365" s="212"/>
      <c r="AD2365" s="212"/>
      <c r="AE2365" s="212"/>
      <c r="AF2365" s="212"/>
      <c r="AG2365" s="212" t="s">
        <v>233</v>
      </c>
      <c r="AH2365" s="212"/>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2" x14ac:dyDescent="0.2">
      <c r="A2366" s="219"/>
      <c r="B2366" s="220"/>
      <c r="C2366" s="259" t="s">
        <v>650</v>
      </c>
      <c r="D2366" s="226"/>
      <c r="E2366" s="227">
        <v>1</v>
      </c>
      <c r="F2366" s="222"/>
      <c r="G2366" s="222"/>
      <c r="H2366" s="222"/>
      <c r="I2366" s="222"/>
      <c r="J2366" s="222"/>
      <c r="K2366" s="222"/>
      <c r="L2366" s="222"/>
      <c r="M2366" s="222"/>
      <c r="N2366" s="221"/>
      <c r="O2366" s="221"/>
      <c r="P2366" s="221"/>
      <c r="Q2366" s="221"/>
      <c r="R2366" s="222"/>
      <c r="S2366" s="222"/>
      <c r="T2366" s="222"/>
      <c r="U2366" s="222"/>
      <c r="V2366" s="222"/>
      <c r="W2366" s="222"/>
      <c r="X2366" s="222"/>
      <c r="Y2366" s="222"/>
      <c r="Z2366" s="212"/>
      <c r="AA2366" s="212"/>
      <c r="AB2366" s="212"/>
      <c r="AC2366" s="212"/>
      <c r="AD2366" s="212"/>
      <c r="AE2366" s="212"/>
      <c r="AF2366" s="212"/>
      <c r="AG2366" s="212" t="s">
        <v>235</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ht="22.5" outlineLevel="1" x14ac:dyDescent="0.2">
      <c r="A2367" s="239">
        <v>276</v>
      </c>
      <c r="B2367" s="240" t="s">
        <v>1949</v>
      </c>
      <c r="C2367" s="257" t="s">
        <v>1950</v>
      </c>
      <c r="D2367" s="241" t="s">
        <v>425</v>
      </c>
      <c r="E2367" s="242">
        <v>1</v>
      </c>
      <c r="F2367" s="243"/>
      <c r="G2367" s="244">
        <f>ROUND(E2367*F2367,2)</f>
        <v>0</v>
      </c>
      <c r="H2367" s="243"/>
      <c r="I2367" s="244">
        <f>ROUND(E2367*H2367,2)</f>
        <v>0</v>
      </c>
      <c r="J2367" s="243"/>
      <c r="K2367" s="244">
        <f>ROUND(E2367*J2367,2)</f>
        <v>0</v>
      </c>
      <c r="L2367" s="244">
        <v>15</v>
      </c>
      <c r="M2367" s="244">
        <f>G2367*(1+L2367/100)</f>
        <v>0</v>
      </c>
      <c r="N2367" s="242">
        <v>0</v>
      </c>
      <c r="O2367" s="242">
        <f>ROUND(E2367*N2367,2)</f>
        <v>0</v>
      </c>
      <c r="P2367" s="242">
        <v>0</v>
      </c>
      <c r="Q2367" s="242">
        <f>ROUND(E2367*P2367,2)</f>
        <v>0</v>
      </c>
      <c r="R2367" s="244"/>
      <c r="S2367" s="244" t="s">
        <v>250</v>
      </c>
      <c r="T2367" s="245" t="s">
        <v>228</v>
      </c>
      <c r="U2367" s="222">
        <v>0</v>
      </c>
      <c r="V2367" s="222">
        <f>ROUND(E2367*U2367,2)</f>
        <v>0</v>
      </c>
      <c r="W2367" s="222"/>
      <c r="X2367" s="222" t="s">
        <v>298</v>
      </c>
      <c r="Y2367" s="222" t="s">
        <v>230</v>
      </c>
      <c r="Z2367" s="212"/>
      <c r="AA2367" s="212"/>
      <c r="AB2367" s="212"/>
      <c r="AC2367" s="212"/>
      <c r="AD2367" s="212"/>
      <c r="AE2367" s="212"/>
      <c r="AF2367" s="212"/>
      <c r="AG2367" s="212" t="s">
        <v>362</v>
      </c>
      <c r="AH2367" s="212"/>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ht="22.5" outlineLevel="2" x14ac:dyDescent="0.2">
      <c r="A2368" s="219"/>
      <c r="B2368" s="220"/>
      <c r="C2368" s="258" t="s">
        <v>1934</v>
      </c>
      <c r="D2368" s="246"/>
      <c r="E2368" s="246"/>
      <c r="F2368" s="246"/>
      <c r="G2368" s="246"/>
      <c r="H2368" s="222"/>
      <c r="I2368" s="222"/>
      <c r="J2368" s="222"/>
      <c r="K2368" s="222"/>
      <c r="L2368" s="222"/>
      <c r="M2368" s="222"/>
      <c r="N2368" s="221"/>
      <c r="O2368" s="221"/>
      <c r="P2368" s="221"/>
      <c r="Q2368" s="221"/>
      <c r="R2368" s="222"/>
      <c r="S2368" s="222"/>
      <c r="T2368" s="222"/>
      <c r="U2368" s="222"/>
      <c r="V2368" s="222"/>
      <c r="W2368" s="222"/>
      <c r="X2368" s="222"/>
      <c r="Y2368" s="222"/>
      <c r="Z2368" s="212"/>
      <c r="AA2368" s="212"/>
      <c r="AB2368" s="212"/>
      <c r="AC2368" s="212"/>
      <c r="AD2368" s="212"/>
      <c r="AE2368" s="212"/>
      <c r="AF2368" s="212"/>
      <c r="AG2368" s="212" t="s">
        <v>233</v>
      </c>
      <c r="AH2368" s="212"/>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47" t="str">
        <f>C2368</f>
        <v>Jedná se o oškrábání starého nepůvodního nátěru, přebroušení, odmaštění, vytmelení a znovu natření(2xzáklad, 2xfinální barva) a opětovnou montáž na místo.</v>
      </c>
      <c r="BB2368" s="212"/>
      <c r="BC2368" s="212"/>
      <c r="BD2368" s="212"/>
      <c r="BE2368" s="212"/>
      <c r="BF2368" s="212"/>
      <c r="BG2368" s="212"/>
      <c r="BH2368" s="212"/>
    </row>
    <row r="2369" spans="1:60" outlineLevel="3" x14ac:dyDescent="0.2">
      <c r="A2369" s="219"/>
      <c r="B2369" s="220"/>
      <c r="C2369" s="260" t="s">
        <v>1945</v>
      </c>
      <c r="D2369" s="248"/>
      <c r="E2369" s="248"/>
      <c r="F2369" s="248"/>
      <c r="G2369" s="248"/>
      <c r="H2369" s="222"/>
      <c r="I2369" s="222"/>
      <c r="J2369" s="222"/>
      <c r="K2369" s="222"/>
      <c r="L2369" s="222"/>
      <c r="M2369" s="222"/>
      <c r="N2369" s="221"/>
      <c r="O2369" s="221"/>
      <c r="P2369" s="221"/>
      <c r="Q2369" s="221"/>
      <c r="R2369" s="222"/>
      <c r="S2369" s="222"/>
      <c r="T2369" s="222"/>
      <c r="U2369" s="222"/>
      <c r="V2369" s="222"/>
      <c r="W2369" s="222"/>
      <c r="X2369" s="222"/>
      <c r="Y2369" s="222"/>
      <c r="Z2369" s="212"/>
      <c r="AA2369" s="212"/>
      <c r="AB2369" s="212"/>
      <c r="AC2369" s="212"/>
      <c r="AD2369" s="212"/>
      <c r="AE2369" s="212"/>
      <c r="AF2369" s="212"/>
      <c r="AG2369" s="212" t="s">
        <v>233</v>
      </c>
      <c r="AH2369" s="212"/>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3" x14ac:dyDescent="0.2">
      <c r="A2370" s="219"/>
      <c r="B2370" s="220"/>
      <c r="C2370" s="260" t="s">
        <v>1886</v>
      </c>
      <c r="D2370" s="248"/>
      <c r="E2370" s="248"/>
      <c r="F2370" s="248"/>
      <c r="G2370" s="248"/>
      <c r="H2370" s="222"/>
      <c r="I2370" s="222"/>
      <c r="J2370" s="222"/>
      <c r="K2370" s="222"/>
      <c r="L2370" s="222"/>
      <c r="M2370" s="222"/>
      <c r="N2370" s="221"/>
      <c r="O2370" s="221"/>
      <c r="P2370" s="221"/>
      <c r="Q2370" s="221"/>
      <c r="R2370" s="222"/>
      <c r="S2370" s="222"/>
      <c r="T2370" s="222"/>
      <c r="U2370" s="222"/>
      <c r="V2370" s="222"/>
      <c r="W2370" s="222"/>
      <c r="X2370" s="222"/>
      <c r="Y2370" s="222"/>
      <c r="Z2370" s="212"/>
      <c r="AA2370" s="212"/>
      <c r="AB2370" s="212"/>
      <c r="AC2370" s="212"/>
      <c r="AD2370" s="212"/>
      <c r="AE2370" s="212"/>
      <c r="AF2370" s="212"/>
      <c r="AG2370" s="212" t="s">
        <v>233</v>
      </c>
      <c r="AH2370" s="212"/>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1" x14ac:dyDescent="0.2">
      <c r="A2371" s="239">
        <v>277</v>
      </c>
      <c r="B2371" s="240" t="s">
        <v>1951</v>
      </c>
      <c r="C2371" s="257" t="s">
        <v>1952</v>
      </c>
      <c r="D2371" s="241" t="s">
        <v>425</v>
      </c>
      <c r="E2371" s="242">
        <v>1</v>
      </c>
      <c r="F2371" s="243"/>
      <c r="G2371" s="244">
        <f>ROUND(E2371*F2371,2)</f>
        <v>0</v>
      </c>
      <c r="H2371" s="243"/>
      <c r="I2371" s="244">
        <f>ROUND(E2371*H2371,2)</f>
        <v>0</v>
      </c>
      <c r="J2371" s="243"/>
      <c r="K2371" s="244">
        <f>ROUND(E2371*J2371,2)</f>
        <v>0</v>
      </c>
      <c r="L2371" s="244">
        <v>15</v>
      </c>
      <c r="M2371" s="244">
        <f>G2371*(1+L2371/100)</f>
        <v>0</v>
      </c>
      <c r="N2371" s="242">
        <v>0</v>
      </c>
      <c r="O2371" s="242">
        <f>ROUND(E2371*N2371,2)</f>
        <v>0</v>
      </c>
      <c r="P2371" s="242">
        <v>0</v>
      </c>
      <c r="Q2371" s="242">
        <f>ROUND(E2371*P2371,2)</f>
        <v>0</v>
      </c>
      <c r="R2371" s="244"/>
      <c r="S2371" s="244" t="s">
        <v>250</v>
      </c>
      <c r="T2371" s="245" t="s">
        <v>228</v>
      </c>
      <c r="U2371" s="222">
        <v>0</v>
      </c>
      <c r="V2371" s="222">
        <f>ROUND(E2371*U2371,2)</f>
        <v>0</v>
      </c>
      <c r="W2371" s="222"/>
      <c r="X2371" s="222" t="s">
        <v>298</v>
      </c>
      <c r="Y2371" s="222" t="s">
        <v>230</v>
      </c>
      <c r="Z2371" s="212"/>
      <c r="AA2371" s="212"/>
      <c r="AB2371" s="212"/>
      <c r="AC2371" s="212"/>
      <c r="AD2371" s="212"/>
      <c r="AE2371" s="212"/>
      <c r="AF2371" s="212"/>
      <c r="AG2371" s="212" t="s">
        <v>362</v>
      </c>
      <c r="AH2371" s="212"/>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2" x14ac:dyDescent="0.2">
      <c r="A2372" s="219"/>
      <c r="B2372" s="220"/>
      <c r="C2372" s="259" t="s">
        <v>651</v>
      </c>
      <c r="D2372" s="226"/>
      <c r="E2372" s="227">
        <v>1</v>
      </c>
      <c r="F2372" s="222"/>
      <c r="G2372" s="222"/>
      <c r="H2372" s="222"/>
      <c r="I2372" s="222"/>
      <c r="J2372" s="222"/>
      <c r="K2372" s="222"/>
      <c r="L2372" s="222"/>
      <c r="M2372" s="222"/>
      <c r="N2372" s="221"/>
      <c r="O2372" s="221"/>
      <c r="P2372" s="221"/>
      <c r="Q2372" s="221"/>
      <c r="R2372" s="222"/>
      <c r="S2372" s="222"/>
      <c r="T2372" s="222"/>
      <c r="U2372" s="222"/>
      <c r="V2372" s="222"/>
      <c r="W2372" s="222"/>
      <c r="X2372" s="222"/>
      <c r="Y2372" s="222"/>
      <c r="Z2372" s="212"/>
      <c r="AA2372" s="212"/>
      <c r="AB2372" s="212"/>
      <c r="AC2372" s="212"/>
      <c r="AD2372" s="212"/>
      <c r="AE2372" s="212"/>
      <c r="AF2372" s="212"/>
      <c r="AG2372" s="212" t="s">
        <v>235</v>
      </c>
      <c r="AH2372" s="212">
        <v>0</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1" x14ac:dyDescent="0.2">
      <c r="A2373" s="239">
        <v>278</v>
      </c>
      <c r="B2373" s="240" t="s">
        <v>1953</v>
      </c>
      <c r="C2373" s="257" t="s">
        <v>1954</v>
      </c>
      <c r="D2373" s="241" t="s">
        <v>425</v>
      </c>
      <c r="E2373" s="242">
        <v>3</v>
      </c>
      <c r="F2373" s="243"/>
      <c r="G2373" s="244">
        <f>ROUND(E2373*F2373,2)</f>
        <v>0</v>
      </c>
      <c r="H2373" s="243"/>
      <c r="I2373" s="244">
        <f>ROUND(E2373*H2373,2)</f>
        <v>0</v>
      </c>
      <c r="J2373" s="243"/>
      <c r="K2373" s="244">
        <f>ROUND(E2373*J2373,2)</f>
        <v>0</v>
      </c>
      <c r="L2373" s="244">
        <v>15</v>
      </c>
      <c r="M2373" s="244">
        <f>G2373*(1+L2373/100)</f>
        <v>0</v>
      </c>
      <c r="N2373" s="242">
        <v>0</v>
      </c>
      <c r="O2373" s="242">
        <f>ROUND(E2373*N2373,2)</f>
        <v>0</v>
      </c>
      <c r="P2373" s="242">
        <v>0</v>
      </c>
      <c r="Q2373" s="242">
        <f>ROUND(E2373*P2373,2)</f>
        <v>0</v>
      </c>
      <c r="R2373" s="244"/>
      <c r="S2373" s="244" t="s">
        <v>250</v>
      </c>
      <c r="T2373" s="245" t="s">
        <v>228</v>
      </c>
      <c r="U2373" s="222">
        <v>0</v>
      </c>
      <c r="V2373" s="222">
        <f>ROUND(E2373*U2373,2)</f>
        <v>0</v>
      </c>
      <c r="W2373" s="222"/>
      <c r="X2373" s="222" t="s">
        <v>298</v>
      </c>
      <c r="Y2373" s="222" t="s">
        <v>230</v>
      </c>
      <c r="Z2373" s="212"/>
      <c r="AA2373" s="212"/>
      <c r="AB2373" s="212"/>
      <c r="AC2373" s="212"/>
      <c r="AD2373" s="212"/>
      <c r="AE2373" s="212"/>
      <c r="AF2373" s="212"/>
      <c r="AG2373" s="212" t="s">
        <v>362</v>
      </c>
      <c r="AH2373" s="212"/>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ht="22.5" outlineLevel="2" x14ac:dyDescent="0.2">
      <c r="A2374" s="219"/>
      <c r="B2374" s="220"/>
      <c r="C2374" s="258" t="s">
        <v>1934</v>
      </c>
      <c r="D2374" s="246"/>
      <c r="E2374" s="246"/>
      <c r="F2374" s="246"/>
      <c r="G2374" s="246"/>
      <c r="H2374" s="222"/>
      <c r="I2374" s="222"/>
      <c r="J2374" s="222"/>
      <c r="K2374" s="222"/>
      <c r="L2374" s="222"/>
      <c r="M2374" s="222"/>
      <c r="N2374" s="221"/>
      <c r="O2374" s="221"/>
      <c r="P2374" s="221"/>
      <c r="Q2374" s="221"/>
      <c r="R2374" s="222"/>
      <c r="S2374" s="222"/>
      <c r="T2374" s="222"/>
      <c r="U2374" s="222"/>
      <c r="V2374" s="222"/>
      <c r="W2374" s="222"/>
      <c r="X2374" s="222"/>
      <c r="Y2374" s="222"/>
      <c r="Z2374" s="212"/>
      <c r="AA2374" s="212"/>
      <c r="AB2374" s="212"/>
      <c r="AC2374" s="212"/>
      <c r="AD2374" s="212"/>
      <c r="AE2374" s="212"/>
      <c r="AF2374" s="212"/>
      <c r="AG2374" s="212" t="s">
        <v>233</v>
      </c>
      <c r="AH2374" s="212"/>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47" t="str">
        <f>C2374</f>
        <v>Jedná se o oškrábání starého nepůvodního nátěru, přebroušení, odmaštění, vytmelení a znovu natření(2xzáklad, 2xfinální barva) a opětovnou montáž na místo.</v>
      </c>
      <c r="BB2374" s="212"/>
      <c r="BC2374" s="212"/>
      <c r="BD2374" s="212"/>
      <c r="BE2374" s="212"/>
      <c r="BF2374" s="212"/>
      <c r="BG2374" s="212"/>
      <c r="BH2374" s="212"/>
    </row>
    <row r="2375" spans="1:60" outlineLevel="3" x14ac:dyDescent="0.2">
      <c r="A2375" s="219"/>
      <c r="B2375" s="220"/>
      <c r="C2375" s="260" t="s">
        <v>1955</v>
      </c>
      <c r="D2375" s="248"/>
      <c r="E2375" s="248"/>
      <c r="F2375" s="248"/>
      <c r="G2375" s="248"/>
      <c r="H2375" s="222"/>
      <c r="I2375" s="222"/>
      <c r="J2375" s="222"/>
      <c r="K2375" s="222"/>
      <c r="L2375" s="222"/>
      <c r="M2375" s="222"/>
      <c r="N2375" s="221"/>
      <c r="O2375" s="221"/>
      <c r="P2375" s="221"/>
      <c r="Q2375" s="221"/>
      <c r="R2375" s="222"/>
      <c r="S2375" s="222"/>
      <c r="T2375" s="222"/>
      <c r="U2375" s="222"/>
      <c r="V2375" s="222"/>
      <c r="W2375" s="222"/>
      <c r="X2375" s="222"/>
      <c r="Y2375" s="222"/>
      <c r="Z2375" s="212"/>
      <c r="AA2375" s="212"/>
      <c r="AB2375" s="212"/>
      <c r="AC2375" s="212"/>
      <c r="AD2375" s="212"/>
      <c r="AE2375" s="212"/>
      <c r="AF2375" s="212"/>
      <c r="AG2375" s="212" t="s">
        <v>233</v>
      </c>
      <c r="AH2375" s="212"/>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3" x14ac:dyDescent="0.2">
      <c r="A2376" s="219"/>
      <c r="B2376" s="220"/>
      <c r="C2376" s="260" t="s">
        <v>1945</v>
      </c>
      <c r="D2376" s="248"/>
      <c r="E2376" s="248"/>
      <c r="F2376" s="248"/>
      <c r="G2376" s="248"/>
      <c r="H2376" s="222"/>
      <c r="I2376" s="222"/>
      <c r="J2376" s="222"/>
      <c r="K2376" s="222"/>
      <c r="L2376" s="222"/>
      <c r="M2376" s="222"/>
      <c r="N2376" s="221"/>
      <c r="O2376" s="221"/>
      <c r="P2376" s="221"/>
      <c r="Q2376" s="221"/>
      <c r="R2376" s="222"/>
      <c r="S2376" s="222"/>
      <c r="T2376" s="222"/>
      <c r="U2376" s="222"/>
      <c r="V2376" s="222"/>
      <c r="W2376" s="222"/>
      <c r="X2376" s="222"/>
      <c r="Y2376" s="222"/>
      <c r="Z2376" s="212"/>
      <c r="AA2376" s="212"/>
      <c r="AB2376" s="212"/>
      <c r="AC2376" s="212"/>
      <c r="AD2376" s="212"/>
      <c r="AE2376" s="212"/>
      <c r="AF2376" s="212"/>
      <c r="AG2376" s="212" t="s">
        <v>233</v>
      </c>
      <c r="AH2376" s="212"/>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3" x14ac:dyDescent="0.2">
      <c r="A2377" s="219"/>
      <c r="B2377" s="220"/>
      <c r="C2377" s="260" t="s">
        <v>1886</v>
      </c>
      <c r="D2377" s="248"/>
      <c r="E2377" s="248"/>
      <c r="F2377" s="248"/>
      <c r="G2377" s="248"/>
      <c r="H2377" s="222"/>
      <c r="I2377" s="222"/>
      <c r="J2377" s="222"/>
      <c r="K2377" s="222"/>
      <c r="L2377" s="222"/>
      <c r="M2377" s="222"/>
      <c r="N2377" s="221"/>
      <c r="O2377" s="221"/>
      <c r="P2377" s="221"/>
      <c r="Q2377" s="221"/>
      <c r="R2377" s="222"/>
      <c r="S2377" s="222"/>
      <c r="T2377" s="222"/>
      <c r="U2377" s="222"/>
      <c r="V2377" s="222"/>
      <c r="W2377" s="222"/>
      <c r="X2377" s="222"/>
      <c r="Y2377" s="222"/>
      <c r="Z2377" s="212"/>
      <c r="AA2377" s="212"/>
      <c r="AB2377" s="212"/>
      <c r="AC2377" s="212"/>
      <c r="AD2377" s="212"/>
      <c r="AE2377" s="212"/>
      <c r="AF2377" s="212"/>
      <c r="AG2377" s="212" t="s">
        <v>233</v>
      </c>
      <c r="AH2377" s="212"/>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2" x14ac:dyDescent="0.2">
      <c r="A2378" s="219"/>
      <c r="B2378" s="220"/>
      <c r="C2378" s="259" t="s">
        <v>1861</v>
      </c>
      <c r="D2378" s="226"/>
      <c r="E2378" s="227">
        <v>3</v>
      </c>
      <c r="F2378" s="222"/>
      <c r="G2378" s="222"/>
      <c r="H2378" s="222"/>
      <c r="I2378" s="222"/>
      <c r="J2378" s="222"/>
      <c r="K2378" s="222"/>
      <c r="L2378" s="222"/>
      <c r="M2378" s="222"/>
      <c r="N2378" s="221"/>
      <c r="O2378" s="221"/>
      <c r="P2378" s="221"/>
      <c r="Q2378" s="221"/>
      <c r="R2378" s="222"/>
      <c r="S2378" s="222"/>
      <c r="T2378" s="222"/>
      <c r="U2378" s="222"/>
      <c r="V2378" s="222"/>
      <c r="W2378" s="222"/>
      <c r="X2378" s="222"/>
      <c r="Y2378" s="222"/>
      <c r="Z2378" s="212"/>
      <c r="AA2378" s="212"/>
      <c r="AB2378" s="212"/>
      <c r="AC2378" s="212"/>
      <c r="AD2378" s="212"/>
      <c r="AE2378" s="212"/>
      <c r="AF2378" s="212"/>
      <c r="AG2378" s="212" t="s">
        <v>235</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ht="22.5" outlineLevel="1" x14ac:dyDescent="0.2">
      <c r="A2379" s="239">
        <v>279</v>
      </c>
      <c r="B2379" s="240" t="s">
        <v>1956</v>
      </c>
      <c r="C2379" s="257" t="s">
        <v>1957</v>
      </c>
      <c r="D2379" s="241" t="s">
        <v>425</v>
      </c>
      <c r="E2379" s="242">
        <v>4</v>
      </c>
      <c r="F2379" s="243"/>
      <c r="G2379" s="244">
        <f>ROUND(E2379*F2379,2)</f>
        <v>0</v>
      </c>
      <c r="H2379" s="243"/>
      <c r="I2379" s="244">
        <f>ROUND(E2379*H2379,2)</f>
        <v>0</v>
      </c>
      <c r="J2379" s="243"/>
      <c r="K2379" s="244">
        <f>ROUND(E2379*J2379,2)</f>
        <v>0</v>
      </c>
      <c r="L2379" s="244">
        <v>15</v>
      </c>
      <c r="M2379" s="244">
        <f>G2379*(1+L2379/100)</f>
        <v>0</v>
      </c>
      <c r="N2379" s="242">
        <v>0</v>
      </c>
      <c r="O2379" s="242">
        <f>ROUND(E2379*N2379,2)</f>
        <v>0</v>
      </c>
      <c r="P2379" s="242">
        <v>0</v>
      </c>
      <c r="Q2379" s="242">
        <f>ROUND(E2379*P2379,2)</f>
        <v>0</v>
      </c>
      <c r="R2379" s="244"/>
      <c r="S2379" s="244" t="s">
        <v>250</v>
      </c>
      <c r="T2379" s="245" t="s">
        <v>228</v>
      </c>
      <c r="U2379" s="222">
        <v>0</v>
      </c>
      <c r="V2379" s="222">
        <f>ROUND(E2379*U2379,2)</f>
        <v>0</v>
      </c>
      <c r="W2379" s="222"/>
      <c r="X2379" s="222" t="s">
        <v>298</v>
      </c>
      <c r="Y2379" s="222" t="s">
        <v>230</v>
      </c>
      <c r="Z2379" s="212"/>
      <c r="AA2379" s="212"/>
      <c r="AB2379" s="212"/>
      <c r="AC2379" s="212"/>
      <c r="AD2379" s="212"/>
      <c r="AE2379" s="212"/>
      <c r="AF2379" s="212"/>
      <c r="AG2379" s="212" t="s">
        <v>362</v>
      </c>
      <c r="AH2379" s="212"/>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2" x14ac:dyDescent="0.2">
      <c r="A2380" s="219"/>
      <c r="B2380" s="220"/>
      <c r="C2380" s="258" t="s">
        <v>1886</v>
      </c>
      <c r="D2380" s="246"/>
      <c r="E2380" s="246"/>
      <c r="F2380" s="246"/>
      <c r="G2380" s="246"/>
      <c r="H2380" s="222"/>
      <c r="I2380" s="222"/>
      <c r="J2380" s="222"/>
      <c r="K2380" s="222"/>
      <c r="L2380" s="222"/>
      <c r="M2380" s="222"/>
      <c r="N2380" s="221"/>
      <c r="O2380" s="221"/>
      <c r="P2380" s="221"/>
      <c r="Q2380" s="221"/>
      <c r="R2380" s="222"/>
      <c r="S2380" s="222"/>
      <c r="T2380" s="222"/>
      <c r="U2380" s="222"/>
      <c r="V2380" s="222"/>
      <c r="W2380" s="222"/>
      <c r="X2380" s="222"/>
      <c r="Y2380" s="222"/>
      <c r="Z2380" s="212"/>
      <c r="AA2380" s="212"/>
      <c r="AB2380" s="212"/>
      <c r="AC2380" s="212"/>
      <c r="AD2380" s="212"/>
      <c r="AE2380" s="212"/>
      <c r="AF2380" s="212"/>
      <c r="AG2380" s="212" t="s">
        <v>233</v>
      </c>
      <c r="AH2380" s="212"/>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2" x14ac:dyDescent="0.2">
      <c r="A2381" s="219"/>
      <c r="B2381" s="220"/>
      <c r="C2381" s="259" t="s">
        <v>1958</v>
      </c>
      <c r="D2381" s="226"/>
      <c r="E2381" s="227">
        <v>4</v>
      </c>
      <c r="F2381" s="222"/>
      <c r="G2381" s="222"/>
      <c r="H2381" s="222"/>
      <c r="I2381" s="222"/>
      <c r="J2381" s="222"/>
      <c r="K2381" s="222"/>
      <c r="L2381" s="222"/>
      <c r="M2381" s="222"/>
      <c r="N2381" s="221"/>
      <c r="O2381" s="221"/>
      <c r="P2381" s="221"/>
      <c r="Q2381" s="221"/>
      <c r="R2381" s="222"/>
      <c r="S2381" s="222"/>
      <c r="T2381" s="222"/>
      <c r="U2381" s="222"/>
      <c r="V2381" s="222"/>
      <c r="W2381" s="222"/>
      <c r="X2381" s="222"/>
      <c r="Y2381" s="222"/>
      <c r="Z2381" s="212"/>
      <c r="AA2381" s="212"/>
      <c r="AB2381" s="212"/>
      <c r="AC2381" s="212"/>
      <c r="AD2381" s="212"/>
      <c r="AE2381" s="212"/>
      <c r="AF2381" s="212"/>
      <c r="AG2381" s="212" t="s">
        <v>235</v>
      </c>
      <c r="AH2381" s="212">
        <v>0</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ht="22.5" outlineLevel="1" x14ac:dyDescent="0.2">
      <c r="A2382" s="239">
        <v>280</v>
      </c>
      <c r="B2382" s="240" t="s">
        <v>1959</v>
      </c>
      <c r="C2382" s="257" t="s">
        <v>1960</v>
      </c>
      <c r="D2382" s="241" t="s">
        <v>249</v>
      </c>
      <c r="E2382" s="242">
        <v>8</v>
      </c>
      <c r="F2382" s="243"/>
      <c r="G2382" s="244">
        <f>ROUND(E2382*F2382,2)</f>
        <v>0</v>
      </c>
      <c r="H2382" s="243"/>
      <c r="I2382" s="244">
        <f>ROUND(E2382*H2382,2)</f>
        <v>0</v>
      </c>
      <c r="J2382" s="243"/>
      <c r="K2382" s="244">
        <f>ROUND(E2382*J2382,2)</f>
        <v>0</v>
      </c>
      <c r="L2382" s="244">
        <v>15</v>
      </c>
      <c r="M2382" s="244">
        <f>G2382*(1+L2382/100)</f>
        <v>0</v>
      </c>
      <c r="N2382" s="242">
        <v>0</v>
      </c>
      <c r="O2382" s="242">
        <f>ROUND(E2382*N2382,2)</f>
        <v>0</v>
      </c>
      <c r="P2382" s="242">
        <v>0</v>
      </c>
      <c r="Q2382" s="242">
        <f>ROUND(E2382*P2382,2)</f>
        <v>0</v>
      </c>
      <c r="R2382" s="244"/>
      <c r="S2382" s="244" t="s">
        <v>250</v>
      </c>
      <c r="T2382" s="245" t="s">
        <v>228</v>
      </c>
      <c r="U2382" s="222">
        <v>0</v>
      </c>
      <c r="V2382" s="222">
        <f>ROUND(E2382*U2382,2)</f>
        <v>0</v>
      </c>
      <c r="W2382" s="222"/>
      <c r="X2382" s="222" t="s">
        <v>298</v>
      </c>
      <c r="Y2382" s="222" t="s">
        <v>230</v>
      </c>
      <c r="Z2382" s="212"/>
      <c r="AA2382" s="212"/>
      <c r="AB2382" s="212"/>
      <c r="AC2382" s="212"/>
      <c r="AD2382" s="212"/>
      <c r="AE2382" s="212"/>
      <c r="AF2382" s="212"/>
      <c r="AG2382" s="212" t="s">
        <v>362</v>
      </c>
      <c r="AH2382" s="212"/>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2" x14ac:dyDescent="0.2">
      <c r="A2383" s="219"/>
      <c r="B2383" s="220"/>
      <c r="C2383" s="258" t="s">
        <v>1886</v>
      </c>
      <c r="D2383" s="246"/>
      <c r="E2383" s="246"/>
      <c r="F2383" s="246"/>
      <c r="G2383" s="246"/>
      <c r="H2383" s="222"/>
      <c r="I2383" s="222"/>
      <c r="J2383" s="222"/>
      <c r="K2383" s="222"/>
      <c r="L2383" s="222"/>
      <c r="M2383" s="222"/>
      <c r="N2383" s="221"/>
      <c r="O2383" s="221"/>
      <c r="P2383" s="221"/>
      <c r="Q2383" s="221"/>
      <c r="R2383" s="222"/>
      <c r="S2383" s="222"/>
      <c r="T2383" s="222"/>
      <c r="U2383" s="222"/>
      <c r="V2383" s="222"/>
      <c r="W2383" s="222"/>
      <c r="X2383" s="222"/>
      <c r="Y2383" s="222"/>
      <c r="Z2383" s="212"/>
      <c r="AA2383" s="212"/>
      <c r="AB2383" s="212"/>
      <c r="AC2383" s="212"/>
      <c r="AD2383" s="212"/>
      <c r="AE2383" s="212"/>
      <c r="AF2383" s="212"/>
      <c r="AG2383" s="212" t="s">
        <v>233</v>
      </c>
      <c r="AH2383" s="212"/>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2" x14ac:dyDescent="0.2">
      <c r="A2384" s="219"/>
      <c r="B2384" s="220"/>
      <c r="C2384" s="259" t="s">
        <v>1961</v>
      </c>
      <c r="D2384" s="226"/>
      <c r="E2384" s="227">
        <v>8</v>
      </c>
      <c r="F2384" s="222"/>
      <c r="G2384" s="222"/>
      <c r="H2384" s="222"/>
      <c r="I2384" s="222"/>
      <c r="J2384" s="222"/>
      <c r="K2384" s="222"/>
      <c r="L2384" s="222"/>
      <c r="M2384" s="222"/>
      <c r="N2384" s="221"/>
      <c r="O2384" s="221"/>
      <c r="P2384" s="221"/>
      <c r="Q2384" s="221"/>
      <c r="R2384" s="222"/>
      <c r="S2384" s="222"/>
      <c r="T2384" s="222"/>
      <c r="U2384" s="222"/>
      <c r="V2384" s="222"/>
      <c r="W2384" s="222"/>
      <c r="X2384" s="222"/>
      <c r="Y2384" s="222"/>
      <c r="Z2384" s="212"/>
      <c r="AA2384" s="212"/>
      <c r="AB2384" s="212"/>
      <c r="AC2384" s="212"/>
      <c r="AD2384" s="212"/>
      <c r="AE2384" s="212"/>
      <c r="AF2384" s="212"/>
      <c r="AG2384" s="212" t="s">
        <v>235</v>
      </c>
      <c r="AH2384" s="212">
        <v>0</v>
      </c>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ht="22.5" outlineLevel="1" x14ac:dyDescent="0.2">
      <c r="A2385" s="239">
        <v>281</v>
      </c>
      <c r="B2385" s="240" t="s">
        <v>1962</v>
      </c>
      <c r="C2385" s="257" t="s">
        <v>1963</v>
      </c>
      <c r="D2385" s="241" t="s">
        <v>317</v>
      </c>
      <c r="E2385" s="242">
        <v>30</v>
      </c>
      <c r="F2385" s="243"/>
      <c r="G2385" s="244">
        <f>ROUND(E2385*F2385,2)</f>
        <v>0</v>
      </c>
      <c r="H2385" s="243"/>
      <c r="I2385" s="244">
        <f>ROUND(E2385*H2385,2)</f>
        <v>0</v>
      </c>
      <c r="J2385" s="243"/>
      <c r="K2385" s="244">
        <f>ROUND(E2385*J2385,2)</f>
        <v>0</v>
      </c>
      <c r="L2385" s="244">
        <v>15</v>
      </c>
      <c r="M2385" s="244">
        <f>G2385*(1+L2385/100)</f>
        <v>0</v>
      </c>
      <c r="N2385" s="242">
        <v>0</v>
      </c>
      <c r="O2385" s="242">
        <f>ROUND(E2385*N2385,2)</f>
        <v>0</v>
      </c>
      <c r="P2385" s="242">
        <v>0</v>
      </c>
      <c r="Q2385" s="242">
        <f>ROUND(E2385*P2385,2)</f>
        <v>0</v>
      </c>
      <c r="R2385" s="244"/>
      <c r="S2385" s="244" t="s">
        <v>250</v>
      </c>
      <c r="T2385" s="245" t="s">
        <v>228</v>
      </c>
      <c r="U2385" s="222">
        <v>0</v>
      </c>
      <c r="V2385" s="222">
        <f>ROUND(E2385*U2385,2)</f>
        <v>0</v>
      </c>
      <c r="W2385" s="222"/>
      <c r="X2385" s="222" t="s">
        <v>298</v>
      </c>
      <c r="Y2385" s="222" t="s">
        <v>230</v>
      </c>
      <c r="Z2385" s="212"/>
      <c r="AA2385" s="212"/>
      <c r="AB2385" s="212"/>
      <c r="AC2385" s="212"/>
      <c r="AD2385" s="212"/>
      <c r="AE2385" s="212"/>
      <c r="AF2385" s="212"/>
      <c r="AG2385" s="212" t="s">
        <v>362</v>
      </c>
      <c r="AH2385" s="212"/>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ht="22.5" outlineLevel="2" x14ac:dyDescent="0.2">
      <c r="A2386" s="219"/>
      <c r="B2386" s="220"/>
      <c r="C2386" s="258" t="s">
        <v>1934</v>
      </c>
      <c r="D2386" s="246"/>
      <c r="E2386" s="246"/>
      <c r="F2386" s="246"/>
      <c r="G2386" s="246"/>
      <c r="H2386" s="222"/>
      <c r="I2386" s="222"/>
      <c r="J2386" s="222"/>
      <c r="K2386" s="222"/>
      <c r="L2386" s="222"/>
      <c r="M2386" s="222"/>
      <c r="N2386" s="221"/>
      <c r="O2386" s="221"/>
      <c r="P2386" s="221"/>
      <c r="Q2386" s="221"/>
      <c r="R2386" s="222"/>
      <c r="S2386" s="222"/>
      <c r="T2386" s="222"/>
      <c r="U2386" s="222"/>
      <c r="V2386" s="222"/>
      <c r="W2386" s="222"/>
      <c r="X2386" s="222"/>
      <c r="Y2386" s="222"/>
      <c r="Z2386" s="212"/>
      <c r="AA2386" s="212"/>
      <c r="AB2386" s="212"/>
      <c r="AC2386" s="212"/>
      <c r="AD2386" s="212"/>
      <c r="AE2386" s="212"/>
      <c r="AF2386" s="212"/>
      <c r="AG2386" s="212" t="s">
        <v>233</v>
      </c>
      <c r="AH2386" s="212"/>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47" t="str">
        <f>C2386</f>
        <v>Jedná se o oškrábání starého nepůvodního nátěru, přebroušení, odmaštění, vytmelení a znovu natření(2xzáklad, 2xfinální barva) a opětovnou montáž na místo.</v>
      </c>
      <c r="BB2386" s="212"/>
      <c r="BC2386" s="212"/>
      <c r="BD2386" s="212"/>
      <c r="BE2386" s="212"/>
      <c r="BF2386" s="212"/>
      <c r="BG2386" s="212"/>
      <c r="BH2386" s="212"/>
    </row>
    <row r="2387" spans="1:60" outlineLevel="3" x14ac:dyDescent="0.2">
      <c r="A2387" s="219"/>
      <c r="B2387" s="220"/>
      <c r="C2387" s="260" t="s">
        <v>1945</v>
      </c>
      <c r="D2387" s="248"/>
      <c r="E2387" s="248"/>
      <c r="F2387" s="248"/>
      <c r="G2387" s="248"/>
      <c r="H2387" s="222"/>
      <c r="I2387" s="222"/>
      <c r="J2387" s="222"/>
      <c r="K2387" s="222"/>
      <c r="L2387" s="222"/>
      <c r="M2387" s="222"/>
      <c r="N2387" s="221"/>
      <c r="O2387" s="221"/>
      <c r="P2387" s="221"/>
      <c r="Q2387" s="221"/>
      <c r="R2387" s="222"/>
      <c r="S2387" s="222"/>
      <c r="T2387" s="222"/>
      <c r="U2387" s="222"/>
      <c r="V2387" s="222"/>
      <c r="W2387" s="222"/>
      <c r="X2387" s="222"/>
      <c r="Y2387" s="222"/>
      <c r="Z2387" s="212"/>
      <c r="AA2387" s="212"/>
      <c r="AB2387" s="212"/>
      <c r="AC2387" s="212"/>
      <c r="AD2387" s="212"/>
      <c r="AE2387" s="212"/>
      <c r="AF2387" s="212"/>
      <c r="AG2387" s="212" t="s">
        <v>233</v>
      </c>
      <c r="AH2387" s="212"/>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60" t="s">
        <v>1886</v>
      </c>
      <c r="D2388" s="248"/>
      <c r="E2388" s="248"/>
      <c r="F2388" s="248"/>
      <c r="G2388" s="248"/>
      <c r="H2388" s="222"/>
      <c r="I2388" s="222"/>
      <c r="J2388" s="222"/>
      <c r="K2388" s="222"/>
      <c r="L2388" s="222"/>
      <c r="M2388" s="222"/>
      <c r="N2388" s="221"/>
      <c r="O2388" s="221"/>
      <c r="P2388" s="221"/>
      <c r="Q2388" s="221"/>
      <c r="R2388" s="222"/>
      <c r="S2388" s="222"/>
      <c r="T2388" s="222"/>
      <c r="U2388" s="222"/>
      <c r="V2388" s="222"/>
      <c r="W2388" s="222"/>
      <c r="X2388" s="222"/>
      <c r="Y2388" s="222"/>
      <c r="Z2388" s="212"/>
      <c r="AA2388" s="212"/>
      <c r="AB2388" s="212"/>
      <c r="AC2388" s="212"/>
      <c r="AD2388" s="212"/>
      <c r="AE2388" s="212"/>
      <c r="AF2388" s="212"/>
      <c r="AG2388" s="212" t="s">
        <v>233</v>
      </c>
      <c r="AH2388" s="212"/>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2" x14ac:dyDescent="0.2">
      <c r="A2389" s="219"/>
      <c r="B2389" s="220"/>
      <c r="C2389" s="259" t="s">
        <v>1964</v>
      </c>
      <c r="D2389" s="226"/>
      <c r="E2389" s="227">
        <v>30</v>
      </c>
      <c r="F2389" s="222"/>
      <c r="G2389" s="222"/>
      <c r="H2389" s="222"/>
      <c r="I2389" s="222"/>
      <c r="J2389" s="222"/>
      <c r="K2389" s="222"/>
      <c r="L2389" s="222"/>
      <c r="M2389" s="222"/>
      <c r="N2389" s="221"/>
      <c r="O2389" s="221"/>
      <c r="P2389" s="221"/>
      <c r="Q2389" s="221"/>
      <c r="R2389" s="222"/>
      <c r="S2389" s="222"/>
      <c r="T2389" s="222"/>
      <c r="U2389" s="222"/>
      <c r="V2389" s="222"/>
      <c r="W2389" s="222"/>
      <c r="X2389" s="222"/>
      <c r="Y2389" s="222"/>
      <c r="Z2389" s="212"/>
      <c r="AA2389" s="212"/>
      <c r="AB2389" s="212"/>
      <c r="AC2389" s="212"/>
      <c r="AD2389" s="212"/>
      <c r="AE2389" s="212"/>
      <c r="AF2389" s="212"/>
      <c r="AG2389" s="212" t="s">
        <v>235</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1" x14ac:dyDescent="0.2">
      <c r="A2390" s="239">
        <v>282</v>
      </c>
      <c r="B2390" s="240" t="s">
        <v>1965</v>
      </c>
      <c r="C2390" s="257" t="s">
        <v>1966</v>
      </c>
      <c r="D2390" s="241" t="s">
        <v>317</v>
      </c>
      <c r="E2390" s="242">
        <v>9</v>
      </c>
      <c r="F2390" s="243"/>
      <c r="G2390" s="244">
        <f>ROUND(E2390*F2390,2)</f>
        <v>0</v>
      </c>
      <c r="H2390" s="243"/>
      <c r="I2390" s="244">
        <f>ROUND(E2390*H2390,2)</f>
        <v>0</v>
      </c>
      <c r="J2390" s="243"/>
      <c r="K2390" s="244">
        <f>ROUND(E2390*J2390,2)</f>
        <v>0</v>
      </c>
      <c r="L2390" s="244">
        <v>15</v>
      </c>
      <c r="M2390" s="244">
        <f>G2390*(1+L2390/100)</f>
        <v>0</v>
      </c>
      <c r="N2390" s="242">
        <v>0.2</v>
      </c>
      <c r="O2390" s="242">
        <f>ROUND(E2390*N2390,2)</f>
        <v>1.8</v>
      </c>
      <c r="P2390" s="242">
        <v>0</v>
      </c>
      <c r="Q2390" s="242">
        <f>ROUND(E2390*P2390,2)</f>
        <v>0</v>
      </c>
      <c r="R2390" s="244"/>
      <c r="S2390" s="244" t="s">
        <v>250</v>
      </c>
      <c r="T2390" s="245" t="s">
        <v>228</v>
      </c>
      <c r="U2390" s="222">
        <v>0</v>
      </c>
      <c r="V2390" s="222">
        <f>ROUND(E2390*U2390,2)</f>
        <v>0</v>
      </c>
      <c r="W2390" s="222"/>
      <c r="X2390" s="222" t="s">
        <v>298</v>
      </c>
      <c r="Y2390" s="222" t="s">
        <v>230</v>
      </c>
      <c r="Z2390" s="212"/>
      <c r="AA2390" s="212"/>
      <c r="AB2390" s="212"/>
      <c r="AC2390" s="212"/>
      <c r="AD2390" s="212"/>
      <c r="AE2390" s="212"/>
      <c r="AF2390" s="212"/>
      <c r="AG2390" s="212" t="s">
        <v>362</v>
      </c>
      <c r="AH2390" s="212"/>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2" x14ac:dyDescent="0.2">
      <c r="A2391" s="219"/>
      <c r="B2391" s="220"/>
      <c r="C2391" s="258" t="s">
        <v>1967</v>
      </c>
      <c r="D2391" s="246"/>
      <c r="E2391" s="246"/>
      <c r="F2391" s="246"/>
      <c r="G2391" s="246"/>
      <c r="H2391" s="222"/>
      <c r="I2391" s="222"/>
      <c r="J2391" s="222"/>
      <c r="K2391" s="222"/>
      <c r="L2391" s="222"/>
      <c r="M2391" s="222"/>
      <c r="N2391" s="221"/>
      <c r="O2391" s="221"/>
      <c r="P2391" s="221"/>
      <c r="Q2391" s="221"/>
      <c r="R2391" s="222"/>
      <c r="S2391" s="222"/>
      <c r="T2391" s="222"/>
      <c r="U2391" s="222"/>
      <c r="V2391" s="222"/>
      <c r="W2391" s="222"/>
      <c r="X2391" s="222"/>
      <c r="Y2391" s="222"/>
      <c r="Z2391" s="212"/>
      <c r="AA2391" s="212"/>
      <c r="AB2391" s="212"/>
      <c r="AC2391" s="212"/>
      <c r="AD2391" s="212"/>
      <c r="AE2391" s="212"/>
      <c r="AF2391" s="212"/>
      <c r="AG2391" s="212" t="s">
        <v>233</v>
      </c>
      <c r="AH2391" s="212"/>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ht="22.5" outlineLevel="3" x14ac:dyDescent="0.2">
      <c r="A2392" s="219"/>
      <c r="B2392" s="220"/>
      <c r="C2392" s="260" t="s">
        <v>1934</v>
      </c>
      <c r="D2392" s="248"/>
      <c r="E2392" s="248"/>
      <c r="F2392" s="248"/>
      <c r="G2392" s="248"/>
      <c r="H2392" s="222"/>
      <c r="I2392" s="222"/>
      <c r="J2392" s="222"/>
      <c r="K2392" s="222"/>
      <c r="L2392" s="222"/>
      <c r="M2392" s="222"/>
      <c r="N2392" s="221"/>
      <c r="O2392" s="221"/>
      <c r="P2392" s="221"/>
      <c r="Q2392" s="221"/>
      <c r="R2392" s="222"/>
      <c r="S2392" s="222"/>
      <c r="T2392" s="222"/>
      <c r="U2392" s="222"/>
      <c r="V2392" s="222"/>
      <c r="W2392" s="222"/>
      <c r="X2392" s="222"/>
      <c r="Y2392" s="222"/>
      <c r="Z2392" s="212"/>
      <c r="AA2392" s="212"/>
      <c r="AB2392" s="212"/>
      <c r="AC2392" s="212"/>
      <c r="AD2392" s="212"/>
      <c r="AE2392" s="212"/>
      <c r="AF2392" s="212"/>
      <c r="AG2392" s="212" t="s">
        <v>233</v>
      </c>
      <c r="AH2392" s="212"/>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47" t="str">
        <f>C2392</f>
        <v>Jedná se o oškrábání starého nepůvodního nátěru, přebroušení, odmaštění, vytmelení a znovu natření(2xzáklad, 2xfinální barva) a opětovnou montáž na místo.</v>
      </c>
      <c r="BB2392" s="212"/>
      <c r="BC2392" s="212"/>
      <c r="BD2392" s="212"/>
      <c r="BE2392" s="212"/>
      <c r="BF2392" s="212"/>
      <c r="BG2392" s="212"/>
      <c r="BH2392" s="212"/>
    </row>
    <row r="2393" spans="1:60" outlineLevel="3" x14ac:dyDescent="0.2">
      <c r="A2393" s="219"/>
      <c r="B2393" s="220"/>
      <c r="C2393" s="260" t="s">
        <v>1968</v>
      </c>
      <c r="D2393" s="248"/>
      <c r="E2393" s="248"/>
      <c r="F2393" s="248"/>
      <c r="G2393" s="248"/>
      <c r="H2393" s="222"/>
      <c r="I2393" s="222"/>
      <c r="J2393" s="222"/>
      <c r="K2393" s="222"/>
      <c r="L2393" s="222"/>
      <c r="M2393" s="222"/>
      <c r="N2393" s="221"/>
      <c r="O2393" s="221"/>
      <c r="P2393" s="221"/>
      <c r="Q2393" s="221"/>
      <c r="R2393" s="222"/>
      <c r="S2393" s="222"/>
      <c r="T2393" s="222"/>
      <c r="U2393" s="222"/>
      <c r="V2393" s="222"/>
      <c r="W2393" s="222"/>
      <c r="X2393" s="222"/>
      <c r="Y2393" s="222"/>
      <c r="Z2393" s="212"/>
      <c r="AA2393" s="212"/>
      <c r="AB2393" s="212"/>
      <c r="AC2393" s="212"/>
      <c r="AD2393" s="212"/>
      <c r="AE2393" s="212"/>
      <c r="AF2393" s="212"/>
      <c r="AG2393" s="212" t="s">
        <v>233</v>
      </c>
      <c r="AH2393" s="212"/>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3" x14ac:dyDescent="0.2">
      <c r="A2394" s="219"/>
      <c r="B2394" s="220"/>
      <c r="C2394" s="260" t="s">
        <v>1969</v>
      </c>
      <c r="D2394" s="248"/>
      <c r="E2394" s="248"/>
      <c r="F2394" s="248"/>
      <c r="G2394" s="248"/>
      <c r="H2394" s="222"/>
      <c r="I2394" s="222"/>
      <c r="J2394" s="222"/>
      <c r="K2394" s="222"/>
      <c r="L2394" s="222"/>
      <c r="M2394" s="222"/>
      <c r="N2394" s="221"/>
      <c r="O2394" s="221"/>
      <c r="P2394" s="221"/>
      <c r="Q2394" s="221"/>
      <c r="R2394" s="222"/>
      <c r="S2394" s="222"/>
      <c r="T2394" s="222"/>
      <c r="U2394" s="222"/>
      <c r="V2394" s="222"/>
      <c r="W2394" s="222"/>
      <c r="X2394" s="222"/>
      <c r="Y2394" s="222"/>
      <c r="Z2394" s="212"/>
      <c r="AA2394" s="212"/>
      <c r="AB2394" s="212"/>
      <c r="AC2394" s="212"/>
      <c r="AD2394" s="212"/>
      <c r="AE2394" s="212"/>
      <c r="AF2394" s="212"/>
      <c r="AG2394" s="212" t="s">
        <v>233</v>
      </c>
      <c r="AH2394" s="212"/>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3" x14ac:dyDescent="0.2">
      <c r="A2395" s="219"/>
      <c r="B2395" s="220"/>
      <c r="C2395" s="260" t="s">
        <v>1970</v>
      </c>
      <c r="D2395" s="248"/>
      <c r="E2395" s="248"/>
      <c r="F2395" s="248"/>
      <c r="G2395" s="248"/>
      <c r="H2395" s="222"/>
      <c r="I2395" s="222"/>
      <c r="J2395" s="222"/>
      <c r="K2395" s="222"/>
      <c r="L2395" s="222"/>
      <c r="M2395" s="222"/>
      <c r="N2395" s="221"/>
      <c r="O2395" s="221"/>
      <c r="P2395" s="221"/>
      <c r="Q2395" s="221"/>
      <c r="R2395" s="222"/>
      <c r="S2395" s="222"/>
      <c r="T2395" s="222"/>
      <c r="U2395" s="222"/>
      <c r="V2395" s="222"/>
      <c r="W2395" s="222"/>
      <c r="X2395" s="222"/>
      <c r="Y2395" s="222"/>
      <c r="Z2395" s="212"/>
      <c r="AA2395" s="212"/>
      <c r="AB2395" s="212"/>
      <c r="AC2395" s="212"/>
      <c r="AD2395" s="212"/>
      <c r="AE2395" s="212"/>
      <c r="AF2395" s="212"/>
      <c r="AG2395" s="212" t="s">
        <v>233</v>
      </c>
      <c r="AH2395" s="212"/>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3" x14ac:dyDescent="0.2">
      <c r="A2396" s="219"/>
      <c r="B2396" s="220"/>
      <c r="C2396" s="260" t="s">
        <v>1945</v>
      </c>
      <c r="D2396" s="248"/>
      <c r="E2396" s="248"/>
      <c r="F2396" s="248"/>
      <c r="G2396" s="248"/>
      <c r="H2396" s="222"/>
      <c r="I2396" s="222"/>
      <c r="J2396" s="222"/>
      <c r="K2396" s="222"/>
      <c r="L2396" s="222"/>
      <c r="M2396" s="222"/>
      <c r="N2396" s="221"/>
      <c r="O2396" s="221"/>
      <c r="P2396" s="221"/>
      <c r="Q2396" s="221"/>
      <c r="R2396" s="222"/>
      <c r="S2396" s="222"/>
      <c r="T2396" s="222"/>
      <c r="U2396" s="222"/>
      <c r="V2396" s="222"/>
      <c r="W2396" s="222"/>
      <c r="X2396" s="222"/>
      <c r="Y2396" s="222"/>
      <c r="Z2396" s="212"/>
      <c r="AA2396" s="212"/>
      <c r="AB2396" s="212"/>
      <c r="AC2396" s="212"/>
      <c r="AD2396" s="212"/>
      <c r="AE2396" s="212"/>
      <c r="AF2396" s="212"/>
      <c r="AG2396" s="212" t="s">
        <v>233</v>
      </c>
      <c r="AH2396" s="212"/>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3" x14ac:dyDescent="0.2">
      <c r="A2397" s="219"/>
      <c r="B2397" s="220"/>
      <c r="C2397" s="260" t="s">
        <v>1886</v>
      </c>
      <c r="D2397" s="248"/>
      <c r="E2397" s="248"/>
      <c r="F2397" s="248"/>
      <c r="G2397" s="248"/>
      <c r="H2397" s="222"/>
      <c r="I2397" s="222"/>
      <c r="J2397" s="222"/>
      <c r="K2397" s="222"/>
      <c r="L2397" s="222"/>
      <c r="M2397" s="222"/>
      <c r="N2397" s="221"/>
      <c r="O2397" s="221"/>
      <c r="P2397" s="221"/>
      <c r="Q2397" s="221"/>
      <c r="R2397" s="222"/>
      <c r="S2397" s="222"/>
      <c r="T2397" s="222"/>
      <c r="U2397" s="222"/>
      <c r="V2397" s="222"/>
      <c r="W2397" s="222"/>
      <c r="X2397" s="222"/>
      <c r="Y2397" s="222"/>
      <c r="Z2397" s="212"/>
      <c r="AA2397" s="212"/>
      <c r="AB2397" s="212"/>
      <c r="AC2397" s="212"/>
      <c r="AD2397" s="212"/>
      <c r="AE2397" s="212"/>
      <c r="AF2397" s="212"/>
      <c r="AG2397" s="212" t="s">
        <v>233</v>
      </c>
      <c r="AH2397" s="212"/>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2" x14ac:dyDescent="0.2">
      <c r="A2398" s="219"/>
      <c r="B2398" s="220"/>
      <c r="C2398" s="259" t="s">
        <v>1946</v>
      </c>
      <c r="D2398" s="226"/>
      <c r="E2398" s="227">
        <v>9</v>
      </c>
      <c r="F2398" s="222"/>
      <c r="G2398" s="222"/>
      <c r="H2398" s="222"/>
      <c r="I2398" s="222"/>
      <c r="J2398" s="222"/>
      <c r="K2398" s="222"/>
      <c r="L2398" s="222"/>
      <c r="M2398" s="222"/>
      <c r="N2398" s="221"/>
      <c r="O2398" s="221"/>
      <c r="P2398" s="221"/>
      <c r="Q2398" s="221"/>
      <c r="R2398" s="222"/>
      <c r="S2398" s="222"/>
      <c r="T2398" s="222"/>
      <c r="U2398" s="222"/>
      <c r="V2398" s="222"/>
      <c r="W2398" s="222"/>
      <c r="X2398" s="222"/>
      <c r="Y2398" s="222"/>
      <c r="Z2398" s="212"/>
      <c r="AA2398" s="212"/>
      <c r="AB2398" s="212"/>
      <c r="AC2398" s="212"/>
      <c r="AD2398" s="212"/>
      <c r="AE2398" s="212"/>
      <c r="AF2398" s="212"/>
      <c r="AG2398" s="212" t="s">
        <v>235</v>
      </c>
      <c r="AH2398" s="212">
        <v>0</v>
      </c>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ht="22.5" outlineLevel="1" x14ac:dyDescent="0.2">
      <c r="A2399" s="239">
        <v>283</v>
      </c>
      <c r="B2399" s="240" t="s">
        <v>1971</v>
      </c>
      <c r="C2399" s="257" t="s">
        <v>1972</v>
      </c>
      <c r="D2399" s="241" t="s">
        <v>425</v>
      </c>
      <c r="E2399" s="242">
        <v>10</v>
      </c>
      <c r="F2399" s="243"/>
      <c r="G2399" s="244">
        <f>ROUND(E2399*F2399,2)</f>
        <v>0</v>
      </c>
      <c r="H2399" s="243"/>
      <c r="I2399" s="244">
        <f>ROUND(E2399*H2399,2)</f>
        <v>0</v>
      </c>
      <c r="J2399" s="243"/>
      <c r="K2399" s="244">
        <f>ROUND(E2399*J2399,2)</f>
        <v>0</v>
      </c>
      <c r="L2399" s="244">
        <v>15</v>
      </c>
      <c r="M2399" s="244">
        <f>G2399*(1+L2399/100)</f>
        <v>0</v>
      </c>
      <c r="N2399" s="242">
        <v>0</v>
      </c>
      <c r="O2399" s="242">
        <f>ROUND(E2399*N2399,2)</f>
        <v>0</v>
      </c>
      <c r="P2399" s="242">
        <v>0</v>
      </c>
      <c r="Q2399" s="242">
        <f>ROUND(E2399*P2399,2)</f>
        <v>0</v>
      </c>
      <c r="R2399" s="244"/>
      <c r="S2399" s="244" t="s">
        <v>250</v>
      </c>
      <c r="T2399" s="245" t="s">
        <v>228</v>
      </c>
      <c r="U2399" s="222">
        <v>0</v>
      </c>
      <c r="V2399" s="222">
        <f>ROUND(E2399*U2399,2)</f>
        <v>0</v>
      </c>
      <c r="W2399" s="222"/>
      <c r="X2399" s="222" t="s">
        <v>298</v>
      </c>
      <c r="Y2399" s="222" t="s">
        <v>230</v>
      </c>
      <c r="Z2399" s="212"/>
      <c r="AA2399" s="212"/>
      <c r="AB2399" s="212"/>
      <c r="AC2399" s="212"/>
      <c r="AD2399" s="212"/>
      <c r="AE2399" s="212"/>
      <c r="AF2399" s="212"/>
      <c r="AG2399" s="212" t="s">
        <v>362</v>
      </c>
      <c r="AH2399" s="212"/>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ht="22.5" outlineLevel="2" x14ac:dyDescent="0.2">
      <c r="A2400" s="219"/>
      <c r="B2400" s="220"/>
      <c r="C2400" s="258" t="s">
        <v>1934</v>
      </c>
      <c r="D2400" s="246"/>
      <c r="E2400" s="246"/>
      <c r="F2400" s="246"/>
      <c r="G2400" s="246"/>
      <c r="H2400" s="222"/>
      <c r="I2400" s="222"/>
      <c r="J2400" s="222"/>
      <c r="K2400" s="222"/>
      <c r="L2400" s="222"/>
      <c r="M2400" s="222"/>
      <c r="N2400" s="221"/>
      <c r="O2400" s="221"/>
      <c r="P2400" s="221"/>
      <c r="Q2400" s="221"/>
      <c r="R2400" s="222"/>
      <c r="S2400" s="222"/>
      <c r="T2400" s="222"/>
      <c r="U2400" s="222"/>
      <c r="V2400" s="222"/>
      <c r="W2400" s="222"/>
      <c r="X2400" s="222"/>
      <c r="Y2400" s="222"/>
      <c r="Z2400" s="212"/>
      <c r="AA2400" s="212"/>
      <c r="AB2400" s="212"/>
      <c r="AC2400" s="212"/>
      <c r="AD2400" s="212"/>
      <c r="AE2400" s="212"/>
      <c r="AF2400" s="212"/>
      <c r="AG2400" s="212" t="s">
        <v>233</v>
      </c>
      <c r="AH2400" s="212"/>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47" t="str">
        <f>C2400</f>
        <v>Jedná se o oškrábání starého nepůvodního nátěru, přebroušení, odmaštění, vytmelení a znovu natření(2xzáklad, 2xfinální barva) a opětovnou montáž na místo.</v>
      </c>
      <c r="BB2400" s="212"/>
      <c r="BC2400" s="212"/>
      <c r="BD2400" s="212"/>
      <c r="BE2400" s="212"/>
      <c r="BF2400" s="212"/>
      <c r="BG2400" s="212"/>
      <c r="BH2400" s="212"/>
    </row>
    <row r="2401" spans="1:60" outlineLevel="3" x14ac:dyDescent="0.2">
      <c r="A2401" s="219"/>
      <c r="B2401" s="220"/>
      <c r="C2401" s="260" t="s">
        <v>1973</v>
      </c>
      <c r="D2401" s="248"/>
      <c r="E2401" s="248"/>
      <c r="F2401" s="248"/>
      <c r="G2401" s="248"/>
      <c r="H2401" s="222"/>
      <c r="I2401" s="222"/>
      <c r="J2401" s="222"/>
      <c r="K2401" s="222"/>
      <c r="L2401" s="222"/>
      <c r="M2401" s="222"/>
      <c r="N2401" s="221"/>
      <c r="O2401" s="221"/>
      <c r="P2401" s="221"/>
      <c r="Q2401" s="221"/>
      <c r="R2401" s="222"/>
      <c r="S2401" s="222"/>
      <c r="T2401" s="222"/>
      <c r="U2401" s="222"/>
      <c r="V2401" s="222"/>
      <c r="W2401" s="222"/>
      <c r="X2401" s="222"/>
      <c r="Y2401" s="222"/>
      <c r="Z2401" s="212"/>
      <c r="AA2401" s="212"/>
      <c r="AB2401" s="212"/>
      <c r="AC2401" s="212"/>
      <c r="AD2401" s="212"/>
      <c r="AE2401" s="212"/>
      <c r="AF2401" s="212"/>
      <c r="AG2401" s="212" t="s">
        <v>233</v>
      </c>
      <c r="AH2401" s="212"/>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3" x14ac:dyDescent="0.2">
      <c r="A2402" s="219"/>
      <c r="B2402" s="220"/>
      <c r="C2402" s="260" t="s">
        <v>1886</v>
      </c>
      <c r="D2402" s="248"/>
      <c r="E2402" s="248"/>
      <c r="F2402" s="248"/>
      <c r="G2402" s="248"/>
      <c r="H2402" s="222"/>
      <c r="I2402" s="222"/>
      <c r="J2402" s="222"/>
      <c r="K2402" s="222"/>
      <c r="L2402" s="222"/>
      <c r="M2402" s="222"/>
      <c r="N2402" s="221"/>
      <c r="O2402" s="221"/>
      <c r="P2402" s="221"/>
      <c r="Q2402" s="221"/>
      <c r="R2402" s="222"/>
      <c r="S2402" s="222"/>
      <c r="T2402" s="222"/>
      <c r="U2402" s="222"/>
      <c r="V2402" s="222"/>
      <c r="W2402" s="222"/>
      <c r="X2402" s="222"/>
      <c r="Y2402" s="222"/>
      <c r="Z2402" s="212"/>
      <c r="AA2402" s="212"/>
      <c r="AB2402" s="212"/>
      <c r="AC2402" s="212"/>
      <c r="AD2402" s="212"/>
      <c r="AE2402" s="212"/>
      <c r="AF2402" s="212"/>
      <c r="AG2402" s="212" t="s">
        <v>233</v>
      </c>
      <c r="AH2402" s="212"/>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2" x14ac:dyDescent="0.2">
      <c r="A2403" s="219"/>
      <c r="B2403" s="220"/>
      <c r="C2403" s="259" t="s">
        <v>1974</v>
      </c>
      <c r="D2403" s="226"/>
      <c r="E2403" s="227">
        <v>10</v>
      </c>
      <c r="F2403" s="222"/>
      <c r="G2403" s="222"/>
      <c r="H2403" s="222"/>
      <c r="I2403" s="222"/>
      <c r="J2403" s="222"/>
      <c r="K2403" s="222"/>
      <c r="L2403" s="222"/>
      <c r="M2403" s="222"/>
      <c r="N2403" s="221"/>
      <c r="O2403" s="221"/>
      <c r="P2403" s="221"/>
      <c r="Q2403" s="221"/>
      <c r="R2403" s="222"/>
      <c r="S2403" s="222"/>
      <c r="T2403" s="222"/>
      <c r="U2403" s="222"/>
      <c r="V2403" s="222"/>
      <c r="W2403" s="222"/>
      <c r="X2403" s="222"/>
      <c r="Y2403" s="222"/>
      <c r="Z2403" s="212"/>
      <c r="AA2403" s="212"/>
      <c r="AB2403" s="212"/>
      <c r="AC2403" s="212"/>
      <c r="AD2403" s="212"/>
      <c r="AE2403" s="212"/>
      <c r="AF2403" s="212"/>
      <c r="AG2403" s="212" t="s">
        <v>235</v>
      </c>
      <c r="AH2403" s="212">
        <v>0</v>
      </c>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outlineLevel="1" x14ac:dyDescent="0.2">
      <c r="A2404" s="239">
        <v>284</v>
      </c>
      <c r="B2404" s="240" t="s">
        <v>1975</v>
      </c>
      <c r="C2404" s="257" t="s">
        <v>1976</v>
      </c>
      <c r="D2404" s="241" t="s">
        <v>425</v>
      </c>
      <c r="E2404" s="242">
        <v>8</v>
      </c>
      <c r="F2404" s="243"/>
      <c r="G2404" s="244">
        <f>ROUND(E2404*F2404,2)</f>
        <v>0</v>
      </c>
      <c r="H2404" s="243"/>
      <c r="I2404" s="244">
        <f>ROUND(E2404*H2404,2)</f>
        <v>0</v>
      </c>
      <c r="J2404" s="243"/>
      <c r="K2404" s="244">
        <f>ROUND(E2404*J2404,2)</f>
        <v>0</v>
      </c>
      <c r="L2404" s="244">
        <v>15</v>
      </c>
      <c r="M2404" s="244">
        <f>G2404*(1+L2404/100)</f>
        <v>0</v>
      </c>
      <c r="N2404" s="242">
        <v>0</v>
      </c>
      <c r="O2404" s="242">
        <f>ROUND(E2404*N2404,2)</f>
        <v>0</v>
      </c>
      <c r="P2404" s="242">
        <v>0</v>
      </c>
      <c r="Q2404" s="242">
        <f>ROUND(E2404*P2404,2)</f>
        <v>0</v>
      </c>
      <c r="R2404" s="244"/>
      <c r="S2404" s="244" t="s">
        <v>250</v>
      </c>
      <c r="T2404" s="245" t="s">
        <v>228</v>
      </c>
      <c r="U2404" s="222">
        <v>0</v>
      </c>
      <c r="V2404" s="222">
        <f>ROUND(E2404*U2404,2)</f>
        <v>0</v>
      </c>
      <c r="W2404" s="222"/>
      <c r="X2404" s="222" t="s">
        <v>298</v>
      </c>
      <c r="Y2404" s="222" t="s">
        <v>230</v>
      </c>
      <c r="Z2404" s="212"/>
      <c r="AA2404" s="212"/>
      <c r="AB2404" s="212"/>
      <c r="AC2404" s="212"/>
      <c r="AD2404" s="212"/>
      <c r="AE2404" s="212"/>
      <c r="AF2404" s="212"/>
      <c r="AG2404" s="212" t="s">
        <v>362</v>
      </c>
      <c r="AH2404" s="212"/>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outlineLevel="2" x14ac:dyDescent="0.2">
      <c r="A2405" s="219"/>
      <c r="B2405" s="220"/>
      <c r="C2405" s="258" t="s">
        <v>1977</v>
      </c>
      <c r="D2405" s="246"/>
      <c r="E2405" s="246"/>
      <c r="F2405" s="246"/>
      <c r="G2405" s="246"/>
      <c r="H2405" s="222"/>
      <c r="I2405" s="222"/>
      <c r="J2405" s="222"/>
      <c r="K2405" s="222"/>
      <c r="L2405" s="222"/>
      <c r="M2405" s="222"/>
      <c r="N2405" s="221"/>
      <c r="O2405" s="221"/>
      <c r="P2405" s="221"/>
      <c r="Q2405" s="221"/>
      <c r="R2405" s="222"/>
      <c r="S2405" s="222"/>
      <c r="T2405" s="222"/>
      <c r="U2405" s="222"/>
      <c r="V2405" s="222"/>
      <c r="W2405" s="222"/>
      <c r="X2405" s="222"/>
      <c r="Y2405" s="222"/>
      <c r="Z2405" s="212"/>
      <c r="AA2405" s="212"/>
      <c r="AB2405" s="212"/>
      <c r="AC2405" s="212"/>
      <c r="AD2405" s="212"/>
      <c r="AE2405" s="212"/>
      <c r="AF2405" s="212"/>
      <c r="AG2405" s="212" t="s">
        <v>233</v>
      </c>
      <c r="AH2405" s="212"/>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3" x14ac:dyDescent="0.2">
      <c r="A2406" s="219"/>
      <c r="B2406" s="220"/>
      <c r="C2406" s="260" t="s">
        <v>1978</v>
      </c>
      <c r="D2406" s="248"/>
      <c r="E2406" s="248"/>
      <c r="F2406" s="248"/>
      <c r="G2406" s="248"/>
      <c r="H2406" s="222"/>
      <c r="I2406" s="222"/>
      <c r="J2406" s="222"/>
      <c r="K2406" s="222"/>
      <c r="L2406" s="222"/>
      <c r="M2406" s="222"/>
      <c r="N2406" s="221"/>
      <c r="O2406" s="221"/>
      <c r="P2406" s="221"/>
      <c r="Q2406" s="221"/>
      <c r="R2406" s="222"/>
      <c r="S2406" s="222"/>
      <c r="T2406" s="222"/>
      <c r="U2406" s="222"/>
      <c r="V2406" s="222"/>
      <c r="W2406" s="222"/>
      <c r="X2406" s="222"/>
      <c r="Y2406" s="222"/>
      <c r="Z2406" s="212"/>
      <c r="AA2406" s="212"/>
      <c r="AB2406" s="212"/>
      <c r="AC2406" s="212"/>
      <c r="AD2406" s="212"/>
      <c r="AE2406" s="212"/>
      <c r="AF2406" s="212"/>
      <c r="AG2406" s="212" t="s">
        <v>233</v>
      </c>
      <c r="AH2406" s="212"/>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47" t="str">
        <f>C2406</f>
        <v>Je tvořeno ocelovým rámem, kde boční části jsou pevně zasklené a vnitřní část je otvíravá s kovovým členěním.</v>
      </c>
      <c r="BB2406" s="212"/>
      <c r="BC2406" s="212"/>
      <c r="BD2406" s="212"/>
      <c r="BE2406" s="212"/>
      <c r="BF2406" s="212"/>
      <c r="BG2406" s="212"/>
      <c r="BH2406" s="212"/>
    </row>
    <row r="2407" spans="1:60" ht="22.5" outlineLevel="3" x14ac:dyDescent="0.2">
      <c r="A2407" s="219"/>
      <c r="B2407" s="220"/>
      <c r="C2407" s="260" t="s">
        <v>1979</v>
      </c>
      <c r="D2407" s="248"/>
      <c r="E2407" s="248"/>
      <c r="F2407" s="248"/>
      <c r="G2407" s="248"/>
      <c r="H2407" s="222"/>
      <c r="I2407" s="222"/>
      <c r="J2407" s="222"/>
      <c r="K2407" s="222"/>
      <c r="L2407" s="222"/>
      <c r="M2407" s="222"/>
      <c r="N2407" s="221"/>
      <c r="O2407" s="221"/>
      <c r="P2407" s="221"/>
      <c r="Q2407" s="221"/>
      <c r="R2407" s="222"/>
      <c r="S2407" s="222"/>
      <c r="T2407" s="222"/>
      <c r="U2407" s="222"/>
      <c r="V2407" s="222"/>
      <c r="W2407" s="222"/>
      <c r="X2407" s="222"/>
      <c r="Y2407" s="222"/>
      <c r="Z2407" s="212"/>
      <c r="AA2407" s="212"/>
      <c r="AB2407" s="212"/>
      <c r="AC2407" s="212"/>
      <c r="AD2407" s="212"/>
      <c r="AE2407" s="212"/>
      <c r="AF2407" s="212"/>
      <c r="AG2407" s="212" t="s">
        <v>233</v>
      </c>
      <c r="AH2407" s="212"/>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47" t="str">
        <f>C2407</f>
        <v>REPASE ocelových částí se týká oškrábání staréh nátěru, přebrozušení, odmaštění, vytmelení a znovu natření (2xzáklad, 2xfinální barva) a opětovnou monáž na místo.</v>
      </c>
      <c r="BB2407" s="212"/>
      <c r="BC2407" s="212"/>
      <c r="BD2407" s="212"/>
      <c r="BE2407" s="212"/>
      <c r="BF2407" s="212"/>
      <c r="BG2407" s="212"/>
      <c r="BH2407" s="212"/>
    </row>
    <row r="2408" spans="1:60" outlineLevel="3" x14ac:dyDescent="0.2">
      <c r="A2408" s="219"/>
      <c r="B2408" s="220"/>
      <c r="C2408" s="260" t="s">
        <v>1980</v>
      </c>
      <c r="D2408" s="248"/>
      <c r="E2408" s="248"/>
      <c r="F2408" s="248"/>
      <c r="G2408" s="248"/>
      <c r="H2408" s="222"/>
      <c r="I2408" s="222"/>
      <c r="J2408" s="222"/>
      <c r="K2408" s="222"/>
      <c r="L2408" s="222"/>
      <c r="M2408" s="222"/>
      <c r="N2408" s="221"/>
      <c r="O2408" s="221"/>
      <c r="P2408" s="221"/>
      <c r="Q2408" s="221"/>
      <c r="R2408" s="222"/>
      <c r="S2408" s="222"/>
      <c r="T2408" s="222"/>
      <c r="U2408" s="222"/>
      <c r="V2408" s="222"/>
      <c r="W2408" s="222"/>
      <c r="X2408" s="222"/>
      <c r="Y2408" s="222"/>
      <c r="Z2408" s="212"/>
      <c r="AA2408" s="212"/>
      <c r="AB2408" s="212"/>
      <c r="AC2408" s="212"/>
      <c r="AD2408" s="212"/>
      <c r="AE2408" s="212"/>
      <c r="AF2408" s="212"/>
      <c r="AG2408" s="212" t="s">
        <v>233</v>
      </c>
      <c r="AH2408" s="212"/>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3" x14ac:dyDescent="0.2">
      <c r="A2409" s="219"/>
      <c r="B2409" s="220"/>
      <c r="C2409" s="260" t="s">
        <v>1981</v>
      </c>
      <c r="D2409" s="248"/>
      <c r="E2409" s="248"/>
      <c r="F2409" s="248"/>
      <c r="G2409" s="248"/>
      <c r="H2409" s="222"/>
      <c r="I2409" s="222"/>
      <c r="J2409" s="222"/>
      <c r="K2409" s="222"/>
      <c r="L2409" s="222"/>
      <c r="M2409" s="222"/>
      <c r="N2409" s="221"/>
      <c r="O2409" s="221"/>
      <c r="P2409" s="221"/>
      <c r="Q2409" s="221"/>
      <c r="R2409" s="222"/>
      <c r="S2409" s="222"/>
      <c r="T2409" s="222"/>
      <c r="U2409" s="222"/>
      <c r="V2409" s="222"/>
      <c r="W2409" s="222"/>
      <c r="X2409" s="222"/>
      <c r="Y2409" s="222"/>
      <c r="Z2409" s="212"/>
      <c r="AA2409" s="212"/>
      <c r="AB2409" s="212"/>
      <c r="AC2409" s="212"/>
      <c r="AD2409" s="212"/>
      <c r="AE2409" s="212"/>
      <c r="AF2409" s="212"/>
      <c r="AG2409" s="212" t="s">
        <v>233</v>
      </c>
      <c r="AH2409" s="212"/>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3" x14ac:dyDescent="0.2">
      <c r="A2410" s="219"/>
      <c r="B2410" s="220"/>
      <c r="C2410" s="260" t="s">
        <v>1886</v>
      </c>
      <c r="D2410" s="248"/>
      <c r="E2410" s="248"/>
      <c r="F2410" s="248"/>
      <c r="G2410" s="248"/>
      <c r="H2410" s="222"/>
      <c r="I2410" s="222"/>
      <c r="J2410" s="222"/>
      <c r="K2410" s="222"/>
      <c r="L2410" s="222"/>
      <c r="M2410" s="222"/>
      <c r="N2410" s="221"/>
      <c r="O2410" s="221"/>
      <c r="P2410" s="221"/>
      <c r="Q2410" s="221"/>
      <c r="R2410" s="222"/>
      <c r="S2410" s="222"/>
      <c r="T2410" s="222"/>
      <c r="U2410" s="222"/>
      <c r="V2410" s="222"/>
      <c r="W2410" s="222"/>
      <c r="X2410" s="222"/>
      <c r="Y2410" s="222"/>
      <c r="Z2410" s="212"/>
      <c r="AA2410" s="212"/>
      <c r="AB2410" s="212"/>
      <c r="AC2410" s="212"/>
      <c r="AD2410" s="212"/>
      <c r="AE2410" s="212"/>
      <c r="AF2410" s="212"/>
      <c r="AG2410" s="212" t="s">
        <v>233</v>
      </c>
      <c r="AH2410" s="212"/>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outlineLevel="2" x14ac:dyDescent="0.2">
      <c r="A2411" s="219"/>
      <c r="B2411" s="220"/>
      <c r="C2411" s="259" t="s">
        <v>1982</v>
      </c>
      <c r="D2411" s="226"/>
      <c r="E2411" s="227">
        <v>8</v>
      </c>
      <c r="F2411" s="222"/>
      <c r="G2411" s="222"/>
      <c r="H2411" s="222"/>
      <c r="I2411" s="222"/>
      <c r="J2411" s="222"/>
      <c r="K2411" s="222"/>
      <c r="L2411" s="222"/>
      <c r="M2411" s="222"/>
      <c r="N2411" s="221"/>
      <c r="O2411" s="221"/>
      <c r="P2411" s="221"/>
      <c r="Q2411" s="221"/>
      <c r="R2411" s="222"/>
      <c r="S2411" s="222"/>
      <c r="T2411" s="222"/>
      <c r="U2411" s="222"/>
      <c r="V2411" s="222"/>
      <c r="W2411" s="222"/>
      <c r="X2411" s="222"/>
      <c r="Y2411" s="222"/>
      <c r="Z2411" s="212"/>
      <c r="AA2411" s="212"/>
      <c r="AB2411" s="212"/>
      <c r="AC2411" s="212"/>
      <c r="AD2411" s="212"/>
      <c r="AE2411" s="212"/>
      <c r="AF2411" s="212"/>
      <c r="AG2411" s="212" t="s">
        <v>235</v>
      </c>
      <c r="AH2411" s="212">
        <v>0</v>
      </c>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ht="22.5" outlineLevel="1" x14ac:dyDescent="0.2">
      <c r="A2412" s="239">
        <v>285</v>
      </c>
      <c r="B2412" s="240" t="s">
        <v>1983</v>
      </c>
      <c r="C2412" s="257" t="s">
        <v>1984</v>
      </c>
      <c r="D2412" s="241" t="s">
        <v>425</v>
      </c>
      <c r="E2412" s="242">
        <v>1</v>
      </c>
      <c r="F2412" s="243"/>
      <c r="G2412" s="244">
        <f>ROUND(E2412*F2412,2)</f>
        <v>0</v>
      </c>
      <c r="H2412" s="243"/>
      <c r="I2412" s="244">
        <f>ROUND(E2412*H2412,2)</f>
        <v>0</v>
      </c>
      <c r="J2412" s="243"/>
      <c r="K2412" s="244">
        <f>ROUND(E2412*J2412,2)</f>
        <v>0</v>
      </c>
      <c r="L2412" s="244">
        <v>15</v>
      </c>
      <c r="M2412" s="244">
        <f>G2412*(1+L2412/100)</f>
        <v>0</v>
      </c>
      <c r="N2412" s="242">
        <v>0</v>
      </c>
      <c r="O2412" s="242">
        <f>ROUND(E2412*N2412,2)</f>
        <v>0</v>
      </c>
      <c r="P2412" s="242">
        <v>0</v>
      </c>
      <c r="Q2412" s="242">
        <f>ROUND(E2412*P2412,2)</f>
        <v>0</v>
      </c>
      <c r="R2412" s="244"/>
      <c r="S2412" s="244" t="s">
        <v>250</v>
      </c>
      <c r="T2412" s="245" t="s">
        <v>228</v>
      </c>
      <c r="U2412" s="222">
        <v>0</v>
      </c>
      <c r="V2412" s="222">
        <f>ROUND(E2412*U2412,2)</f>
        <v>0</v>
      </c>
      <c r="W2412" s="222"/>
      <c r="X2412" s="222" t="s">
        <v>298</v>
      </c>
      <c r="Y2412" s="222" t="s">
        <v>230</v>
      </c>
      <c r="Z2412" s="212"/>
      <c r="AA2412" s="212"/>
      <c r="AB2412" s="212"/>
      <c r="AC2412" s="212"/>
      <c r="AD2412" s="212"/>
      <c r="AE2412" s="212"/>
      <c r="AF2412" s="212"/>
      <c r="AG2412" s="212" t="s">
        <v>362</v>
      </c>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ht="22.5" outlineLevel="2" x14ac:dyDescent="0.2">
      <c r="A2413" s="219"/>
      <c r="B2413" s="220"/>
      <c r="C2413" s="258" t="s">
        <v>1934</v>
      </c>
      <c r="D2413" s="246"/>
      <c r="E2413" s="246"/>
      <c r="F2413" s="246"/>
      <c r="G2413" s="246"/>
      <c r="H2413" s="222"/>
      <c r="I2413" s="222"/>
      <c r="J2413" s="222"/>
      <c r="K2413" s="222"/>
      <c r="L2413" s="222"/>
      <c r="M2413" s="222"/>
      <c r="N2413" s="221"/>
      <c r="O2413" s="221"/>
      <c r="P2413" s="221"/>
      <c r="Q2413" s="221"/>
      <c r="R2413" s="222"/>
      <c r="S2413" s="222"/>
      <c r="T2413" s="222"/>
      <c r="U2413" s="222"/>
      <c r="V2413" s="222"/>
      <c r="W2413" s="222"/>
      <c r="X2413" s="222"/>
      <c r="Y2413" s="222"/>
      <c r="Z2413" s="212"/>
      <c r="AA2413" s="212"/>
      <c r="AB2413" s="212"/>
      <c r="AC2413" s="212"/>
      <c r="AD2413" s="212"/>
      <c r="AE2413" s="212"/>
      <c r="AF2413" s="212"/>
      <c r="AG2413" s="212" t="s">
        <v>233</v>
      </c>
      <c r="AH2413" s="212"/>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47" t="str">
        <f>C2413</f>
        <v>Jedná se o oškrábání starého nepůvodního nátěru, přebroušení, odmaštění, vytmelení a znovu natření(2xzáklad, 2xfinální barva) a opětovnou montáž na místo.</v>
      </c>
      <c r="BB2413" s="212"/>
      <c r="BC2413" s="212"/>
      <c r="BD2413" s="212"/>
      <c r="BE2413" s="212"/>
      <c r="BF2413" s="212"/>
      <c r="BG2413" s="212"/>
      <c r="BH2413" s="212"/>
    </row>
    <row r="2414" spans="1:60" outlineLevel="3" x14ac:dyDescent="0.2">
      <c r="A2414" s="219"/>
      <c r="B2414" s="220"/>
      <c r="C2414" s="260" t="s">
        <v>1985</v>
      </c>
      <c r="D2414" s="248"/>
      <c r="E2414" s="248"/>
      <c r="F2414" s="248"/>
      <c r="G2414" s="248"/>
      <c r="H2414" s="222"/>
      <c r="I2414" s="222"/>
      <c r="J2414" s="222"/>
      <c r="K2414" s="222"/>
      <c r="L2414" s="222"/>
      <c r="M2414" s="222"/>
      <c r="N2414" s="221"/>
      <c r="O2414" s="221"/>
      <c r="P2414" s="221"/>
      <c r="Q2414" s="221"/>
      <c r="R2414" s="222"/>
      <c r="S2414" s="222"/>
      <c r="T2414" s="222"/>
      <c r="U2414" s="222"/>
      <c r="V2414" s="222"/>
      <c r="W2414" s="222"/>
      <c r="X2414" s="222"/>
      <c r="Y2414" s="222"/>
      <c r="Z2414" s="212"/>
      <c r="AA2414" s="212"/>
      <c r="AB2414" s="212"/>
      <c r="AC2414" s="212"/>
      <c r="AD2414" s="212"/>
      <c r="AE2414" s="212"/>
      <c r="AF2414" s="212"/>
      <c r="AG2414" s="212" t="s">
        <v>233</v>
      </c>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3" x14ac:dyDescent="0.2">
      <c r="A2415" s="219"/>
      <c r="B2415" s="220"/>
      <c r="C2415" s="260" t="s">
        <v>1886</v>
      </c>
      <c r="D2415" s="248"/>
      <c r="E2415" s="248"/>
      <c r="F2415" s="248"/>
      <c r="G2415" s="248"/>
      <c r="H2415" s="222"/>
      <c r="I2415" s="222"/>
      <c r="J2415" s="222"/>
      <c r="K2415" s="222"/>
      <c r="L2415" s="222"/>
      <c r="M2415" s="222"/>
      <c r="N2415" s="221"/>
      <c r="O2415" s="221"/>
      <c r="P2415" s="221"/>
      <c r="Q2415" s="221"/>
      <c r="R2415" s="222"/>
      <c r="S2415" s="222"/>
      <c r="T2415" s="222"/>
      <c r="U2415" s="222"/>
      <c r="V2415" s="222"/>
      <c r="W2415" s="222"/>
      <c r="X2415" s="222"/>
      <c r="Y2415" s="222"/>
      <c r="Z2415" s="212"/>
      <c r="AA2415" s="212"/>
      <c r="AB2415" s="212"/>
      <c r="AC2415" s="212"/>
      <c r="AD2415" s="212"/>
      <c r="AE2415" s="212"/>
      <c r="AF2415" s="212"/>
      <c r="AG2415" s="212" t="s">
        <v>233</v>
      </c>
      <c r="AH2415" s="212"/>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outlineLevel="2" x14ac:dyDescent="0.2">
      <c r="A2416" s="219"/>
      <c r="B2416" s="220"/>
      <c r="C2416" s="259" t="s">
        <v>650</v>
      </c>
      <c r="D2416" s="226"/>
      <c r="E2416" s="227">
        <v>1</v>
      </c>
      <c r="F2416" s="222"/>
      <c r="G2416" s="222"/>
      <c r="H2416" s="222"/>
      <c r="I2416" s="222"/>
      <c r="J2416" s="222"/>
      <c r="K2416" s="222"/>
      <c r="L2416" s="222"/>
      <c r="M2416" s="222"/>
      <c r="N2416" s="221"/>
      <c r="O2416" s="221"/>
      <c r="P2416" s="221"/>
      <c r="Q2416" s="221"/>
      <c r="R2416" s="222"/>
      <c r="S2416" s="222"/>
      <c r="T2416" s="222"/>
      <c r="U2416" s="222"/>
      <c r="V2416" s="222"/>
      <c r="W2416" s="222"/>
      <c r="X2416" s="222"/>
      <c r="Y2416" s="222"/>
      <c r="Z2416" s="212"/>
      <c r="AA2416" s="212"/>
      <c r="AB2416" s="212"/>
      <c r="AC2416" s="212"/>
      <c r="AD2416" s="212"/>
      <c r="AE2416" s="212"/>
      <c r="AF2416" s="212"/>
      <c r="AG2416" s="212" t="s">
        <v>235</v>
      </c>
      <c r="AH2416" s="212">
        <v>0</v>
      </c>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1" x14ac:dyDescent="0.2">
      <c r="A2417" s="239">
        <v>286</v>
      </c>
      <c r="B2417" s="240" t="s">
        <v>1986</v>
      </c>
      <c r="C2417" s="257" t="s">
        <v>1987</v>
      </c>
      <c r="D2417" s="241" t="s">
        <v>425</v>
      </c>
      <c r="E2417" s="242">
        <v>4</v>
      </c>
      <c r="F2417" s="243"/>
      <c r="G2417" s="244">
        <f>ROUND(E2417*F2417,2)</f>
        <v>0</v>
      </c>
      <c r="H2417" s="243"/>
      <c r="I2417" s="244">
        <f>ROUND(E2417*H2417,2)</f>
        <v>0</v>
      </c>
      <c r="J2417" s="243"/>
      <c r="K2417" s="244">
        <f>ROUND(E2417*J2417,2)</f>
        <v>0</v>
      </c>
      <c r="L2417" s="244">
        <v>15</v>
      </c>
      <c r="M2417" s="244">
        <f>G2417*(1+L2417/100)</f>
        <v>0</v>
      </c>
      <c r="N2417" s="242">
        <v>0</v>
      </c>
      <c r="O2417" s="242">
        <f>ROUND(E2417*N2417,2)</f>
        <v>0</v>
      </c>
      <c r="P2417" s="242">
        <v>0</v>
      </c>
      <c r="Q2417" s="242">
        <f>ROUND(E2417*P2417,2)</f>
        <v>0</v>
      </c>
      <c r="R2417" s="244"/>
      <c r="S2417" s="244" t="s">
        <v>250</v>
      </c>
      <c r="T2417" s="245" t="s">
        <v>228</v>
      </c>
      <c r="U2417" s="222">
        <v>0</v>
      </c>
      <c r="V2417" s="222">
        <f>ROUND(E2417*U2417,2)</f>
        <v>0</v>
      </c>
      <c r="W2417" s="222"/>
      <c r="X2417" s="222" t="s">
        <v>298</v>
      </c>
      <c r="Y2417" s="222" t="s">
        <v>230</v>
      </c>
      <c r="Z2417" s="212"/>
      <c r="AA2417" s="212"/>
      <c r="AB2417" s="212"/>
      <c r="AC2417" s="212"/>
      <c r="AD2417" s="212"/>
      <c r="AE2417" s="212"/>
      <c r="AF2417" s="212"/>
      <c r="AG2417" s="212" t="s">
        <v>362</v>
      </c>
      <c r="AH2417" s="212"/>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outlineLevel="2" x14ac:dyDescent="0.2">
      <c r="A2418" s="219"/>
      <c r="B2418" s="220"/>
      <c r="C2418" s="258" t="s">
        <v>1988</v>
      </c>
      <c r="D2418" s="246"/>
      <c r="E2418" s="246"/>
      <c r="F2418" s="246"/>
      <c r="G2418" s="246"/>
      <c r="H2418" s="222"/>
      <c r="I2418" s="222"/>
      <c r="J2418" s="222"/>
      <c r="K2418" s="222"/>
      <c r="L2418" s="222"/>
      <c r="M2418" s="222"/>
      <c r="N2418" s="221"/>
      <c r="O2418" s="221"/>
      <c r="P2418" s="221"/>
      <c r="Q2418" s="221"/>
      <c r="R2418" s="222"/>
      <c r="S2418" s="222"/>
      <c r="T2418" s="222"/>
      <c r="U2418" s="222"/>
      <c r="V2418" s="222"/>
      <c r="W2418" s="222"/>
      <c r="X2418" s="222"/>
      <c r="Y2418" s="222"/>
      <c r="Z2418" s="212"/>
      <c r="AA2418" s="212"/>
      <c r="AB2418" s="212"/>
      <c r="AC2418" s="212"/>
      <c r="AD2418" s="212"/>
      <c r="AE2418" s="212"/>
      <c r="AF2418" s="212"/>
      <c r="AG2418" s="212" t="s">
        <v>233</v>
      </c>
      <c r="AH2418" s="212"/>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47" t="str">
        <f>C2418</f>
        <v>Okno demontovat, přebrousit, vytmelit a znovu natřít. Nový nátěr ve dvou vrstvách včetně podkladového nátěru.</v>
      </c>
      <c r="BB2418" s="212"/>
      <c r="BC2418" s="212"/>
      <c r="BD2418" s="212"/>
      <c r="BE2418" s="212"/>
      <c r="BF2418" s="212"/>
      <c r="BG2418" s="212"/>
      <c r="BH2418" s="212"/>
    </row>
    <row r="2419" spans="1:60" outlineLevel="3" x14ac:dyDescent="0.2">
      <c r="A2419" s="219"/>
      <c r="B2419" s="220"/>
      <c r="C2419" s="260" t="s">
        <v>1989</v>
      </c>
      <c r="D2419" s="248"/>
      <c r="E2419" s="248"/>
      <c r="F2419" s="248"/>
      <c r="G2419" s="248"/>
      <c r="H2419" s="222"/>
      <c r="I2419" s="222"/>
      <c r="J2419" s="222"/>
      <c r="K2419" s="222"/>
      <c r="L2419" s="222"/>
      <c r="M2419" s="222"/>
      <c r="N2419" s="221"/>
      <c r="O2419" s="221"/>
      <c r="P2419" s="221"/>
      <c r="Q2419" s="221"/>
      <c r="R2419" s="222"/>
      <c r="S2419" s="222"/>
      <c r="T2419" s="222"/>
      <c r="U2419" s="222"/>
      <c r="V2419" s="222"/>
      <c r="W2419" s="222"/>
      <c r="X2419" s="222"/>
      <c r="Y2419" s="222"/>
      <c r="Z2419" s="212"/>
      <c r="AA2419" s="212"/>
      <c r="AB2419" s="212"/>
      <c r="AC2419" s="212"/>
      <c r="AD2419" s="212"/>
      <c r="AE2419" s="212"/>
      <c r="AF2419" s="212"/>
      <c r="AG2419" s="212" t="s">
        <v>233</v>
      </c>
      <c r="AH2419" s="212"/>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outlineLevel="3" x14ac:dyDescent="0.2">
      <c r="A2420" s="219"/>
      <c r="B2420" s="220"/>
      <c r="C2420" s="260" t="s">
        <v>1990</v>
      </c>
      <c r="D2420" s="248"/>
      <c r="E2420" s="248"/>
      <c r="F2420" s="248"/>
      <c r="G2420" s="248"/>
      <c r="H2420" s="222"/>
      <c r="I2420" s="222"/>
      <c r="J2420" s="222"/>
      <c r="K2420" s="222"/>
      <c r="L2420" s="222"/>
      <c r="M2420" s="222"/>
      <c r="N2420" s="221"/>
      <c r="O2420" s="221"/>
      <c r="P2420" s="221"/>
      <c r="Q2420" s="221"/>
      <c r="R2420" s="222"/>
      <c r="S2420" s="222"/>
      <c r="T2420" s="222"/>
      <c r="U2420" s="222"/>
      <c r="V2420" s="222"/>
      <c r="W2420" s="222"/>
      <c r="X2420" s="222"/>
      <c r="Y2420" s="222"/>
      <c r="Z2420" s="212"/>
      <c r="AA2420" s="212"/>
      <c r="AB2420" s="212"/>
      <c r="AC2420" s="212"/>
      <c r="AD2420" s="212"/>
      <c r="AE2420" s="212"/>
      <c r="AF2420" s="212"/>
      <c r="AG2420" s="212" t="s">
        <v>233</v>
      </c>
      <c r="AH2420" s="212"/>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3" x14ac:dyDescent="0.2">
      <c r="A2421" s="219"/>
      <c r="B2421" s="220"/>
      <c r="C2421" s="260" t="s">
        <v>1991</v>
      </c>
      <c r="D2421" s="248"/>
      <c r="E2421" s="248"/>
      <c r="F2421" s="248"/>
      <c r="G2421" s="248"/>
      <c r="H2421" s="222"/>
      <c r="I2421" s="222"/>
      <c r="J2421" s="222"/>
      <c r="K2421" s="222"/>
      <c r="L2421" s="222"/>
      <c r="M2421" s="222"/>
      <c r="N2421" s="221"/>
      <c r="O2421" s="221"/>
      <c r="P2421" s="221"/>
      <c r="Q2421" s="221"/>
      <c r="R2421" s="222"/>
      <c r="S2421" s="222"/>
      <c r="T2421" s="222"/>
      <c r="U2421" s="222"/>
      <c r="V2421" s="222"/>
      <c r="W2421" s="222"/>
      <c r="X2421" s="222"/>
      <c r="Y2421" s="222"/>
      <c r="Z2421" s="212"/>
      <c r="AA2421" s="212"/>
      <c r="AB2421" s="212"/>
      <c r="AC2421" s="212"/>
      <c r="AD2421" s="212"/>
      <c r="AE2421" s="212"/>
      <c r="AF2421" s="212"/>
      <c r="AG2421" s="212" t="s">
        <v>233</v>
      </c>
      <c r="AH2421" s="212"/>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3" x14ac:dyDescent="0.2">
      <c r="A2422" s="219"/>
      <c r="B2422" s="220"/>
      <c r="C2422" s="260" t="s">
        <v>1992</v>
      </c>
      <c r="D2422" s="248"/>
      <c r="E2422" s="248"/>
      <c r="F2422" s="248"/>
      <c r="G2422" s="248"/>
      <c r="H2422" s="222"/>
      <c r="I2422" s="222"/>
      <c r="J2422" s="222"/>
      <c r="K2422" s="222"/>
      <c r="L2422" s="222"/>
      <c r="M2422" s="222"/>
      <c r="N2422" s="221"/>
      <c r="O2422" s="221"/>
      <c r="P2422" s="221"/>
      <c r="Q2422" s="221"/>
      <c r="R2422" s="222"/>
      <c r="S2422" s="222"/>
      <c r="T2422" s="222"/>
      <c r="U2422" s="222"/>
      <c r="V2422" s="222"/>
      <c r="W2422" s="222"/>
      <c r="X2422" s="222"/>
      <c r="Y2422" s="222"/>
      <c r="Z2422" s="212"/>
      <c r="AA2422" s="212"/>
      <c r="AB2422" s="212"/>
      <c r="AC2422" s="212"/>
      <c r="AD2422" s="212"/>
      <c r="AE2422" s="212"/>
      <c r="AF2422" s="212"/>
      <c r="AG2422" s="212" t="s">
        <v>233</v>
      </c>
      <c r="AH2422" s="212"/>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2" x14ac:dyDescent="0.2">
      <c r="A2423" s="219"/>
      <c r="B2423" s="220"/>
      <c r="C2423" s="259" t="s">
        <v>1993</v>
      </c>
      <c r="D2423" s="226"/>
      <c r="E2423" s="227"/>
      <c r="F2423" s="222"/>
      <c r="G2423" s="222"/>
      <c r="H2423" s="222"/>
      <c r="I2423" s="222"/>
      <c r="J2423" s="222"/>
      <c r="K2423" s="222"/>
      <c r="L2423" s="222"/>
      <c r="M2423" s="222"/>
      <c r="N2423" s="221"/>
      <c r="O2423" s="221"/>
      <c r="P2423" s="221"/>
      <c r="Q2423" s="221"/>
      <c r="R2423" s="222"/>
      <c r="S2423" s="222"/>
      <c r="T2423" s="222"/>
      <c r="U2423" s="222"/>
      <c r="V2423" s="222"/>
      <c r="W2423" s="222"/>
      <c r="X2423" s="222"/>
      <c r="Y2423" s="222"/>
      <c r="Z2423" s="212"/>
      <c r="AA2423" s="212"/>
      <c r="AB2423" s="212"/>
      <c r="AC2423" s="212"/>
      <c r="AD2423" s="212"/>
      <c r="AE2423" s="212"/>
      <c r="AF2423" s="212"/>
      <c r="AG2423" s="212" t="s">
        <v>235</v>
      </c>
      <c r="AH2423" s="212">
        <v>0</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3" x14ac:dyDescent="0.2">
      <c r="A2424" s="219"/>
      <c r="B2424" s="220"/>
      <c r="C2424" s="259" t="s">
        <v>653</v>
      </c>
      <c r="D2424" s="226"/>
      <c r="E2424" s="227">
        <v>1</v>
      </c>
      <c r="F2424" s="222"/>
      <c r="G2424" s="222"/>
      <c r="H2424" s="222"/>
      <c r="I2424" s="222"/>
      <c r="J2424" s="222"/>
      <c r="K2424" s="222"/>
      <c r="L2424" s="222"/>
      <c r="M2424" s="222"/>
      <c r="N2424" s="221"/>
      <c r="O2424" s="221"/>
      <c r="P2424" s="221"/>
      <c r="Q2424" s="221"/>
      <c r="R2424" s="222"/>
      <c r="S2424" s="222"/>
      <c r="T2424" s="222"/>
      <c r="U2424" s="222"/>
      <c r="V2424" s="222"/>
      <c r="W2424" s="222"/>
      <c r="X2424" s="222"/>
      <c r="Y2424" s="222"/>
      <c r="Z2424" s="212"/>
      <c r="AA2424" s="212"/>
      <c r="AB2424" s="212"/>
      <c r="AC2424" s="212"/>
      <c r="AD2424" s="212"/>
      <c r="AE2424" s="212"/>
      <c r="AF2424" s="212"/>
      <c r="AG2424" s="212" t="s">
        <v>235</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3" x14ac:dyDescent="0.2">
      <c r="A2425" s="219"/>
      <c r="B2425" s="220"/>
      <c r="C2425" s="259" t="s">
        <v>654</v>
      </c>
      <c r="D2425" s="226"/>
      <c r="E2425" s="227">
        <v>1</v>
      </c>
      <c r="F2425" s="222"/>
      <c r="G2425" s="222"/>
      <c r="H2425" s="222"/>
      <c r="I2425" s="222"/>
      <c r="J2425" s="222"/>
      <c r="K2425" s="222"/>
      <c r="L2425" s="222"/>
      <c r="M2425" s="222"/>
      <c r="N2425" s="221"/>
      <c r="O2425" s="221"/>
      <c r="P2425" s="221"/>
      <c r="Q2425" s="221"/>
      <c r="R2425" s="222"/>
      <c r="S2425" s="222"/>
      <c r="T2425" s="222"/>
      <c r="U2425" s="222"/>
      <c r="V2425" s="222"/>
      <c r="W2425" s="222"/>
      <c r="X2425" s="222"/>
      <c r="Y2425" s="222"/>
      <c r="Z2425" s="212"/>
      <c r="AA2425" s="212"/>
      <c r="AB2425" s="212"/>
      <c r="AC2425" s="212"/>
      <c r="AD2425" s="212"/>
      <c r="AE2425" s="212"/>
      <c r="AF2425" s="212"/>
      <c r="AG2425" s="212" t="s">
        <v>235</v>
      </c>
      <c r="AH2425" s="212">
        <v>0</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3" x14ac:dyDescent="0.2">
      <c r="A2426" s="219"/>
      <c r="B2426" s="220"/>
      <c r="C2426" s="259" t="s">
        <v>655</v>
      </c>
      <c r="D2426" s="226"/>
      <c r="E2426" s="227">
        <v>1</v>
      </c>
      <c r="F2426" s="222"/>
      <c r="G2426" s="222"/>
      <c r="H2426" s="222"/>
      <c r="I2426" s="222"/>
      <c r="J2426" s="222"/>
      <c r="K2426" s="222"/>
      <c r="L2426" s="222"/>
      <c r="M2426" s="222"/>
      <c r="N2426" s="221"/>
      <c r="O2426" s="221"/>
      <c r="P2426" s="221"/>
      <c r="Q2426" s="221"/>
      <c r="R2426" s="222"/>
      <c r="S2426" s="222"/>
      <c r="T2426" s="222"/>
      <c r="U2426" s="222"/>
      <c r="V2426" s="222"/>
      <c r="W2426" s="222"/>
      <c r="X2426" s="222"/>
      <c r="Y2426" s="222"/>
      <c r="Z2426" s="212"/>
      <c r="AA2426" s="212"/>
      <c r="AB2426" s="212"/>
      <c r="AC2426" s="212"/>
      <c r="AD2426" s="212"/>
      <c r="AE2426" s="212"/>
      <c r="AF2426" s="212"/>
      <c r="AG2426" s="212" t="s">
        <v>235</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3" x14ac:dyDescent="0.2">
      <c r="A2427" s="219"/>
      <c r="B2427" s="220"/>
      <c r="C2427" s="259" t="s">
        <v>656</v>
      </c>
      <c r="D2427" s="226"/>
      <c r="E2427" s="227">
        <v>1</v>
      </c>
      <c r="F2427" s="222"/>
      <c r="G2427" s="222"/>
      <c r="H2427" s="222"/>
      <c r="I2427" s="222"/>
      <c r="J2427" s="222"/>
      <c r="K2427" s="222"/>
      <c r="L2427" s="222"/>
      <c r="M2427" s="222"/>
      <c r="N2427" s="221"/>
      <c r="O2427" s="221"/>
      <c r="P2427" s="221"/>
      <c r="Q2427" s="221"/>
      <c r="R2427" s="222"/>
      <c r="S2427" s="222"/>
      <c r="T2427" s="222"/>
      <c r="U2427" s="222"/>
      <c r="V2427" s="222"/>
      <c r="W2427" s="222"/>
      <c r="X2427" s="222"/>
      <c r="Y2427" s="222"/>
      <c r="Z2427" s="212"/>
      <c r="AA2427" s="212"/>
      <c r="AB2427" s="212"/>
      <c r="AC2427" s="212"/>
      <c r="AD2427" s="212"/>
      <c r="AE2427" s="212"/>
      <c r="AF2427" s="212"/>
      <c r="AG2427" s="212" t="s">
        <v>235</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1" x14ac:dyDescent="0.2">
      <c r="A2428" s="239">
        <v>287</v>
      </c>
      <c r="B2428" s="240" t="s">
        <v>1994</v>
      </c>
      <c r="C2428" s="257" t="s">
        <v>1995</v>
      </c>
      <c r="D2428" s="241" t="s">
        <v>425</v>
      </c>
      <c r="E2428" s="242">
        <v>10</v>
      </c>
      <c r="F2428" s="243"/>
      <c r="G2428" s="244">
        <f>ROUND(E2428*F2428,2)</f>
        <v>0</v>
      </c>
      <c r="H2428" s="243"/>
      <c r="I2428" s="244">
        <f>ROUND(E2428*H2428,2)</f>
        <v>0</v>
      </c>
      <c r="J2428" s="243"/>
      <c r="K2428" s="244">
        <f>ROUND(E2428*J2428,2)</f>
        <v>0</v>
      </c>
      <c r="L2428" s="244">
        <v>15</v>
      </c>
      <c r="M2428" s="244">
        <f>G2428*(1+L2428/100)</f>
        <v>0</v>
      </c>
      <c r="N2428" s="242">
        <v>0</v>
      </c>
      <c r="O2428" s="242">
        <f>ROUND(E2428*N2428,2)</f>
        <v>0</v>
      </c>
      <c r="P2428" s="242">
        <v>0</v>
      </c>
      <c r="Q2428" s="242">
        <f>ROUND(E2428*P2428,2)</f>
        <v>0</v>
      </c>
      <c r="R2428" s="244"/>
      <c r="S2428" s="244" t="s">
        <v>250</v>
      </c>
      <c r="T2428" s="245" t="s">
        <v>228</v>
      </c>
      <c r="U2428" s="222">
        <v>0</v>
      </c>
      <c r="V2428" s="222">
        <f>ROUND(E2428*U2428,2)</f>
        <v>0</v>
      </c>
      <c r="W2428" s="222"/>
      <c r="X2428" s="222" t="s">
        <v>298</v>
      </c>
      <c r="Y2428" s="222" t="s">
        <v>230</v>
      </c>
      <c r="Z2428" s="212"/>
      <c r="AA2428" s="212"/>
      <c r="AB2428" s="212"/>
      <c r="AC2428" s="212"/>
      <c r="AD2428" s="212"/>
      <c r="AE2428" s="212"/>
      <c r="AF2428" s="212"/>
      <c r="AG2428" s="212" t="s">
        <v>362</v>
      </c>
      <c r="AH2428" s="212"/>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2" x14ac:dyDescent="0.2">
      <c r="A2429" s="219"/>
      <c r="B2429" s="220"/>
      <c r="C2429" s="258" t="s">
        <v>1996</v>
      </c>
      <c r="D2429" s="246"/>
      <c r="E2429" s="246"/>
      <c r="F2429" s="246"/>
      <c r="G2429" s="246"/>
      <c r="H2429" s="222"/>
      <c r="I2429" s="222"/>
      <c r="J2429" s="222"/>
      <c r="K2429" s="222"/>
      <c r="L2429" s="222"/>
      <c r="M2429" s="222"/>
      <c r="N2429" s="221"/>
      <c r="O2429" s="221"/>
      <c r="P2429" s="221"/>
      <c r="Q2429" s="221"/>
      <c r="R2429" s="222"/>
      <c r="S2429" s="222"/>
      <c r="T2429" s="222"/>
      <c r="U2429" s="222"/>
      <c r="V2429" s="222"/>
      <c r="W2429" s="222"/>
      <c r="X2429" s="222"/>
      <c r="Y2429" s="222"/>
      <c r="Z2429" s="212"/>
      <c r="AA2429" s="212"/>
      <c r="AB2429" s="212"/>
      <c r="AC2429" s="212"/>
      <c r="AD2429" s="212"/>
      <c r="AE2429" s="212"/>
      <c r="AF2429" s="212"/>
      <c r="AG2429" s="212" t="s">
        <v>233</v>
      </c>
      <c r="AH2429" s="212"/>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ht="22.5" outlineLevel="3" x14ac:dyDescent="0.2">
      <c r="A2430" s="219"/>
      <c r="B2430" s="220"/>
      <c r="C2430" s="260" t="s">
        <v>1934</v>
      </c>
      <c r="D2430" s="248"/>
      <c r="E2430" s="248"/>
      <c r="F2430" s="248"/>
      <c r="G2430" s="248"/>
      <c r="H2430" s="222"/>
      <c r="I2430" s="222"/>
      <c r="J2430" s="222"/>
      <c r="K2430" s="222"/>
      <c r="L2430" s="222"/>
      <c r="M2430" s="222"/>
      <c r="N2430" s="221"/>
      <c r="O2430" s="221"/>
      <c r="P2430" s="221"/>
      <c r="Q2430" s="221"/>
      <c r="R2430" s="222"/>
      <c r="S2430" s="222"/>
      <c r="T2430" s="222"/>
      <c r="U2430" s="222"/>
      <c r="V2430" s="222"/>
      <c r="W2430" s="222"/>
      <c r="X2430" s="222"/>
      <c r="Y2430" s="222"/>
      <c r="Z2430" s="212"/>
      <c r="AA2430" s="212"/>
      <c r="AB2430" s="212"/>
      <c r="AC2430" s="212"/>
      <c r="AD2430" s="212"/>
      <c r="AE2430" s="212"/>
      <c r="AF2430" s="212"/>
      <c r="AG2430" s="212" t="s">
        <v>233</v>
      </c>
      <c r="AH2430" s="212"/>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47" t="str">
        <f>C2430</f>
        <v>Jedná se o oškrábání starého nepůvodního nátěru, přebroušení, odmaštění, vytmelení a znovu natření(2xzáklad, 2xfinální barva) a opětovnou montáž na místo.</v>
      </c>
      <c r="BB2430" s="212"/>
      <c r="BC2430" s="212"/>
      <c r="BD2430" s="212"/>
      <c r="BE2430" s="212"/>
      <c r="BF2430" s="212"/>
      <c r="BG2430" s="212"/>
      <c r="BH2430" s="212"/>
    </row>
    <row r="2431" spans="1:60" outlineLevel="3" x14ac:dyDescent="0.2">
      <c r="A2431" s="219"/>
      <c r="B2431" s="220"/>
      <c r="C2431" s="260" t="s">
        <v>1968</v>
      </c>
      <c r="D2431" s="248"/>
      <c r="E2431" s="248"/>
      <c r="F2431" s="248"/>
      <c r="G2431" s="248"/>
      <c r="H2431" s="222"/>
      <c r="I2431" s="222"/>
      <c r="J2431" s="222"/>
      <c r="K2431" s="222"/>
      <c r="L2431" s="222"/>
      <c r="M2431" s="222"/>
      <c r="N2431" s="221"/>
      <c r="O2431" s="221"/>
      <c r="P2431" s="221"/>
      <c r="Q2431" s="221"/>
      <c r="R2431" s="222"/>
      <c r="S2431" s="222"/>
      <c r="T2431" s="222"/>
      <c r="U2431" s="222"/>
      <c r="V2431" s="222"/>
      <c r="W2431" s="222"/>
      <c r="X2431" s="222"/>
      <c r="Y2431" s="222"/>
      <c r="Z2431" s="212"/>
      <c r="AA2431" s="212"/>
      <c r="AB2431" s="212"/>
      <c r="AC2431" s="212"/>
      <c r="AD2431" s="212"/>
      <c r="AE2431" s="212"/>
      <c r="AF2431" s="212"/>
      <c r="AG2431" s="212" t="s">
        <v>233</v>
      </c>
      <c r="AH2431" s="212"/>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3" x14ac:dyDescent="0.2">
      <c r="A2432" s="219"/>
      <c r="B2432" s="220"/>
      <c r="C2432" s="260" t="s">
        <v>1969</v>
      </c>
      <c r="D2432" s="248"/>
      <c r="E2432" s="248"/>
      <c r="F2432" s="248"/>
      <c r="G2432" s="248"/>
      <c r="H2432" s="222"/>
      <c r="I2432" s="222"/>
      <c r="J2432" s="222"/>
      <c r="K2432" s="222"/>
      <c r="L2432" s="222"/>
      <c r="M2432" s="222"/>
      <c r="N2432" s="221"/>
      <c r="O2432" s="221"/>
      <c r="P2432" s="221"/>
      <c r="Q2432" s="221"/>
      <c r="R2432" s="222"/>
      <c r="S2432" s="222"/>
      <c r="T2432" s="222"/>
      <c r="U2432" s="222"/>
      <c r="V2432" s="222"/>
      <c r="W2432" s="222"/>
      <c r="X2432" s="222"/>
      <c r="Y2432" s="222"/>
      <c r="Z2432" s="212"/>
      <c r="AA2432" s="212"/>
      <c r="AB2432" s="212"/>
      <c r="AC2432" s="212"/>
      <c r="AD2432" s="212"/>
      <c r="AE2432" s="212"/>
      <c r="AF2432" s="212"/>
      <c r="AG2432" s="212" t="s">
        <v>233</v>
      </c>
      <c r="AH2432" s="212"/>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3" x14ac:dyDescent="0.2">
      <c r="A2433" s="219"/>
      <c r="B2433" s="220"/>
      <c r="C2433" s="260" t="s">
        <v>1945</v>
      </c>
      <c r="D2433" s="248"/>
      <c r="E2433" s="248"/>
      <c r="F2433" s="248"/>
      <c r="G2433" s="248"/>
      <c r="H2433" s="222"/>
      <c r="I2433" s="222"/>
      <c r="J2433" s="222"/>
      <c r="K2433" s="222"/>
      <c r="L2433" s="222"/>
      <c r="M2433" s="222"/>
      <c r="N2433" s="221"/>
      <c r="O2433" s="221"/>
      <c r="P2433" s="221"/>
      <c r="Q2433" s="221"/>
      <c r="R2433" s="222"/>
      <c r="S2433" s="222"/>
      <c r="T2433" s="222"/>
      <c r="U2433" s="222"/>
      <c r="V2433" s="222"/>
      <c r="W2433" s="222"/>
      <c r="X2433" s="222"/>
      <c r="Y2433" s="222"/>
      <c r="Z2433" s="212"/>
      <c r="AA2433" s="212"/>
      <c r="AB2433" s="212"/>
      <c r="AC2433" s="212"/>
      <c r="AD2433" s="212"/>
      <c r="AE2433" s="212"/>
      <c r="AF2433" s="212"/>
      <c r="AG2433" s="212" t="s">
        <v>233</v>
      </c>
      <c r="AH2433" s="212"/>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3" x14ac:dyDescent="0.2">
      <c r="A2434" s="219"/>
      <c r="B2434" s="220"/>
      <c r="C2434" s="260" t="s">
        <v>1886</v>
      </c>
      <c r="D2434" s="248"/>
      <c r="E2434" s="248"/>
      <c r="F2434" s="248"/>
      <c r="G2434" s="248"/>
      <c r="H2434" s="222"/>
      <c r="I2434" s="222"/>
      <c r="J2434" s="222"/>
      <c r="K2434" s="222"/>
      <c r="L2434" s="222"/>
      <c r="M2434" s="222"/>
      <c r="N2434" s="221"/>
      <c r="O2434" s="221"/>
      <c r="P2434" s="221"/>
      <c r="Q2434" s="221"/>
      <c r="R2434" s="222"/>
      <c r="S2434" s="222"/>
      <c r="T2434" s="222"/>
      <c r="U2434" s="222"/>
      <c r="V2434" s="222"/>
      <c r="W2434" s="222"/>
      <c r="X2434" s="222"/>
      <c r="Y2434" s="222"/>
      <c r="Z2434" s="212"/>
      <c r="AA2434" s="212"/>
      <c r="AB2434" s="212"/>
      <c r="AC2434" s="212"/>
      <c r="AD2434" s="212"/>
      <c r="AE2434" s="212"/>
      <c r="AF2434" s="212"/>
      <c r="AG2434" s="212" t="s">
        <v>233</v>
      </c>
      <c r="AH2434" s="212"/>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2" x14ac:dyDescent="0.2">
      <c r="A2435" s="219"/>
      <c r="B2435" s="220"/>
      <c r="C2435" s="259" t="s">
        <v>1801</v>
      </c>
      <c r="D2435" s="226"/>
      <c r="E2435" s="227">
        <v>3</v>
      </c>
      <c r="F2435" s="222"/>
      <c r="G2435" s="222"/>
      <c r="H2435" s="222"/>
      <c r="I2435" s="222"/>
      <c r="J2435" s="222"/>
      <c r="K2435" s="222"/>
      <c r="L2435" s="222"/>
      <c r="M2435" s="222"/>
      <c r="N2435" s="221"/>
      <c r="O2435" s="221"/>
      <c r="P2435" s="221"/>
      <c r="Q2435" s="221"/>
      <c r="R2435" s="222"/>
      <c r="S2435" s="222"/>
      <c r="T2435" s="222"/>
      <c r="U2435" s="222"/>
      <c r="V2435" s="222"/>
      <c r="W2435" s="222"/>
      <c r="X2435" s="222"/>
      <c r="Y2435" s="222"/>
      <c r="Z2435" s="212"/>
      <c r="AA2435" s="212"/>
      <c r="AB2435" s="212"/>
      <c r="AC2435" s="212"/>
      <c r="AD2435" s="212"/>
      <c r="AE2435" s="212"/>
      <c r="AF2435" s="212"/>
      <c r="AG2435" s="212" t="s">
        <v>235</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3" x14ac:dyDescent="0.2">
      <c r="A2436" s="219"/>
      <c r="B2436" s="220"/>
      <c r="C2436" s="259" t="s">
        <v>1997</v>
      </c>
      <c r="D2436" s="226"/>
      <c r="E2436" s="227">
        <v>7</v>
      </c>
      <c r="F2436" s="222"/>
      <c r="G2436" s="222"/>
      <c r="H2436" s="222"/>
      <c r="I2436" s="222"/>
      <c r="J2436" s="222"/>
      <c r="K2436" s="222"/>
      <c r="L2436" s="222"/>
      <c r="M2436" s="222"/>
      <c r="N2436" s="221"/>
      <c r="O2436" s="221"/>
      <c r="P2436" s="221"/>
      <c r="Q2436" s="221"/>
      <c r="R2436" s="222"/>
      <c r="S2436" s="222"/>
      <c r="T2436" s="222"/>
      <c r="U2436" s="222"/>
      <c r="V2436" s="222"/>
      <c r="W2436" s="222"/>
      <c r="X2436" s="222"/>
      <c r="Y2436" s="222"/>
      <c r="Z2436" s="212"/>
      <c r="AA2436" s="212"/>
      <c r="AB2436" s="212"/>
      <c r="AC2436" s="212"/>
      <c r="AD2436" s="212"/>
      <c r="AE2436" s="212"/>
      <c r="AF2436" s="212"/>
      <c r="AG2436" s="212" t="s">
        <v>235</v>
      </c>
      <c r="AH2436" s="212">
        <v>0</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1" x14ac:dyDescent="0.2">
      <c r="A2437" s="239">
        <v>288</v>
      </c>
      <c r="B2437" s="240" t="s">
        <v>1998</v>
      </c>
      <c r="C2437" s="257" t="s">
        <v>1999</v>
      </c>
      <c r="D2437" s="241" t="s">
        <v>425</v>
      </c>
      <c r="E2437" s="242">
        <v>1</v>
      </c>
      <c r="F2437" s="243"/>
      <c r="G2437" s="244">
        <f>ROUND(E2437*F2437,2)</f>
        <v>0</v>
      </c>
      <c r="H2437" s="243"/>
      <c r="I2437" s="244">
        <f>ROUND(E2437*H2437,2)</f>
        <v>0</v>
      </c>
      <c r="J2437" s="243"/>
      <c r="K2437" s="244">
        <f>ROUND(E2437*J2437,2)</f>
        <v>0</v>
      </c>
      <c r="L2437" s="244">
        <v>15</v>
      </c>
      <c r="M2437" s="244">
        <f>G2437*(1+L2437/100)</f>
        <v>0</v>
      </c>
      <c r="N2437" s="242">
        <v>0</v>
      </c>
      <c r="O2437" s="242">
        <f>ROUND(E2437*N2437,2)</f>
        <v>0</v>
      </c>
      <c r="P2437" s="242">
        <v>0</v>
      </c>
      <c r="Q2437" s="242">
        <f>ROUND(E2437*P2437,2)</f>
        <v>0</v>
      </c>
      <c r="R2437" s="244"/>
      <c r="S2437" s="244" t="s">
        <v>250</v>
      </c>
      <c r="T2437" s="245" t="s">
        <v>228</v>
      </c>
      <c r="U2437" s="222">
        <v>0</v>
      </c>
      <c r="V2437" s="222">
        <f>ROUND(E2437*U2437,2)</f>
        <v>0</v>
      </c>
      <c r="W2437" s="222"/>
      <c r="X2437" s="222" t="s">
        <v>298</v>
      </c>
      <c r="Y2437" s="222" t="s">
        <v>230</v>
      </c>
      <c r="Z2437" s="212"/>
      <c r="AA2437" s="212"/>
      <c r="AB2437" s="212"/>
      <c r="AC2437" s="212"/>
      <c r="AD2437" s="212"/>
      <c r="AE2437" s="212"/>
      <c r="AF2437" s="212"/>
      <c r="AG2437" s="212" t="s">
        <v>362</v>
      </c>
      <c r="AH2437" s="212"/>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2" x14ac:dyDescent="0.2">
      <c r="A2438" s="219"/>
      <c r="B2438" s="220"/>
      <c r="C2438" s="258" t="s">
        <v>1996</v>
      </c>
      <c r="D2438" s="246"/>
      <c r="E2438" s="246"/>
      <c r="F2438" s="246"/>
      <c r="G2438" s="246"/>
      <c r="H2438" s="222"/>
      <c r="I2438" s="222"/>
      <c r="J2438" s="222"/>
      <c r="K2438" s="222"/>
      <c r="L2438" s="222"/>
      <c r="M2438" s="222"/>
      <c r="N2438" s="221"/>
      <c r="O2438" s="221"/>
      <c r="P2438" s="221"/>
      <c r="Q2438" s="221"/>
      <c r="R2438" s="222"/>
      <c r="S2438" s="222"/>
      <c r="T2438" s="222"/>
      <c r="U2438" s="222"/>
      <c r="V2438" s="222"/>
      <c r="W2438" s="222"/>
      <c r="X2438" s="222"/>
      <c r="Y2438" s="222"/>
      <c r="Z2438" s="212"/>
      <c r="AA2438" s="212"/>
      <c r="AB2438" s="212"/>
      <c r="AC2438" s="212"/>
      <c r="AD2438" s="212"/>
      <c r="AE2438" s="212"/>
      <c r="AF2438" s="212"/>
      <c r="AG2438" s="212" t="s">
        <v>233</v>
      </c>
      <c r="AH2438" s="212"/>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ht="22.5" outlineLevel="3" x14ac:dyDescent="0.2">
      <c r="A2439" s="219"/>
      <c r="B2439" s="220"/>
      <c r="C2439" s="260" t="s">
        <v>1934</v>
      </c>
      <c r="D2439" s="248"/>
      <c r="E2439" s="248"/>
      <c r="F2439" s="248"/>
      <c r="G2439" s="248"/>
      <c r="H2439" s="222"/>
      <c r="I2439" s="222"/>
      <c r="J2439" s="222"/>
      <c r="K2439" s="222"/>
      <c r="L2439" s="222"/>
      <c r="M2439" s="222"/>
      <c r="N2439" s="221"/>
      <c r="O2439" s="221"/>
      <c r="P2439" s="221"/>
      <c r="Q2439" s="221"/>
      <c r="R2439" s="222"/>
      <c r="S2439" s="222"/>
      <c r="T2439" s="222"/>
      <c r="U2439" s="222"/>
      <c r="V2439" s="222"/>
      <c r="W2439" s="222"/>
      <c r="X2439" s="222"/>
      <c r="Y2439" s="222"/>
      <c r="Z2439" s="212"/>
      <c r="AA2439" s="212"/>
      <c r="AB2439" s="212"/>
      <c r="AC2439" s="212"/>
      <c r="AD2439" s="212"/>
      <c r="AE2439" s="212"/>
      <c r="AF2439" s="212"/>
      <c r="AG2439" s="212" t="s">
        <v>233</v>
      </c>
      <c r="AH2439" s="212"/>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47" t="str">
        <f>C2439</f>
        <v>Jedná se o oškrábání starého nepůvodního nátěru, přebroušení, odmaštění, vytmelení a znovu natření(2xzáklad, 2xfinální barva) a opětovnou montáž na místo.</v>
      </c>
      <c r="BB2439" s="212"/>
      <c r="BC2439" s="212"/>
      <c r="BD2439" s="212"/>
      <c r="BE2439" s="212"/>
      <c r="BF2439" s="212"/>
      <c r="BG2439" s="212"/>
      <c r="BH2439" s="212"/>
    </row>
    <row r="2440" spans="1:60" outlineLevel="3" x14ac:dyDescent="0.2">
      <c r="A2440" s="219"/>
      <c r="B2440" s="220"/>
      <c r="C2440" s="260" t="s">
        <v>1968</v>
      </c>
      <c r="D2440" s="248"/>
      <c r="E2440" s="248"/>
      <c r="F2440" s="248"/>
      <c r="G2440" s="248"/>
      <c r="H2440" s="222"/>
      <c r="I2440" s="222"/>
      <c r="J2440" s="222"/>
      <c r="K2440" s="222"/>
      <c r="L2440" s="222"/>
      <c r="M2440" s="222"/>
      <c r="N2440" s="221"/>
      <c r="O2440" s="221"/>
      <c r="P2440" s="221"/>
      <c r="Q2440" s="221"/>
      <c r="R2440" s="222"/>
      <c r="S2440" s="222"/>
      <c r="T2440" s="222"/>
      <c r="U2440" s="222"/>
      <c r="V2440" s="222"/>
      <c r="W2440" s="222"/>
      <c r="X2440" s="222"/>
      <c r="Y2440" s="222"/>
      <c r="Z2440" s="212"/>
      <c r="AA2440" s="212"/>
      <c r="AB2440" s="212"/>
      <c r="AC2440" s="212"/>
      <c r="AD2440" s="212"/>
      <c r="AE2440" s="212"/>
      <c r="AF2440" s="212"/>
      <c r="AG2440" s="212" t="s">
        <v>233</v>
      </c>
      <c r="AH2440" s="212"/>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3" x14ac:dyDescent="0.2">
      <c r="A2441" s="219"/>
      <c r="B2441" s="220"/>
      <c r="C2441" s="260" t="s">
        <v>1969</v>
      </c>
      <c r="D2441" s="248"/>
      <c r="E2441" s="248"/>
      <c r="F2441" s="248"/>
      <c r="G2441" s="248"/>
      <c r="H2441" s="222"/>
      <c r="I2441" s="222"/>
      <c r="J2441" s="222"/>
      <c r="K2441" s="222"/>
      <c r="L2441" s="222"/>
      <c r="M2441" s="222"/>
      <c r="N2441" s="221"/>
      <c r="O2441" s="221"/>
      <c r="P2441" s="221"/>
      <c r="Q2441" s="221"/>
      <c r="R2441" s="222"/>
      <c r="S2441" s="222"/>
      <c r="T2441" s="222"/>
      <c r="U2441" s="222"/>
      <c r="V2441" s="222"/>
      <c r="W2441" s="222"/>
      <c r="X2441" s="222"/>
      <c r="Y2441" s="222"/>
      <c r="Z2441" s="212"/>
      <c r="AA2441" s="212"/>
      <c r="AB2441" s="212"/>
      <c r="AC2441" s="212"/>
      <c r="AD2441" s="212"/>
      <c r="AE2441" s="212"/>
      <c r="AF2441" s="212"/>
      <c r="AG2441" s="212" t="s">
        <v>233</v>
      </c>
      <c r="AH2441" s="212"/>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3" x14ac:dyDescent="0.2">
      <c r="A2442" s="219"/>
      <c r="B2442" s="220"/>
      <c r="C2442" s="260" t="s">
        <v>1945</v>
      </c>
      <c r="D2442" s="248"/>
      <c r="E2442" s="248"/>
      <c r="F2442" s="248"/>
      <c r="G2442" s="248"/>
      <c r="H2442" s="222"/>
      <c r="I2442" s="222"/>
      <c r="J2442" s="222"/>
      <c r="K2442" s="222"/>
      <c r="L2442" s="222"/>
      <c r="M2442" s="222"/>
      <c r="N2442" s="221"/>
      <c r="O2442" s="221"/>
      <c r="P2442" s="221"/>
      <c r="Q2442" s="221"/>
      <c r="R2442" s="222"/>
      <c r="S2442" s="222"/>
      <c r="T2442" s="222"/>
      <c r="U2442" s="222"/>
      <c r="V2442" s="222"/>
      <c r="W2442" s="222"/>
      <c r="X2442" s="222"/>
      <c r="Y2442" s="222"/>
      <c r="Z2442" s="212"/>
      <c r="AA2442" s="212"/>
      <c r="AB2442" s="212"/>
      <c r="AC2442" s="212"/>
      <c r="AD2442" s="212"/>
      <c r="AE2442" s="212"/>
      <c r="AF2442" s="212"/>
      <c r="AG2442" s="212" t="s">
        <v>233</v>
      </c>
      <c r="AH2442" s="212"/>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3" x14ac:dyDescent="0.2">
      <c r="A2443" s="219"/>
      <c r="B2443" s="220"/>
      <c r="C2443" s="260" t="s">
        <v>1886</v>
      </c>
      <c r="D2443" s="248"/>
      <c r="E2443" s="248"/>
      <c r="F2443" s="248"/>
      <c r="G2443" s="248"/>
      <c r="H2443" s="222"/>
      <c r="I2443" s="222"/>
      <c r="J2443" s="222"/>
      <c r="K2443" s="222"/>
      <c r="L2443" s="222"/>
      <c r="M2443" s="222"/>
      <c r="N2443" s="221"/>
      <c r="O2443" s="221"/>
      <c r="P2443" s="221"/>
      <c r="Q2443" s="221"/>
      <c r="R2443" s="222"/>
      <c r="S2443" s="222"/>
      <c r="T2443" s="222"/>
      <c r="U2443" s="222"/>
      <c r="V2443" s="222"/>
      <c r="W2443" s="222"/>
      <c r="X2443" s="222"/>
      <c r="Y2443" s="222"/>
      <c r="Z2443" s="212"/>
      <c r="AA2443" s="212"/>
      <c r="AB2443" s="212"/>
      <c r="AC2443" s="212"/>
      <c r="AD2443" s="212"/>
      <c r="AE2443" s="212"/>
      <c r="AF2443" s="212"/>
      <c r="AG2443" s="212" t="s">
        <v>233</v>
      </c>
      <c r="AH2443" s="212"/>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2" x14ac:dyDescent="0.2">
      <c r="A2444" s="219"/>
      <c r="B2444" s="220"/>
      <c r="C2444" s="259" t="s">
        <v>651</v>
      </c>
      <c r="D2444" s="226"/>
      <c r="E2444" s="227">
        <v>1</v>
      </c>
      <c r="F2444" s="222"/>
      <c r="G2444" s="222"/>
      <c r="H2444" s="222"/>
      <c r="I2444" s="222"/>
      <c r="J2444" s="222"/>
      <c r="K2444" s="222"/>
      <c r="L2444" s="222"/>
      <c r="M2444" s="222"/>
      <c r="N2444" s="221"/>
      <c r="O2444" s="221"/>
      <c r="P2444" s="221"/>
      <c r="Q2444" s="221"/>
      <c r="R2444" s="222"/>
      <c r="S2444" s="222"/>
      <c r="T2444" s="222"/>
      <c r="U2444" s="222"/>
      <c r="V2444" s="222"/>
      <c r="W2444" s="222"/>
      <c r="X2444" s="222"/>
      <c r="Y2444" s="222"/>
      <c r="Z2444" s="212"/>
      <c r="AA2444" s="212"/>
      <c r="AB2444" s="212"/>
      <c r="AC2444" s="212"/>
      <c r="AD2444" s="212"/>
      <c r="AE2444" s="212"/>
      <c r="AF2444" s="212"/>
      <c r="AG2444" s="212" t="s">
        <v>235</v>
      </c>
      <c r="AH2444" s="212">
        <v>0</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1" x14ac:dyDescent="0.2">
      <c r="A2445" s="239">
        <v>289</v>
      </c>
      <c r="B2445" s="240" t="s">
        <v>2000</v>
      </c>
      <c r="C2445" s="257" t="s">
        <v>2001</v>
      </c>
      <c r="D2445" s="241" t="s">
        <v>425</v>
      </c>
      <c r="E2445" s="242">
        <v>1</v>
      </c>
      <c r="F2445" s="243"/>
      <c r="G2445" s="244">
        <f>ROUND(E2445*F2445,2)</f>
        <v>0</v>
      </c>
      <c r="H2445" s="243"/>
      <c r="I2445" s="244">
        <f>ROUND(E2445*H2445,2)</f>
        <v>0</v>
      </c>
      <c r="J2445" s="243"/>
      <c r="K2445" s="244">
        <f>ROUND(E2445*J2445,2)</f>
        <v>0</v>
      </c>
      <c r="L2445" s="244">
        <v>15</v>
      </c>
      <c r="M2445" s="244">
        <f>G2445*(1+L2445/100)</f>
        <v>0</v>
      </c>
      <c r="N2445" s="242">
        <v>0.2</v>
      </c>
      <c r="O2445" s="242">
        <f>ROUND(E2445*N2445,2)</f>
        <v>0.2</v>
      </c>
      <c r="P2445" s="242">
        <v>0</v>
      </c>
      <c r="Q2445" s="242">
        <f>ROUND(E2445*P2445,2)</f>
        <v>0</v>
      </c>
      <c r="R2445" s="244"/>
      <c r="S2445" s="244" t="s">
        <v>250</v>
      </c>
      <c r="T2445" s="245" t="s">
        <v>228</v>
      </c>
      <c r="U2445" s="222">
        <v>0</v>
      </c>
      <c r="V2445" s="222">
        <f>ROUND(E2445*U2445,2)</f>
        <v>0</v>
      </c>
      <c r="W2445" s="222"/>
      <c r="X2445" s="222" t="s">
        <v>298</v>
      </c>
      <c r="Y2445" s="222" t="s">
        <v>230</v>
      </c>
      <c r="Z2445" s="212"/>
      <c r="AA2445" s="212"/>
      <c r="AB2445" s="212"/>
      <c r="AC2445" s="212"/>
      <c r="AD2445" s="212"/>
      <c r="AE2445" s="212"/>
      <c r="AF2445" s="212"/>
      <c r="AG2445" s="212" t="s">
        <v>362</v>
      </c>
      <c r="AH2445" s="212"/>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2" x14ac:dyDescent="0.2">
      <c r="A2446" s="219"/>
      <c r="B2446" s="220"/>
      <c r="C2446" s="258" t="s">
        <v>1996</v>
      </c>
      <c r="D2446" s="246"/>
      <c r="E2446" s="246"/>
      <c r="F2446" s="246"/>
      <c r="G2446" s="246"/>
      <c r="H2446" s="222"/>
      <c r="I2446" s="222"/>
      <c r="J2446" s="222"/>
      <c r="K2446" s="222"/>
      <c r="L2446" s="222"/>
      <c r="M2446" s="222"/>
      <c r="N2446" s="221"/>
      <c r="O2446" s="221"/>
      <c r="P2446" s="221"/>
      <c r="Q2446" s="221"/>
      <c r="R2446" s="222"/>
      <c r="S2446" s="222"/>
      <c r="T2446" s="222"/>
      <c r="U2446" s="222"/>
      <c r="V2446" s="222"/>
      <c r="W2446" s="222"/>
      <c r="X2446" s="222"/>
      <c r="Y2446" s="222"/>
      <c r="Z2446" s="212"/>
      <c r="AA2446" s="212"/>
      <c r="AB2446" s="212"/>
      <c r="AC2446" s="212"/>
      <c r="AD2446" s="212"/>
      <c r="AE2446" s="212"/>
      <c r="AF2446" s="212"/>
      <c r="AG2446" s="212" t="s">
        <v>233</v>
      </c>
      <c r="AH2446" s="212"/>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ht="22.5" outlineLevel="3" x14ac:dyDescent="0.2">
      <c r="A2447" s="219"/>
      <c r="B2447" s="220"/>
      <c r="C2447" s="260" t="s">
        <v>1934</v>
      </c>
      <c r="D2447" s="248"/>
      <c r="E2447" s="248"/>
      <c r="F2447" s="248"/>
      <c r="G2447" s="248"/>
      <c r="H2447" s="222"/>
      <c r="I2447" s="222"/>
      <c r="J2447" s="222"/>
      <c r="K2447" s="222"/>
      <c r="L2447" s="222"/>
      <c r="M2447" s="222"/>
      <c r="N2447" s="221"/>
      <c r="O2447" s="221"/>
      <c r="P2447" s="221"/>
      <c r="Q2447" s="221"/>
      <c r="R2447" s="222"/>
      <c r="S2447" s="222"/>
      <c r="T2447" s="222"/>
      <c r="U2447" s="222"/>
      <c r="V2447" s="222"/>
      <c r="W2447" s="222"/>
      <c r="X2447" s="222"/>
      <c r="Y2447" s="222"/>
      <c r="Z2447" s="212"/>
      <c r="AA2447" s="212"/>
      <c r="AB2447" s="212"/>
      <c r="AC2447" s="212"/>
      <c r="AD2447" s="212"/>
      <c r="AE2447" s="212"/>
      <c r="AF2447" s="212"/>
      <c r="AG2447" s="212" t="s">
        <v>233</v>
      </c>
      <c r="AH2447" s="212"/>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47" t="str">
        <f>C2447</f>
        <v>Jedná se o oškrábání starého nepůvodního nátěru, přebroušení, odmaštění, vytmelení a znovu natření(2xzáklad, 2xfinální barva) a opětovnou montáž na místo.</v>
      </c>
      <c r="BB2447" s="212"/>
      <c r="BC2447" s="212"/>
      <c r="BD2447" s="212"/>
      <c r="BE2447" s="212"/>
      <c r="BF2447" s="212"/>
      <c r="BG2447" s="212"/>
      <c r="BH2447" s="212"/>
    </row>
    <row r="2448" spans="1:60" outlineLevel="3" x14ac:dyDescent="0.2">
      <c r="A2448" s="219"/>
      <c r="B2448" s="220"/>
      <c r="C2448" s="260" t="s">
        <v>1968</v>
      </c>
      <c r="D2448" s="248"/>
      <c r="E2448" s="248"/>
      <c r="F2448" s="248"/>
      <c r="G2448" s="248"/>
      <c r="H2448" s="222"/>
      <c r="I2448" s="222"/>
      <c r="J2448" s="222"/>
      <c r="K2448" s="222"/>
      <c r="L2448" s="222"/>
      <c r="M2448" s="222"/>
      <c r="N2448" s="221"/>
      <c r="O2448" s="221"/>
      <c r="P2448" s="221"/>
      <c r="Q2448" s="221"/>
      <c r="R2448" s="222"/>
      <c r="S2448" s="222"/>
      <c r="T2448" s="222"/>
      <c r="U2448" s="222"/>
      <c r="V2448" s="222"/>
      <c r="W2448" s="222"/>
      <c r="X2448" s="222"/>
      <c r="Y2448" s="222"/>
      <c r="Z2448" s="212"/>
      <c r="AA2448" s="212"/>
      <c r="AB2448" s="212"/>
      <c r="AC2448" s="212"/>
      <c r="AD2448" s="212"/>
      <c r="AE2448" s="212"/>
      <c r="AF2448" s="212"/>
      <c r="AG2448" s="212" t="s">
        <v>233</v>
      </c>
      <c r="AH2448" s="212"/>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3" x14ac:dyDescent="0.2">
      <c r="A2449" s="219"/>
      <c r="B2449" s="220"/>
      <c r="C2449" s="260" t="s">
        <v>1969</v>
      </c>
      <c r="D2449" s="248"/>
      <c r="E2449" s="248"/>
      <c r="F2449" s="248"/>
      <c r="G2449" s="248"/>
      <c r="H2449" s="222"/>
      <c r="I2449" s="222"/>
      <c r="J2449" s="222"/>
      <c r="K2449" s="222"/>
      <c r="L2449" s="222"/>
      <c r="M2449" s="222"/>
      <c r="N2449" s="221"/>
      <c r="O2449" s="221"/>
      <c r="P2449" s="221"/>
      <c r="Q2449" s="221"/>
      <c r="R2449" s="222"/>
      <c r="S2449" s="222"/>
      <c r="T2449" s="222"/>
      <c r="U2449" s="222"/>
      <c r="V2449" s="222"/>
      <c r="W2449" s="222"/>
      <c r="X2449" s="222"/>
      <c r="Y2449" s="222"/>
      <c r="Z2449" s="212"/>
      <c r="AA2449" s="212"/>
      <c r="AB2449" s="212"/>
      <c r="AC2449" s="212"/>
      <c r="AD2449" s="212"/>
      <c r="AE2449" s="212"/>
      <c r="AF2449" s="212"/>
      <c r="AG2449" s="212" t="s">
        <v>233</v>
      </c>
      <c r="AH2449" s="212"/>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3" x14ac:dyDescent="0.2">
      <c r="A2450" s="219"/>
      <c r="B2450" s="220"/>
      <c r="C2450" s="260" t="s">
        <v>1970</v>
      </c>
      <c r="D2450" s="248"/>
      <c r="E2450" s="248"/>
      <c r="F2450" s="248"/>
      <c r="G2450" s="248"/>
      <c r="H2450" s="222"/>
      <c r="I2450" s="222"/>
      <c r="J2450" s="222"/>
      <c r="K2450" s="222"/>
      <c r="L2450" s="222"/>
      <c r="M2450" s="222"/>
      <c r="N2450" s="221"/>
      <c r="O2450" s="221"/>
      <c r="P2450" s="221"/>
      <c r="Q2450" s="221"/>
      <c r="R2450" s="222"/>
      <c r="S2450" s="222"/>
      <c r="T2450" s="222"/>
      <c r="U2450" s="222"/>
      <c r="V2450" s="222"/>
      <c r="W2450" s="222"/>
      <c r="X2450" s="222"/>
      <c r="Y2450" s="222"/>
      <c r="Z2450" s="212"/>
      <c r="AA2450" s="212"/>
      <c r="AB2450" s="212"/>
      <c r="AC2450" s="212"/>
      <c r="AD2450" s="212"/>
      <c r="AE2450" s="212"/>
      <c r="AF2450" s="212"/>
      <c r="AG2450" s="212" t="s">
        <v>233</v>
      </c>
      <c r="AH2450" s="212"/>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3" x14ac:dyDescent="0.2">
      <c r="A2451" s="219"/>
      <c r="B2451" s="220"/>
      <c r="C2451" s="260" t="s">
        <v>1945</v>
      </c>
      <c r="D2451" s="248"/>
      <c r="E2451" s="248"/>
      <c r="F2451" s="248"/>
      <c r="G2451" s="248"/>
      <c r="H2451" s="222"/>
      <c r="I2451" s="222"/>
      <c r="J2451" s="222"/>
      <c r="K2451" s="222"/>
      <c r="L2451" s="222"/>
      <c r="M2451" s="222"/>
      <c r="N2451" s="221"/>
      <c r="O2451" s="221"/>
      <c r="P2451" s="221"/>
      <c r="Q2451" s="221"/>
      <c r="R2451" s="222"/>
      <c r="S2451" s="222"/>
      <c r="T2451" s="222"/>
      <c r="U2451" s="222"/>
      <c r="V2451" s="222"/>
      <c r="W2451" s="222"/>
      <c r="X2451" s="222"/>
      <c r="Y2451" s="222"/>
      <c r="Z2451" s="212"/>
      <c r="AA2451" s="212"/>
      <c r="AB2451" s="212"/>
      <c r="AC2451" s="212"/>
      <c r="AD2451" s="212"/>
      <c r="AE2451" s="212"/>
      <c r="AF2451" s="212"/>
      <c r="AG2451" s="212" t="s">
        <v>233</v>
      </c>
      <c r="AH2451" s="212"/>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3" x14ac:dyDescent="0.2">
      <c r="A2452" s="219"/>
      <c r="B2452" s="220"/>
      <c r="C2452" s="260" t="s">
        <v>1886</v>
      </c>
      <c r="D2452" s="248"/>
      <c r="E2452" s="248"/>
      <c r="F2452" s="248"/>
      <c r="G2452" s="248"/>
      <c r="H2452" s="222"/>
      <c r="I2452" s="222"/>
      <c r="J2452" s="222"/>
      <c r="K2452" s="222"/>
      <c r="L2452" s="222"/>
      <c r="M2452" s="222"/>
      <c r="N2452" s="221"/>
      <c r="O2452" s="221"/>
      <c r="P2452" s="221"/>
      <c r="Q2452" s="221"/>
      <c r="R2452" s="222"/>
      <c r="S2452" s="222"/>
      <c r="T2452" s="222"/>
      <c r="U2452" s="222"/>
      <c r="V2452" s="222"/>
      <c r="W2452" s="222"/>
      <c r="X2452" s="222"/>
      <c r="Y2452" s="222"/>
      <c r="Z2452" s="212"/>
      <c r="AA2452" s="212"/>
      <c r="AB2452" s="212"/>
      <c r="AC2452" s="212"/>
      <c r="AD2452" s="212"/>
      <c r="AE2452" s="212"/>
      <c r="AF2452" s="212"/>
      <c r="AG2452" s="212" t="s">
        <v>233</v>
      </c>
      <c r="AH2452" s="212"/>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2" x14ac:dyDescent="0.2">
      <c r="A2453" s="219"/>
      <c r="B2453" s="220"/>
      <c r="C2453" s="259" t="s">
        <v>651</v>
      </c>
      <c r="D2453" s="226"/>
      <c r="E2453" s="227">
        <v>1</v>
      </c>
      <c r="F2453" s="222"/>
      <c r="G2453" s="222"/>
      <c r="H2453" s="222"/>
      <c r="I2453" s="222"/>
      <c r="J2453" s="222"/>
      <c r="K2453" s="222"/>
      <c r="L2453" s="222"/>
      <c r="M2453" s="222"/>
      <c r="N2453" s="221"/>
      <c r="O2453" s="221"/>
      <c r="P2453" s="221"/>
      <c r="Q2453" s="221"/>
      <c r="R2453" s="222"/>
      <c r="S2453" s="222"/>
      <c r="T2453" s="222"/>
      <c r="U2453" s="222"/>
      <c r="V2453" s="222"/>
      <c r="W2453" s="222"/>
      <c r="X2453" s="222"/>
      <c r="Y2453" s="222"/>
      <c r="Z2453" s="212"/>
      <c r="AA2453" s="212"/>
      <c r="AB2453" s="212"/>
      <c r="AC2453" s="212"/>
      <c r="AD2453" s="212"/>
      <c r="AE2453" s="212"/>
      <c r="AF2453" s="212"/>
      <c r="AG2453" s="212" t="s">
        <v>235</v>
      </c>
      <c r="AH2453" s="212">
        <v>0</v>
      </c>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outlineLevel="1" x14ac:dyDescent="0.2">
      <c r="A2454" s="239">
        <v>290</v>
      </c>
      <c r="B2454" s="240" t="s">
        <v>2002</v>
      </c>
      <c r="C2454" s="257" t="s">
        <v>2003</v>
      </c>
      <c r="D2454" s="241" t="s">
        <v>425</v>
      </c>
      <c r="E2454" s="242">
        <v>1</v>
      </c>
      <c r="F2454" s="243"/>
      <c r="G2454" s="244">
        <f>ROUND(E2454*F2454,2)</f>
        <v>0</v>
      </c>
      <c r="H2454" s="243"/>
      <c r="I2454" s="244">
        <f>ROUND(E2454*H2454,2)</f>
        <v>0</v>
      </c>
      <c r="J2454" s="243"/>
      <c r="K2454" s="244">
        <f>ROUND(E2454*J2454,2)</f>
        <v>0</v>
      </c>
      <c r="L2454" s="244">
        <v>15</v>
      </c>
      <c r="M2454" s="244">
        <f>G2454*(1+L2454/100)</f>
        <v>0</v>
      </c>
      <c r="N2454" s="242">
        <v>0</v>
      </c>
      <c r="O2454" s="242">
        <f>ROUND(E2454*N2454,2)</f>
        <v>0</v>
      </c>
      <c r="P2454" s="242">
        <v>0</v>
      </c>
      <c r="Q2454" s="242">
        <f>ROUND(E2454*P2454,2)</f>
        <v>0</v>
      </c>
      <c r="R2454" s="244"/>
      <c r="S2454" s="244" t="s">
        <v>250</v>
      </c>
      <c r="T2454" s="245" t="s">
        <v>228</v>
      </c>
      <c r="U2454" s="222">
        <v>0</v>
      </c>
      <c r="V2454" s="222">
        <f>ROUND(E2454*U2454,2)</f>
        <v>0</v>
      </c>
      <c r="W2454" s="222"/>
      <c r="X2454" s="222" t="s">
        <v>298</v>
      </c>
      <c r="Y2454" s="222" t="s">
        <v>230</v>
      </c>
      <c r="Z2454" s="212"/>
      <c r="AA2454" s="212"/>
      <c r="AB2454" s="212"/>
      <c r="AC2454" s="212"/>
      <c r="AD2454" s="212"/>
      <c r="AE2454" s="212"/>
      <c r="AF2454" s="212"/>
      <c r="AG2454" s="212" t="s">
        <v>362</v>
      </c>
      <c r="AH2454" s="212"/>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2" x14ac:dyDescent="0.2">
      <c r="A2455" s="219"/>
      <c r="B2455" s="220"/>
      <c r="C2455" s="258" t="s">
        <v>1996</v>
      </c>
      <c r="D2455" s="246"/>
      <c r="E2455" s="246"/>
      <c r="F2455" s="246"/>
      <c r="G2455" s="246"/>
      <c r="H2455" s="222"/>
      <c r="I2455" s="222"/>
      <c r="J2455" s="222"/>
      <c r="K2455" s="222"/>
      <c r="L2455" s="222"/>
      <c r="M2455" s="222"/>
      <c r="N2455" s="221"/>
      <c r="O2455" s="221"/>
      <c r="P2455" s="221"/>
      <c r="Q2455" s="221"/>
      <c r="R2455" s="222"/>
      <c r="S2455" s="222"/>
      <c r="T2455" s="222"/>
      <c r="U2455" s="222"/>
      <c r="V2455" s="222"/>
      <c r="W2455" s="222"/>
      <c r="X2455" s="222"/>
      <c r="Y2455" s="222"/>
      <c r="Z2455" s="212"/>
      <c r="AA2455" s="212"/>
      <c r="AB2455" s="212"/>
      <c r="AC2455" s="212"/>
      <c r="AD2455" s="212"/>
      <c r="AE2455" s="212"/>
      <c r="AF2455" s="212"/>
      <c r="AG2455" s="212" t="s">
        <v>233</v>
      </c>
      <c r="AH2455" s="212"/>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ht="22.5" outlineLevel="3" x14ac:dyDescent="0.2">
      <c r="A2456" s="219"/>
      <c r="B2456" s="220"/>
      <c r="C2456" s="260" t="s">
        <v>1934</v>
      </c>
      <c r="D2456" s="248"/>
      <c r="E2456" s="248"/>
      <c r="F2456" s="248"/>
      <c r="G2456" s="248"/>
      <c r="H2456" s="222"/>
      <c r="I2456" s="222"/>
      <c r="J2456" s="222"/>
      <c r="K2456" s="222"/>
      <c r="L2456" s="222"/>
      <c r="M2456" s="222"/>
      <c r="N2456" s="221"/>
      <c r="O2456" s="221"/>
      <c r="P2456" s="221"/>
      <c r="Q2456" s="221"/>
      <c r="R2456" s="222"/>
      <c r="S2456" s="222"/>
      <c r="T2456" s="222"/>
      <c r="U2456" s="222"/>
      <c r="V2456" s="222"/>
      <c r="W2456" s="222"/>
      <c r="X2456" s="222"/>
      <c r="Y2456" s="222"/>
      <c r="Z2456" s="212"/>
      <c r="AA2456" s="212"/>
      <c r="AB2456" s="212"/>
      <c r="AC2456" s="212"/>
      <c r="AD2456" s="212"/>
      <c r="AE2456" s="212"/>
      <c r="AF2456" s="212"/>
      <c r="AG2456" s="212" t="s">
        <v>233</v>
      </c>
      <c r="AH2456" s="212"/>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47" t="str">
        <f>C2456</f>
        <v>Jedná se o oškrábání starého nepůvodního nátěru, přebroušení, odmaštění, vytmelení a znovu natření(2xzáklad, 2xfinální barva) a opětovnou montáž na místo.</v>
      </c>
      <c r="BB2456" s="212"/>
      <c r="BC2456" s="212"/>
      <c r="BD2456" s="212"/>
      <c r="BE2456" s="212"/>
      <c r="BF2456" s="212"/>
      <c r="BG2456" s="212"/>
      <c r="BH2456" s="212"/>
    </row>
    <row r="2457" spans="1:60" outlineLevel="3" x14ac:dyDescent="0.2">
      <c r="A2457" s="219"/>
      <c r="B2457" s="220"/>
      <c r="C2457" s="260" t="s">
        <v>1968</v>
      </c>
      <c r="D2457" s="248"/>
      <c r="E2457" s="248"/>
      <c r="F2457" s="248"/>
      <c r="G2457" s="248"/>
      <c r="H2457" s="222"/>
      <c r="I2457" s="222"/>
      <c r="J2457" s="222"/>
      <c r="K2457" s="222"/>
      <c r="L2457" s="222"/>
      <c r="M2457" s="222"/>
      <c r="N2457" s="221"/>
      <c r="O2457" s="221"/>
      <c r="P2457" s="221"/>
      <c r="Q2457" s="221"/>
      <c r="R2457" s="222"/>
      <c r="S2457" s="222"/>
      <c r="T2457" s="222"/>
      <c r="U2457" s="222"/>
      <c r="V2457" s="222"/>
      <c r="W2457" s="222"/>
      <c r="X2457" s="222"/>
      <c r="Y2457" s="222"/>
      <c r="Z2457" s="212"/>
      <c r="AA2457" s="212"/>
      <c r="AB2457" s="212"/>
      <c r="AC2457" s="212"/>
      <c r="AD2457" s="212"/>
      <c r="AE2457" s="212"/>
      <c r="AF2457" s="212"/>
      <c r="AG2457" s="212" t="s">
        <v>233</v>
      </c>
      <c r="AH2457" s="212"/>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3" x14ac:dyDescent="0.2">
      <c r="A2458" s="219"/>
      <c r="B2458" s="220"/>
      <c r="C2458" s="260" t="s">
        <v>1969</v>
      </c>
      <c r="D2458" s="248"/>
      <c r="E2458" s="248"/>
      <c r="F2458" s="248"/>
      <c r="G2458" s="248"/>
      <c r="H2458" s="222"/>
      <c r="I2458" s="222"/>
      <c r="J2458" s="222"/>
      <c r="K2458" s="222"/>
      <c r="L2458" s="222"/>
      <c r="M2458" s="222"/>
      <c r="N2458" s="221"/>
      <c r="O2458" s="221"/>
      <c r="P2458" s="221"/>
      <c r="Q2458" s="221"/>
      <c r="R2458" s="222"/>
      <c r="S2458" s="222"/>
      <c r="T2458" s="222"/>
      <c r="U2458" s="222"/>
      <c r="V2458" s="222"/>
      <c r="W2458" s="222"/>
      <c r="X2458" s="222"/>
      <c r="Y2458" s="222"/>
      <c r="Z2458" s="212"/>
      <c r="AA2458" s="212"/>
      <c r="AB2458" s="212"/>
      <c r="AC2458" s="212"/>
      <c r="AD2458" s="212"/>
      <c r="AE2458" s="212"/>
      <c r="AF2458" s="212"/>
      <c r="AG2458" s="212" t="s">
        <v>233</v>
      </c>
      <c r="AH2458" s="212"/>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3" x14ac:dyDescent="0.2">
      <c r="A2459" s="219"/>
      <c r="B2459" s="220"/>
      <c r="C2459" s="260" t="s">
        <v>1945</v>
      </c>
      <c r="D2459" s="248"/>
      <c r="E2459" s="248"/>
      <c r="F2459" s="248"/>
      <c r="G2459" s="248"/>
      <c r="H2459" s="222"/>
      <c r="I2459" s="222"/>
      <c r="J2459" s="222"/>
      <c r="K2459" s="222"/>
      <c r="L2459" s="222"/>
      <c r="M2459" s="222"/>
      <c r="N2459" s="221"/>
      <c r="O2459" s="221"/>
      <c r="P2459" s="221"/>
      <c r="Q2459" s="221"/>
      <c r="R2459" s="222"/>
      <c r="S2459" s="222"/>
      <c r="T2459" s="222"/>
      <c r="U2459" s="222"/>
      <c r="V2459" s="222"/>
      <c r="W2459" s="222"/>
      <c r="X2459" s="222"/>
      <c r="Y2459" s="222"/>
      <c r="Z2459" s="212"/>
      <c r="AA2459" s="212"/>
      <c r="AB2459" s="212"/>
      <c r="AC2459" s="212"/>
      <c r="AD2459" s="212"/>
      <c r="AE2459" s="212"/>
      <c r="AF2459" s="212"/>
      <c r="AG2459" s="212" t="s">
        <v>233</v>
      </c>
      <c r="AH2459" s="212"/>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3" x14ac:dyDescent="0.2">
      <c r="A2460" s="219"/>
      <c r="B2460" s="220"/>
      <c r="C2460" s="260" t="s">
        <v>1886</v>
      </c>
      <c r="D2460" s="248"/>
      <c r="E2460" s="248"/>
      <c r="F2460" s="248"/>
      <c r="G2460" s="248"/>
      <c r="H2460" s="222"/>
      <c r="I2460" s="222"/>
      <c r="J2460" s="222"/>
      <c r="K2460" s="222"/>
      <c r="L2460" s="222"/>
      <c r="M2460" s="222"/>
      <c r="N2460" s="221"/>
      <c r="O2460" s="221"/>
      <c r="P2460" s="221"/>
      <c r="Q2460" s="221"/>
      <c r="R2460" s="222"/>
      <c r="S2460" s="222"/>
      <c r="T2460" s="222"/>
      <c r="U2460" s="222"/>
      <c r="V2460" s="222"/>
      <c r="W2460" s="222"/>
      <c r="X2460" s="222"/>
      <c r="Y2460" s="222"/>
      <c r="Z2460" s="212"/>
      <c r="AA2460" s="212"/>
      <c r="AB2460" s="212"/>
      <c r="AC2460" s="212"/>
      <c r="AD2460" s="212"/>
      <c r="AE2460" s="212"/>
      <c r="AF2460" s="212"/>
      <c r="AG2460" s="212" t="s">
        <v>233</v>
      </c>
      <c r="AH2460" s="212"/>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2" x14ac:dyDescent="0.2">
      <c r="A2461" s="219"/>
      <c r="B2461" s="220"/>
      <c r="C2461" s="259" t="s">
        <v>2004</v>
      </c>
      <c r="D2461" s="226"/>
      <c r="E2461" s="227">
        <v>1</v>
      </c>
      <c r="F2461" s="222"/>
      <c r="G2461" s="222"/>
      <c r="H2461" s="222"/>
      <c r="I2461" s="222"/>
      <c r="J2461" s="222"/>
      <c r="K2461" s="222"/>
      <c r="L2461" s="222"/>
      <c r="M2461" s="222"/>
      <c r="N2461" s="221"/>
      <c r="O2461" s="221"/>
      <c r="P2461" s="221"/>
      <c r="Q2461" s="221"/>
      <c r="R2461" s="222"/>
      <c r="S2461" s="222"/>
      <c r="T2461" s="222"/>
      <c r="U2461" s="222"/>
      <c r="V2461" s="222"/>
      <c r="W2461" s="222"/>
      <c r="X2461" s="222"/>
      <c r="Y2461" s="222"/>
      <c r="Z2461" s="212"/>
      <c r="AA2461" s="212"/>
      <c r="AB2461" s="212"/>
      <c r="AC2461" s="212"/>
      <c r="AD2461" s="212"/>
      <c r="AE2461" s="212"/>
      <c r="AF2461" s="212"/>
      <c r="AG2461" s="212" t="s">
        <v>235</v>
      </c>
      <c r="AH2461" s="212">
        <v>0</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outlineLevel="1" x14ac:dyDescent="0.2">
      <c r="A2462" s="239">
        <v>291</v>
      </c>
      <c r="B2462" s="240" t="s">
        <v>2005</v>
      </c>
      <c r="C2462" s="257" t="s">
        <v>2006</v>
      </c>
      <c r="D2462" s="241" t="s">
        <v>425</v>
      </c>
      <c r="E2462" s="242">
        <v>1</v>
      </c>
      <c r="F2462" s="243"/>
      <c r="G2462" s="244">
        <f>ROUND(E2462*F2462,2)</f>
        <v>0</v>
      </c>
      <c r="H2462" s="243"/>
      <c r="I2462" s="244">
        <f>ROUND(E2462*H2462,2)</f>
        <v>0</v>
      </c>
      <c r="J2462" s="243"/>
      <c r="K2462" s="244">
        <f>ROUND(E2462*J2462,2)</f>
        <v>0</v>
      </c>
      <c r="L2462" s="244">
        <v>15</v>
      </c>
      <c r="M2462" s="244">
        <f>G2462*(1+L2462/100)</f>
        <v>0</v>
      </c>
      <c r="N2462" s="242">
        <v>0</v>
      </c>
      <c r="O2462" s="242">
        <f>ROUND(E2462*N2462,2)</f>
        <v>0</v>
      </c>
      <c r="P2462" s="242">
        <v>0</v>
      </c>
      <c r="Q2462" s="242">
        <f>ROUND(E2462*P2462,2)</f>
        <v>0</v>
      </c>
      <c r="R2462" s="244"/>
      <c r="S2462" s="244" t="s">
        <v>250</v>
      </c>
      <c r="T2462" s="245" t="s">
        <v>228</v>
      </c>
      <c r="U2462" s="222">
        <v>0</v>
      </c>
      <c r="V2462" s="222">
        <f>ROUND(E2462*U2462,2)</f>
        <v>0</v>
      </c>
      <c r="W2462" s="222"/>
      <c r="X2462" s="222" t="s">
        <v>298</v>
      </c>
      <c r="Y2462" s="222" t="s">
        <v>230</v>
      </c>
      <c r="Z2462" s="212"/>
      <c r="AA2462" s="212"/>
      <c r="AB2462" s="212"/>
      <c r="AC2462" s="212"/>
      <c r="AD2462" s="212"/>
      <c r="AE2462" s="212"/>
      <c r="AF2462" s="212"/>
      <c r="AG2462" s="212" t="s">
        <v>362</v>
      </c>
      <c r="AH2462" s="212"/>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2" x14ac:dyDescent="0.2">
      <c r="A2463" s="219"/>
      <c r="B2463" s="220"/>
      <c r="C2463" s="258" t="s">
        <v>1996</v>
      </c>
      <c r="D2463" s="246"/>
      <c r="E2463" s="246"/>
      <c r="F2463" s="246"/>
      <c r="G2463" s="246"/>
      <c r="H2463" s="222"/>
      <c r="I2463" s="222"/>
      <c r="J2463" s="222"/>
      <c r="K2463" s="222"/>
      <c r="L2463" s="222"/>
      <c r="M2463" s="222"/>
      <c r="N2463" s="221"/>
      <c r="O2463" s="221"/>
      <c r="P2463" s="221"/>
      <c r="Q2463" s="221"/>
      <c r="R2463" s="222"/>
      <c r="S2463" s="222"/>
      <c r="T2463" s="222"/>
      <c r="U2463" s="222"/>
      <c r="V2463" s="222"/>
      <c r="W2463" s="222"/>
      <c r="X2463" s="222"/>
      <c r="Y2463" s="222"/>
      <c r="Z2463" s="212"/>
      <c r="AA2463" s="212"/>
      <c r="AB2463" s="212"/>
      <c r="AC2463" s="212"/>
      <c r="AD2463" s="212"/>
      <c r="AE2463" s="212"/>
      <c r="AF2463" s="212"/>
      <c r="AG2463" s="212" t="s">
        <v>233</v>
      </c>
      <c r="AH2463" s="212"/>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ht="22.5" outlineLevel="3" x14ac:dyDescent="0.2">
      <c r="A2464" s="219"/>
      <c r="B2464" s="220"/>
      <c r="C2464" s="260" t="s">
        <v>1934</v>
      </c>
      <c r="D2464" s="248"/>
      <c r="E2464" s="248"/>
      <c r="F2464" s="248"/>
      <c r="G2464" s="248"/>
      <c r="H2464" s="222"/>
      <c r="I2464" s="222"/>
      <c r="J2464" s="222"/>
      <c r="K2464" s="222"/>
      <c r="L2464" s="222"/>
      <c r="M2464" s="222"/>
      <c r="N2464" s="221"/>
      <c r="O2464" s="221"/>
      <c r="P2464" s="221"/>
      <c r="Q2464" s="221"/>
      <c r="R2464" s="222"/>
      <c r="S2464" s="222"/>
      <c r="T2464" s="222"/>
      <c r="U2464" s="222"/>
      <c r="V2464" s="222"/>
      <c r="W2464" s="222"/>
      <c r="X2464" s="222"/>
      <c r="Y2464" s="222"/>
      <c r="Z2464" s="212"/>
      <c r="AA2464" s="212"/>
      <c r="AB2464" s="212"/>
      <c r="AC2464" s="212"/>
      <c r="AD2464" s="212"/>
      <c r="AE2464" s="212"/>
      <c r="AF2464" s="212"/>
      <c r="AG2464" s="212" t="s">
        <v>233</v>
      </c>
      <c r="AH2464" s="212"/>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47" t="str">
        <f>C2464</f>
        <v>Jedná se o oškrábání starého nepůvodního nátěru, přebroušení, odmaštění, vytmelení a znovu natření(2xzáklad, 2xfinální barva) a opětovnou montáž na místo.</v>
      </c>
      <c r="BB2464" s="212"/>
      <c r="BC2464" s="212"/>
      <c r="BD2464" s="212"/>
      <c r="BE2464" s="212"/>
      <c r="BF2464" s="212"/>
      <c r="BG2464" s="212"/>
      <c r="BH2464" s="212"/>
    </row>
    <row r="2465" spans="1:60" outlineLevel="3" x14ac:dyDescent="0.2">
      <c r="A2465" s="219"/>
      <c r="B2465" s="220"/>
      <c r="C2465" s="260" t="s">
        <v>1968</v>
      </c>
      <c r="D2465" s="248"/>
      <c r="E2465" s="248"/>
      <c r="F2465" s="248"/>
      <c r="G2465" s="248"/>
      <c r="H2465" s="222"/>
      <c r="I2465" s="222"/>
      <c r="J2465" s="222"/>
      <c r="K2465" s="222"/>
      <c r="L2465" s="222"/>
      <c r="M2465" s="222"/>
      <c r="N2465" s="221"/>
      <c r="O2465" s="221"/>
      <c r="P2465" s="221"/>
      <c r="Q2465" s="221"/>
      <c r="R2465" s="222"/>
      <c r="S2465" s="222"/>
      <c r="T2465" s="222"/>
      <c r="U2465" s="222"/>
      <c r="V2465" s="222"/>
      <c r="W2465" s="222"/>
      <c r="X2465" s="222"/>
      <c r="Y2465" s="222"/>
      <c r="Z2465" s="212"/>
      <c r="AA2465" s="212"/>
      <c r="AB2465" s="212"/>
      <c r="AC2465" s="212"/>
      <c r="AD2465" s="212"/>
      <c r="AE2465" s="212"/>
      <c r="AF2465" s="212"/>
      <c r="AG2465" s="212" t="s">
        <v>233</v>
      </c>
      <c r="AH2465" s="212"/>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3" x14ac:dyDescent="0.2">
      <c r="A2466" s="219"/>
      <c r="B2466" s="220"/>
      <c r="C2466" s="260" t="s">
        <v>1969</v>
      </c>
      <c r="D2466" s="248"/>
      <c r="E2466" s="248"/>
      <c r="F2466" s="248"/>
      <c r="G2466" s="248"/>
      <c r="H2466" s="222"/>
      <c r="I2466" s="222"/>
      <c r="J2466" s="222"/>
      <c r="K2466" s="222"/>
      <c r="L2466" s="222"/>
      <c r="M2466" s="222"/>
      <c r="N2466" s="221"/>
      <c r="O2466" s="221"/>
      <c r="P2466" s="221"/>
      <c r="Q2466" s="221"/>
      <c r="R2466" s="222"/>
      <c r="S2466" s="222"/>
      <c r="T2466" s="222"/>
      <c r="U2466" s="222"/>
      <c r="V2466" s="222"/>
      <c r="W2466" s="222"/>
      <c r="X2466" s="222"/>
      <c r="Y2466" s="222"/>
      <c r="Z2466" s="212"/>
      <c r="AA2466" s="212"/>
      <c r="AB2466" s="212"/>
      <c r="AC2466" s="212"/>
      <c r="AD2466" s="212"/>
      <c r="AE2466" s="212"/>
      <c r="AF2466" s="212"/>
      <c r="AG2466" s="212" t="s">
        <v>233</v>
      </c>
      <c r="AH2466" s="212"/>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outlineLevel="3" x14ac:dyDescent="0.2">
      <c r="A2467" s="219"/>
      <c r="B2467" s="220"/>
      <c r="C2467" s="260" t="s">
        <v>1945</v>
      </c>
      <c r="D2467" s="248"/>
      <c r="E2467" s="248"/>
      <c r="F2467" s="248"/>
      <c r="G2467" s="248"/>
      <c r="H2467" s="222"/>
      <c r="I2467" s="222"/>
      <c r="J2467" s="222"/>
      <c r="K2467" s="222"/>
      <c r="L2467" s="222"/>
      <c r="M2467" s="222"/>
      <c r="N2467" s="221"/>
      <c r="O2467" s="221"/>
      <c r="P2467" s="221"/>
      <c r="Q2467" s="221"/>
      <c r="R2467" s="222"/>
      <c r="S2467" s="222"/>
      <c r="T2467" s="222"/>
      <c r="U2467" s="222"/>
      <c r="V2467" s="222"/>
      <c r="W2467" s="222"/>
      <c r="X2467" s="222"/>
      <c r="Y2467" s="222"/>
      <c r="Z2467" s="212"/>
      <c r="AA2467" s="212"/>
      <c r="AB2467" s="212"/>
      <c r="AC2467" s="212"/>
      <c r="AD2467" s="212"/>
      <c r="AE2467" s="212"/>
      <c r="AF2467" s="212"/>
      <c r="AG2467" s="212" t="s">
        <v>233</v>
      </c>
      <c r="AH2467" s="212"/>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3" x14ac:dyDescent="0.2">
      <c r="A2468" s="219"/>
      <c r="B2468" s="220"/>
      <c r="C2468" s="260" t="s">
        <v>1886</v>
      </c>
      <c r="D2468" s="248"/>
      <c r="E2468" s="248"/>
      <c r="F2468" s="248"/>
      <c r="G2468" s="248"/>
      <c r="H2468" s="222"/>
      <c r="I2468" s="222"/>
      <c r="J2468" s="222"/>
      <c r="K2468" s="222"/>
      <c r="L2468" s="222"/>
      <c r="M2468" s="222"/>
      <c r="N2468" s="221"/>
      <c r="O2468" s="221"/>
      <c r="P2468" s="221"/>
      <c r="Q2468" s="221"/>
      <c r="R2468" s="222"/>
      <c r="S2468" s="222"/>
      <c r="T2468" s="222"/>
      <c r="U2468" s="222"/>
      <c r="V2468" s="222"/>
      <c r="W2468" s="222"/>
      <c r="X2468" s="222"/>
      <c r="Y2468" s="222"/>
      <c r="Z2468" s="212"/>
      <c r="AA2468" s="212"/>
      <c r="AB2468" s="212"/>
      <c r="AC2468" s="212"/>
      <c r="AD2468" s="212"/>
      <c r="AE2468" s="212"/>
      <c r="AF2468" s="212"/>
      <c r="AG2468" s="212" t="s">
        <v>233</v>
      </c>
      <c r="AH2468" s="212"/>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2" x14ac:dyDescent="0.2">
      <c r="A2469" s="219"/>
      <c r="B2469" s="220"/>
      <c r="C2469" s="259" t="s">
        <v>2004</v>
      </c>
      <c r="D2469" s="226"/>
      <c r="E2469" s="227">
        <v>1</v>
      </c>
      <c r="F2469" s="222"/>
      <c r="G2469" s="222"/>
      <c r="H2469" s="222"/>
      <c r="I2469" s="222"/>
      <c r="J2469" s="222"/>
      <c r="K2469" s="222"/>
      <c r="L2469" s="222"/>
      <c r="M2469" s="222"/>
      <c r="N2469" s="221"/>
      <c r="O2469" s="221"/>
      <c r="P2469" s="221"/>
      <c r="Q2469" s="221"/>
      <c r="R2469" s="222"/>
      <c r="S2469" s="222"/>
      <c r="T2469" s="222"/>
      <c r="U2469" s="222"/>
      <c r="V2469" s="222"/>
      <c r="W2469" s="222"/>
      <c r="X2469" s="222"/>
      <c r="Y2469" s="222"/>
      <c r="Z2469" s="212"/>
      <c r="AA2469" s="212"/>
      <c r="AB2469" s="212"/>
      <c r="AC2469" s="212"/>
      <c r="AD2469" s="212"/>
      <c r="AE2469" s="212"/>
      <c r="AF2469" s="212"/>
      <c r="AG2469" s="212" t="s">
        <v>235</v>
      </c>
      <c r="AH2469" s="212">
        <v>0</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outlineLevel="1" x14ac:dyDescent="0.2">
      <c r="A2470" s="239">
        <v>292</v>
      </c>
      <c r="B2470" s="240" t="s">
        <v>2007</v>
      </c>
      <c r="C2470" s="257" t="s">
        <v>2008</v>
      </c>
      <c r="D2470" s="241" t="s">
        <v>425</v>
      </c>
      <c r="E2470" s="242">
        <v>5</v>
      </c>
      <c r="F2470" s="243"/>
      <c r="G2470" s="244">
        <f>ROUND(E2470*F2470,2)</f>
        <v>0</v>
      </c>
      <c r="H2470" s="243"/>
      <c r="I2470" s="244">
        <f>ROUND(E2470*H2470,2)</f>
        <v>0</v>
      </c>
      <c r="J2470" s="243"/>
      <c r="K2470" s="244">
        <f>ROUND(E2470*J2470,2)</f>
        <v>0</v>
      </c>
      <c r="L2470" s="244">
        <v>15</v>
      </c>
      <c r="M2470" s="244">
        <f>G2470*(1+L2470/100)</f>
        <v>0</v>
      </c>
      <c r="N2470" s="242">
        <v>0</v>
      </c>
      <c r="O2470" s="242">
        <f>ROUND(E2470*N2470,2)</f>
        <v>0</v>
      </c>
      <c r="P2470" s="242">
        <v>0</v>
      </c>
      <c r="Q2470" s="242">
        <f>ROUND(E2470*P2470,2)</f>
        <v>0</v>
      </c>
      <c r="R2470" s="244"/>
      <c r="S2470" s="244" t="s">
        <v>250</v>
      </c>
      <c r="T2470" s="245" t="s">
        <v>228</v>
      </c>
      <c r="U2470" s="222">
        <v>0</v>
      </c>
      <c r="V2470" s="222">
        <f>ROUND(E2470*U2470,2)</f>
        <v>0</v>
      </c>
      <c r="W2470" s="222"/>
      <c r="X2470" s="222" t="s">
        <v>298</v>
      </c>
      <c r="Y2470" s="222" t="s">
        <v>230</v>
      </c>
      <c r="Z2470" s="212"/>
      <c r="AA2470" s="212"/>
      <c r="AB2470" s="212"/>
      <c r="AC2470" s="212"/>
      <c r="AD2470" s="212"/>
      <c r="AE2470" s="212"/>
      <c r="AF2470" s="212"/>
      <c r="AG2470" s="212" t="s">
        <v>362</v>
      </c>
      <c r="AH2470" s="212"/>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2" x14ac:dyDescent="0.2">
      <c r="A2471" s="219"/>
      <c r="B2471" s="220"/>
      <c r="C2471" s="258" t="s">
        <v>1988</v>
      </c>
      <c r="D2471" s="246"/>
      <c r="E2471" s="246"/>
      <c r="F2471" s="246"/>
      <c r="G2471" s="246"/>
      <c r="H2471" s="222"/>
      <c r="I2471" s="222"/>
      <c r="J2471" s="222"/>
      <c r="K2471" s="222"/>
      <c r="L2471" s="222"/>
      <c r="M2471" s="222"/>
      <c r="N2471" s="221"/>
      <c r="O2471" s="221"/>
      <c r="P2471" s="221"/>
      <c r="Q2471" s="221"/>
      <c r="R2471" s="222"/>
      <c r="S2471" s="222"/>
      <c r="T2471" s="222"/>
      <c r="U2471" s="222"/>
      <c r="V2471" s="222"/>
      <c r="W2471" s="222"/>
      <c r="X2471" s="222"/>
      <c r="Y2471" s="222"/>
      <c r="Z2471" s="212"/>
      <c r="AA2471" s="212"/>
      <c r="AB2471" s="212"/>
      <c r="AC2471" s="212"/>
      <c r="AD2471" s="212"/>
      <c r="AE2471" s="212"/>
      <c r="AF2471" s="212"/>
      <c r="AG2471" s="212" t="s">
        <v>233</v>
      </c>
      <c r="AH2471" s="212"/>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47" t="str">
        <f>C2471</f>
        <v>Okno demontovat, přebrousit, vytmelit a znovu natřít. Nový nátěr ve dvou vrstvách včetně podkladového nátěru.</v>
      </c>
      <c r="BB2471" s="212"/>
      <c r="BC2471" s="212"/>
      <c r="BD2471" s="212"/>
      <c r="BE2471" s="212"/>
      <c r="BF2471" s="212"/>
      <c r="BG2471" s="212"/>
      <c r="BH2471" s="212"/>
    </row>
    <row r="2472" spans="1:60" outlineLevel="3" x14ac:dyDescent="0.2">
      <c r="A2472" s="219"/>
      <c r="B2472" s="220"/>
      <c r="C2472" s="260" t="s">
        <v>1989</v>
      </c>
      <c r="D2472" s="248"/>
      <c r="E2472" s="248"/>
      <c r="F2472" s="248"/>
      <c r="G2472" s="248"/>
      <c r="H2472" s="222"/>
      <c r="I2472" s="222"/>
      <c r="J2472" s="222"/>
      <c r="K2472" s="222"/>
      <c r="L2472" s="222"/>
      <c r="M2472" s="222"/>
      <c r="N2472" s="221"/>
      <c r="O2472" s="221"/>
      <c r="P2472" s="221"/>
      <c r="Q2472" s="221"/>
      <c r="R2472" s="222"/>
      <c r="S2472" s="222"/>
      <c r="T2472" s="222"/>
      <c r="U2472" s="222"/>
      <c r="V2472" s="222"/>
      <c r="W2472" s="222"/>
      <c r="X2472" s="222"/>
      <c r="Y2472" s="222"/>
      <c r="Z2472" s="212"/>
      <c r="AA2472" s="212"/>
      <c r="AB2472" s="212"/>
      <c r="AC2472" s="212"/>
      <c r="AD2472" s="212"/>
      <c r="AE2472" s="212"/>
      <c r="AF2472" s="212"/>
      <c r="AG2472" s="212" t="s">
        <v>233</v>
      </c>
      <c r="AH2472" s="212"/>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3" x14ac:dyDescent="0.2">
      <c r="A2473" s="219"/>
      <c r="B2473" s="220"/>
      <c r="C2473" s="260" t="s">
        <v>1990</v>
      </c>
      <c r="D2473" s="248"/>
      <c r="E2473" s="248"/>
      <c r="F2473" s="248"/>
      <c r="G2473" s="248"/>
      <c r="H2473" s="222"/>
      <c r="I2473" s="222"/>
      <c r="J2473" s="222"/>
      <c r="K2473" s="222"/>
      <c r="L2473" s="222"/>
      <c r="M2473" s="222"/>
      <c r="N2473" s="221"/>
      <c r="O2473" s="221"/>
      <c r="P2473" s="221"/>
      <c r="Q2473" s="221"/>
      <c r="R2473" s="222"/>
      <c r="S2473" s="222"/>
      <c r="T2473" s="222"/>
      <c r="U2473" s="222"/>
      <c r="V2473" s="222"/>
      <c r="W2473" s="222"/>
      <c r="X2473" s="222"/>
      <c r="Y2473" s="222"/>
      <c r="Z2473" s="212"/>
      <c r="AA2473" s="212"/>
      <c r="AB2473" s="212"/>
      <c r="AC2473" s="212"/>
      <c r="AD2473" s="212"/>
      <c r="AE2473" s="212"/>
      <c r="AF2473" s="212"/>
      <c r="AG2473" s="212" t="s">
        <v>233</v>
      </c>
      <c r="AH2473" s="212"/>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3" x14ac:dyDescent="0.2">
      <c r="A2474" s="219"/>
      <c r="B2474" s="220"/>
      <c r="C2474" s="260" t="s">
        <v>1991</v>
      </c>
      <c r="D2474" s="248"/>
      <c r="E2474" s="248"/>
      <c r="F2474" s="248"/>
      <c r="G2474" s="248"/>
      <c r="H2474" s="222"/>
      <c r="I2474" s="222"/>
      <c r="J2474" s="222"/>
      <c r="K2474" s="222"/>
      <c r="L2474" s="222"/>
      <c r="M2474" s="222"/>
      <c r="N2474" s="221"/>
      <c r="O2474" s="221"/>
      <c r="P2474" s="221"/>
      <c r="Q2474" s="221"/>
      <c r="R2474" s="222"/>
      <c r="S2474" s="222"/>
      <c r="T2474" s="222"/>
      <c r="U2474" s="222"/>
      <c r="V2474" s="222"/>
      <c r="W2474" s="222"/>
      <c r="X2474" s="222"/>
      <c r="Y2474" s="222"/>
      <c r="Z2474" s="212"/>
      <c r="AA2474" s="212"/>
      <c r="AB2474" s="212"/>
      <c r="AC2474" s="212"/>
      <c r="AD2474" s="212"/>
      <c r="AE2474" s="212"/>
      <c r="AF2474" s="212"/>
      <c r="AG2474" s="212" t="s">
        <v>233</v>
      </c>
      <c r="AH2474" s="212"/>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outlineLevel="3" x14ac:dyDescent="0.2">
      <c r="A2475" s="219"/>
      <c r="B2475" s="220"/>
      <c r="C2475" s="260" t="s">
        <v>1992</v>
      </c>
      <c r="D2475" s="248"/>
      <c r="E2475" s="248"/>
      <c r="F2475" s="248"/>
      <c r="G2475" s="248"/>
      <c r="H2475" s="222"/>
      <c r="I2475" s="222"/>
      <c r="J2475" s="222"/>
      <c r="K2475" s="222"/>
      <c r="L2475" s="222"/>
      <c r="M2475" s="222"/>
      <c r="N2475" s="221"/>
      <c r="O2475" s="221"/>
      <c r="P2475" s="221"/>
      <c r="Q2475" s="221"/>
      <c r="R2475" s="222"/>
      <c r="S2475" s="222"/>
      <c r="T2475" s="222"/>
      <c r="U2475" s="222"/>
      <c r="V2475" s="222"/>
      <c r="W2475" s="222"/>
      <c r="X2475" s="222"/>
      <c r="Y2475" s="222"/>
      <c r="Z2475" s="212"/>
      <c r="AA2475" s="212"/>
      <c r="AB2475" s="212"/>
      <c r="AC2475" s="212"/>
      <c r="AD2475" s="212"/>
      <c r="AE2475" s="212"/>
      <c r="AF2475" s="212"/>
      <c r="AG2475" s="212" t="s">
        <v>233</v>
      </c>
      <c r="AH2475" s="212"/>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2" x14ac:dyDescent="0.2">
      <c r="A2476" s="219"/>
      <c r="B2476" s="220"/>
      <c r="C2476" s="259" t="s">
        <v>2009</v>
      </c>
      <c r="D2476" s="226"/>
      <c r="E2476" s="227">
        <v>5</v>
      </c>
      <c r="F2476" s="222"/>
      <c r="G2476" s="222"/>
      <c r="H2476" s="222"/>
      <c r="I2476" s="222"/>
      <c r="J2476" s="222"/>
      <c r="K2476" s="222"/>
      <c r="L2476" s="222"/>
      <c r="M2476" s="222"/>
      <c r="N2476" s="221"/>
      <c r="O2476" s="221"/>
      <c r="P2476" s="221"/>
      <c r="Q2476" s="221"/>
      <c r="R2476" s="222"/>
      <c r="S2476" s="222"/>
      <c r="T2476" s="222"/>
      <c r="U2476" s="222"/>
      <c r="V2476" s="222"/>
      <c r="W2476" s="222"/>
      <c r="X2476" s="222"/>
      <c r="Y2476" s="222"/>
      <c r="Z2476" s="212"/>
      <c r="AA2476" s="212"/>
      <c r="AB2476" s="212"/>
      <c r="AC2476" s="212"/>
      <c r="AD2476" s="212"/>
      <c r="AE2476" s="212"/>
      <c r="AF2476" s="212"/>
      <c r="AG2476" s="212" t="s">
        <v>235</v>
      </c>
      <c r="AH2476" s="212">
        <v>0</v>
      </c>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ht="22.5" outlineLevel="1" x14ac:dyDescent="0.2">
      <c r="A2477" s="239">
        <v>293</v>
      </c>
      <c r="B2477" s="240" t="s">
        <v>2010</v>
      </c>
      <c r="C2477" s="257" t="s">
        <v>2011</v>
      </c>
      <c r="D2477" s="241" t="s">
        <v>425</v>
      </c>
      <c r="E2477" s="242">
        <v>1</v>
      </c>
      <c r="F2477" s="243"/>
      <c r="G2477" s="244">
        <f>ROUND(E2477*F2477,2)</f>
        <v>0</v>
      </c>
      <c r="H2477" s="243"/>
      <c r="I2477" s="244">
        <f>ROUND(E2477*H2477,2)</f>
        <v>0</v>
      </c>
      <c r="J2477" s="243"/>
      <c r="K2477" s="244">
        <f>ROUND(E2477*J2477,2)</f>
        <v>0</v>
      </c>
      <c r="L2477" s="244">
        <v>15</v>
      </c>
      <c r="M2477" s="244">
        <f>G2477*(1+L2477/100)</f>
        <v>0</v>
      </c>
      <c r="N2477" s="242">
        <v>0</v>
      </c>
      <c r="O2477" s="242">
        <f>ROUND(E2477*N2477,2)</f>
        <v>0</v>
      </c>
      <c r="P2477" s="242">
        <v>0</v>
      </c>
      <c r="Q2477" s="242">
        <f>ROUND(E2477*P2477,2)</f>
        <v>0</v>
      </c>
      <c r="R2477" s="244"/>
      <c r="S2477" s="244" t="s">
        <v>250</v>
      </c>
      <c r="T2477" s="245" t="s">
        <v>228</v>
      </c>
      <c r="U2477" s="222">
        <v>0</v>
      </c>
      <c r="V2477" s="222">
        <f>ROUND(E2477*U2477,2)</f>
        <v>0</v>
      </c>
      <c r="W2477" s="222"/>
      <c r="X2477" s="222" t="s">
        <v>298</v>
      </c>
      <c r="Y2477" s="222" t="s">
        <v>230</v>
      </c>
      <c r="Z2477" s="212"/>
      <c r="AA2477" s="212"/>
      <c r="AB2477" s="212"/>
      <c r="AC2477" s="212"/>
      <c r="AD2477" s="212"/>
      <c r="AE2477" s="212"/>
      <c r="AF2477" s="212"/>
      <c r="AG2477" s="212" t="s">
        <v>362</v>
      </c>
      <c r="AH2477" s="212"/>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outlineLevel="2" x14ac:dyDescent="0.2">
      <c r="A2478" s="219"/>
      <c r="B2478" s="220"/>
      <c r="C2478" s="258" t="s">
        <v>2012</v>
      </c>
      <c r="D2478" s="246"/>
      <c r="E2478" s="246"/>
      <c r="F2478" s="246"/>
      <c r="G2478" s="246"/>
      <c r="H2478" s="222"/>
      <c r="I2478" s="222"/>
      <c r="J2478" s="222"/>
      <c r="K2478" s="222"/>
      <c r="L2478" s="222"/>
      <c r="M2478" s="222"/>
      <c r="N2478" s="221"/>
      <c r="O2478" s="221"/>
      <c r="P2478" s="221"/>
      <c r="Q2478" s="221"/>
      <c r="R2478" s="222"/>
      <c r="S2478" s="222"/>
      <c r="T2478" s="222"/>
      <c r="U2478" s="222"/>
      <c r="V2478" s="222"/>
      <c r="W2478" s="222"/>
      <c r="X2478" s="222"/>
      <c r="Y2478" s="222"/>
      <c r="Z2478" s="212"/>
      <c r="AA2478" s="212"/>
      <c r="AB2478" s="212"/>
      <c r="AC2478" s="212"/>
      <c r="AD2478" s="212"/>
      <c r="AE2478" s="212"/>
      <c r="AF2478" s="212"/>
      <c r="AG2478" s="212" t="s">
        <v>233</v>
      </c>
      <c r="AH2478" s="212"/>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3" x14ac:dyDescent="0.2">
      <c r="A2479" s="219"/>
      <c r="B2479" s="220"/>
      <c r="C2479" s="260" t="s">
        <v>2013</v>
      </c>
      <c r="D2479" s="248"/>
      <c r="E2479" s="248"/>
      <c r="F2479" s="248"/>
      <c r="G2479" s="248"/>
      <c r="H2479" s="222"/>
      <c r="I2479" s="222"/>
      <c r="J2479" s="222"/>
      <c r="K2479" s="222"/>
      <c r="L2479" s="222"/>
      <c r="M2479" s="222"/>
      <c r="N2479" s="221"/>
      <c r="O2479" s="221"/>
      <c r="P2479" s="221"/>
      <c r="Q2479" s="221"/>
      <c r="R2479" s="222"/>
      <c r="S2479" s="222"/>
      <c r="T2479" s="222"/>
      <c r="U2479" s="222"/>
      <c r="V2479" s="222"/>
      <c r="W2479" s="222"/>
      <c r="X2479" s="222"/>
      <c r="Y2479" s="222"/>
      <c r="Z2479" s="212"/>
      <c r="AA2479" s="212"/>
      <c r="AB2479" s="212"/>
      <c r="AC2479" s="212"/>
      <c r="AD2479" s="212"/>
      <c r="AE2479" s="212"/>
      <c r="AF2479" s="212"/>
      <c r="AG2479" s="212" t="s">
        <v>233</v>
      </c>
      <c r="AH2479" s="212"/>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3" x14ac:dyDescent="0.2">
      <c r="A2480" s="219"/>
      <c r="B2480" s="220"/>
      <c r="C2480" s="260" t="s">
        <v>2014</v>
      </c>
      <c r="D2480" s="248"/>
      <c r="E2480" s="248"/>
      <c r="F2480" s="248"/>
      <c r="G2480" s="248"/>
      <c r="H2480" s="222"/>
      <c r="I2480" s="222"/>
      <c r="J2480" s="222"/>
      <c r="K2480" s="222"/>
      <c r="L2480" s="222"/>
      <c r="M2480" s="222"/>
      <c r="N2480" s="221"/>
      <c r="O2480" s="221"/>
      <c r="P2480" s="221"/>
      <c r="Q2480" s="221"/>
      <c r="R2480" s="222"/>
      <c r="S2480" s="222"/>
      <c r="T2480" s="222"/>
      <c r="U2480" s="222"/>
      <c r="V2480" s="222"/>
      <c r="W2480" s="222"/>
      <c r="X2480" s="222"/>
      <c r="Y2480" s="222"/>
      <c r="Z2480" s="212"/>
      <c r="AA2480" s="212"/>
      <c r="AB2480" s="212"/>
      <c r="AC2480" s="212"/>
      <c r="AD2480" s="212"/>
      <c r="AE2480" s="212"/>
      <c r="AF2480" s="212"/>
      <c r="AG2480" s="212" t="s">
        <v>233</v>
      </c>
      <c r="AH2480" s="212"/>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3" x14ac:dyDescent="0.2">
      <c r="A2481" s="219"/>
      <c r="B2481" s="220"/>
      <c r="C2481" s="260" t="s">
        <v>1991</v>
      </c>
      <c r="D2481" s="248"/>
      <c r="E2481" s="248"/>
      <c r="F2481" s="248"/>
      <c r="G2481" s="248"/>
      <c r="H2481" s="222"/>
      <c r="I2481" s="222"/>
      <c r="J2481" s="222"/>
      <c r="K2481" s="222"/>
      <c r="L2481" s="222"/>
      <c r="M2481" s="222"/>
      <c r="N2481" s="221"/>
      <c r="O2481" s="221"/>
      <c r="P2481" s="221"/>
      <c r="Q2481" s="221"/>
      <c r="R2481" s="222"/>
      <c r="S2481" s="222"/>
      <c r="T2481" s="222"/>
      <c r="U2481" s="222"/>
      <c r="V2481" s="222"/>
      <c r="W2481" s="222"/>
      <c r="X2481" s="222"/>
      <c r="Y2481" s="222"/>
      <c r="Z2481" s="212"/>
      <c r="AA2481" s="212"/>
      <c r="AB2481" s="212"/>
      <c r="AC2481" s="212"/>
      <c r="AD2481" s="212"/>
      <c r="AE2481" s="212"/>
      <c r="AF2481" s="212"/>
      <c r="AG2481" s="212" t="s">
        <v>233</v>
      </c>
      <c r="AH2481" s="212"/>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3" x14ac:dyDescent="0.2">
      <c r="A2482" s="219"/>
      <c r="B2482" s="220"/>
      <c r="C2482" s="260" t="s">
        <v>1992</v>
      </c>
      <c r="D2482" s="248"/>
      <c r="E2482" s="248"/>
      <c r="F2482" s="248"/>
      <c r="G2482" s="248"/>
      <c r="H2482" s="222"/>
      <c r="I2482" s="222"/>
      <c r="J2482" s="222"/>
      <c r="K2482" s="222"/>
      <c r="L2482" s="222"/>
      <c r="M2482" s="222"/>
      <c r="N2482" s="221"/>
      <c r="O2482" s="221"/>
      <c r="P2482" s="221"/>
      <c r="Q2482" s="221"/>
      <c r="R2482" s="222"/>
      <c r="S2482" s="222"/>
      <c r="T2482" s="222"/>
      <c r="U2482" s="222"/>
      <c r="V2482" s="222"/>
      <c r="W2482" s="222"/>
      <c r="X2482" s="222"/>
      <c r="Y2482" s="222"/>
      <c r="Z2482" s="212"/>
      <c r="AA2482" s="212"/>
      <c r="AB2482" s="212"/>
      <c r="AC2482" s="212"/>
      <c r="AD2482" s="212"/>
      <c r="AE2482" s="212"/>
      <c r="AF2482" s="212"/>
      <c r="AG2482" s="212" t="s">
        <v>233</v>
      </c>
      <c r="AH2482" s="212"/>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2" x14ac:dyDescent="0.2">
      <c r="A2483" s="219"/>
      <c r="B2483" s="220"/>
      <c r="C2483" s="259" t="s">
        <v>2004</v>
      </c>
      <c r="D2483" s="226"/>
      <c r="E2483" s="227">
        <v>1</v>
      </c>
      <c r="F2483" s="222"/>
      <c r="G2483" s="222"/>
      <c r="H2483" s="222"/>
      <c r="I2483" s="222"/>
      <c r="J2483" s="222"/>
      <c r="K2483" s="222"/>
      <c r="L2483" s="222"/>
      <c r="M2483" s="222"/>
      <c r="N2483" s="221"/>
      <c r="O2483" s="221"/>
      <c r="P2483" s="221"/>
      <c r="Q2483" s="221"/>
      <c r="R2483" s="222"/>
      <c r="S2483" s="222"/>
      <c r="T2483" s="222"/>
      <c r="U2483" s="222"/>
      <c r="V2483" s="222"/>
      <c r="W2483" s="222"/>
      <c r="X2483" s="222"/>
      <c r="Y2483" s="222"/>
      <c r="Z2483" s="212"/>
      <c r="AA2483" s="212"/>
      <c r="AB2483" s="212"/>
      <c r="AC2483" s="212"/>
      <c r="AD2483" s="212"/>
      <c r="AE2483" s="212"/>
      <c r="AF2483" s="212"/>
      <c r="AG2483" s="212" t="s">
        <v>235</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x14ac:dyDescent="0.2">
      <c r="A2484" s="229" t="s">
        <v>222</v>
      </c>
      <c r="B2484" s="230" t="s">
        <v>163</v>
      </c>
      <c r="C2484" s="256" t="s">
        <v>164</v>
      </c>
      <c r="D2484" s="231"/>
      <c r="E2484" s="232"/>
      <c r="F2484" s="233"/>
      <c r="G2484" s="233">
        <f>SUMIF(AG2485:AG2586,"&lt;&gt;NOR",G2485:G2586)</f>
        <v>0</v>
      </c>
      <c r="H2484" s="233"/>
      <c r="I2484" s="233">
        <f>SUM(I2485:I2586)</f>
        <v>0</v>
      </c>
      <c r="J2484" s="233"/>
      <c r="K2484" s="233">
        <f>SUM(K2485:K2586)</f>
        <v>0</v>
      </c>
      <c r="L2484" s="233"/>
      <c r="M2484" s="233">
        <f>SUM(M2485:M2586)</f>
        <v>0</v>
      </c>
      <c r="N2484" s="232"/>
      <c r="O2484" s="232">
        <f>SUM(O2485:O2586)</f>
        <v>4.18</v>
      </c>
      <c r="P2484" s="232"/>
      <c r="Q2484" s="232">
        <f>SUM(Q2485:Q2586)</f>
        <v>0</v>
      </c>
      <c r="R2484" s="233"/>
      <c r="S2484" s="233"/>
      <c r="T2484" s="234"/>
      <c r="U2484" s="228"/>
      <c r="V2484" s="228">
        <f>SUM(V2485:V2586)</f>
        <v>195.94000000000003</v>
      </c>
      <c r="W2484" s="228"/>
      <c r="X2484" s="228"/>
      <c r="Y2484" s="228"/>
      <c r="AG2484" t="s">
        <v>223</v>
      </c>
    </row>
    <row r="2485" spans="1:60" ht="22.5" outlineLevel="1" x14ac:dyDescent="0.2">
      <c r="A2485" s="239">
        <v>294</v>
      </c>
      <c r="B2485" s="240" t="s">
        <v>2015</v>
      </c>
      <c r="C2485" s="257" t="s">
        <v>2016</v>
      </c>
      <c r="D2485" s="241" t="s">
        <v>296</v>
      </c>
      <c r="E2485" s="242">
        <v>161.69900000000001</v>
      </c>
      <c r="F2485" s="243"/>
      <c r="G2485" s="244">
        <f>ROUND(E2485*F2485,2)</f>
        <v>0</v>
      </c>
      <c r="H2485" s="243"/>
      <c r="I2485" s="244">
        <f>ROUND(E2485*H2485,2)</f>
        <v>0</v>
      </c>
      <c r="J2485" s="243"/>
      <c r="K2485" s="244">
        <f>ROUND(E2485*J2485,2)</f>
        <v>0</v>
      </c>
      <c r="L2485" s="244">
        <v>15</v>
      </c>
      <c r="M2485" s="244">
        <f>G2485*(1+L2485/100)</f>
        <v>0</v>
      </c>
      <c r="N2485" s="242">
        <v>0</v>
      </c>
      <c r="O2485" s="242">
        <f>ROUND(E2485*N2485,2)</f>
        <v>0</v>
      </c>
      <c r="P2485" s="242">
        <v>0</v>
      </c>
      <c r="Q2485" s="242">
        <f>ROUND(E2485*P2485,2)</f>
        <v>0</v>
      </c>
      <c r="R2485" s="244" t="s">
        <v>2017</v>
      </c>
      <c r="S2485" s="244" t="s">
        <v>227</v>
      </c>
      <c r="T2485" s="245" t="s">
        <v>227</v>
      </c>
      <c r="U2485" s="222">
        <v>0.02</v>
      </c>
      <c r="V2485" s="222">
        <f>ROUND(E2485*U2485,2)</f>
        <v>3.23</v>
      </c>
      <c r="W2485" s="222"/>
      <c r="X2485" s="222" t="s">
        <v>298</v>
      </c>
      <c r="Y2485" s="222" t="s">
        <v>230</v>
      </c>
      <c r="Z2485" s="212"/>
      <c r="AA2485" s="212"/>
      <c r="AB2485" s="212"/>
      <c r="AC2485" s="212"/>
      <c r="AD2485" s="212"/>
      <c r="AE2485" s="212"/>
      <c r="AF2485" s="212"/>
      <c r="AG2485" s="212" t="s">
        <v>299</v>
      </c>
      <c r="AH2485" s="212"/>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outlineLevel="2" x14ac:dyDescent="0.2">
      <c r="A2486" s="219"/>
      <c r="B2486" s="220"/>
      <c r="C2486" s="259" t="s">
        <v>2018</v>
      </c>
      <c r="D2486" s="226"/>
      <c r="E2486" s="227">
        <v>119.77</v>
      </c>
      <c r="F2486" s="222"/>
      <c r="G2486" s="222"/>
      <c r="H2486" s="222"/>
      <c r="I2486" s="222"/>
      <c r="J2486" s="222"/>
      <c r="K2486" s="222"/>
      <c r="L2486" s="222"/>
      <c r="M2486" s="222"/>
      <c r="N2486" s="221"/>
      <c r="O2486" s="221"/>
      <c r="P2486" s="221"/>
      <c r="Q2486" s="221"/>
      <c r="R2486" s="222"/>
      <c r="S2486" s="222"/>
      <c r="T2486" s="222"/>
      <c r="U2486" s="222"/>
      <c r="V2486" s="222"/>
      <c r="W2486" s="222"/>
      <c r="X2486" s="222"/>
      <c r="Y2486" s="222"/>
      <c r="Z2486" s="212"/>
      <c r="AA2486" s="212"/>
      <c r="AB2486" s="212"/>
      <c r="AC2486" s="212"/>
      <c r="AD2486" s="212"/>
      <c r="AE2486" s="212"/>
      <c r="AF2486" s="212"/>
      <c r="AG2486" s="212" t="s">
        <v>235</v>
      </c>
      <c r="AH2486" s="212">
        <v>5</v>
      </c>
      <c r="AI2486" s="212"/>
      <c r="AJ2486" s="212"/>
      <c r="AK2486" s="212"/>
      <c r="AL2486" s="212"/>
      <c r="AM2486" s="212"/>
      <c r="AN2486" s="212"/>
      <c r="AO2486" s="212"/>
      <c r="AP2486" s="212"/>
      <c r="AQ2486" s="212"/>
      <c r="AR2486" s="212"/>
      <c r="AS2486" s="212"/>
      <c r="AT2486" s="212"/>
      <c r="AU2486" s="212"/>
      <c r="AV2486" s="212"/>
      <c r="AW2486" s="212"/>
      <c r="AX2486" s="212"/>
      <c r="AY2486" s="212"/>
      <c r="AZ2486" s="212"/>
      <c r="BA2486" s="212"/>
      <c r="BB2486" s="212"/>
      <c r="BC2486" s="212"/>
      <c r="BD2486" s="212"/>
      <c r="BE2486" s="212"/>
      <c r="BF2486" s="212"/>
      <c r="BG2486" s="212"/>
      <c r="BH2486" s="212"/>
    </row>
    <row r="2487" spans="1:60" outlineLevel="3" x14ac:dyDescent="0.2">
      <c r="A2487" s="219"/>
      <c r="B2487" s="220"/>
      <c r="C2487" s="259" t="s">
        <v>2019</v>
      </c>
      <c r="D2487" s="226"/>
      <c r="E2487" s="227">
        <v>34.935000000000002</v>
      </c>
      <c r="F2487" s="222"/>
      <c r="G2487" s="222"/>
      <c r="H2487" s="222"/>
      <c r="I2487" s="222"/>
      <c r="J2487" s="222"/>
      <c r="K2487" s="222"/>
      <c r="L2487" s="222"/>
      <c r="M2487" s="222"/>
      <c r="N2487" s="221"/>
      <c r="O2487" s="221"/>
      <c r="P2487" s="221"/>
      <c r="Q2487" s="221"/>
      <c r="R2487" s="222"/>
      <c r="S2487" s="222"/>
      <c r="T2487" s="222"/>
      <c r="U2487" s="222"/>
      <c r="V2487" s="222"/>
      <c r="W2487" s="222"/>
      <c r="X2487" s="222"/>
      <c r="Y2487" s="222"/>
      <c r="Z2487" s="212"/>
      <c r="AA2487" s="212"/>
      <c r="AB2487" s="212"/>
      <c r="AC2487" s="212"/>
      <c r="AD2487" s="212"/>
      <c r="AE2487" s="212"/>
      <c r="AF2487" s="212"/>
      <c r="AG2487" s="212" t="s">
        <v>235</v>
      </c>
      <c r="AH2487" s="212">
        <v>5</v>
      </c>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outlineLevel="3" x14ac:dyDescent="0.2">
      <c r="A2488" s="219"/>
      <c r="B2488" s="220"/>
      <c r="C2488" s="273" t="s">
        <v>328</v>
      </c>
      <c r="D2488" s="265"/>
      <c r="E2488" s="266">
        <v>154.70500000000001</v>
      </c>
      <c r="F2488" s="222"/>
      <c r="G2488" s="222"/>
      <c r="H2488" s="222"/>
      <c r="I2488" s="222"/>
      <c r="J2488" s="222"/>
      <c r="K2488" s="222"/>
      <c r="L2488" s="222"/>
      <c r="M2488" s="222"/>
      <c r="N2488" s="221"/>
      <c r="O2488" s="221"/>
      <c r="P2488" s="221"/>
      <c r="Q2488" s="221"/>
      <c r="R2488" s="222"/>
      <c r="S2488" s="222"/>
      <c r="T2488" s="222"/>
      <c r="U2488" s="222"/>
      <c r="V2488" s="222"/>
      <c r="W2488" s="222"/>
      <c r="X2488" s="222"/>
      <c r="Y2488" s="222"/>
      <c r="Z2488" s="212"/>
      <c r="AA2488" s="212"/>
      <c r="AB2488" s="212"/>
      <c r="AC2488" s="212"/>
      <c r="AD2488" s="212"/>
      <c r="AE2488" s="212"/>
      <c r="AF2488" s="212"/>
      <c r="AG2488" s="212" t="s">
        <v>235</v>
      </c>
      <c r="AH2488" s="212">
        <v>1</v>
      </c>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outlineLevel="3" x14ac:dyDescent="0.2">
      <c r="A2489" s="219"/>
      <c r="B2489" s="220"/>
      <c r="C2489" s="259" t="s">
        <v>2020</v>
      </c>
      <c r="D2489" s="226"/>
      <c r="E2489" s="227"/>
      <c r="F2489" s="222"/>
      <c r="G2489" s="222"/>
      <c r="H2489" s="222"/>
      <c r="I2489" s="222"/>
      <c r="J2489" s="222"/>
      <c r="K2489" s="222"/>
      <c r="L2489" s="222"/>
      <c r="M2489" s="222"/>
      <c r="N2489" s="221"/>
      <c r="O2489" s="221"/>
      <c r="P2489" s="221"/>
      <c r="Q2489" s="221"/>
      <c r="R2489" s="222"/>
      <c r="S2489" s="222"/>
      <c r="T2489" s="222"/>
      <c r="U2489" s="222"/>
      <c r="V2489" s="222"/>
      <c r="W2489" s="222"/>
      <c r="X2489" s="222"/>
      <c r="Y2489" s="222"/>
      <c r="Z2489" s="212"/>
      <c r="AA2489" s="212"/>
      <c r="AB2489" s="212"/>
      <c r="AC2489" s="212"/>
      <c r="AD2489" s="212"/>
      <c r="AE2489" s="212"/>
      <c r="AF2489" s="212"/>
      <c r="AG2489" s="212" t="s">
        <v>235</v>
      </c>
      <c r="AH2489" s="212">
        <v>0</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3" x14ac:dyDescent="0.2">
      <c r="A2490" s="219"/>
      <c r="B2490" s="220"/>
      <c r="C2490" s="259" t="s">
        <v>2021</v>
      </c>
      <c r="D2490" s="226"/>
      <c r="E2490" s="227"/>
      <c r="F2490" s="222"/>
      <c r="G2490" s="222"/>
      <c r="H2490" s="222"/>
      <c r="I2490" s="222"/>
      <c r="J2490" s="222"/>
      <c r="K2490" s="222"/>
      <c r="L2490" s="222"/>
      <c r="M2490" s="222"/>
      <c r="N2490" s="221"/>
      <c r="O2490" s="221"/>
      <c r="P2490" s="221"/>
      <c r="Q2490" s="221"/>
      <c r="R2490" s="222"/>
      <c r="S2490" s="222"/>
      <c r="T2490" s="222"/>
      <c r="U2490" s="222"/>
      <c r="V2490" s="222"/>
      <c r="W2490" s="222"/>
      <c r="X2490" s="222"/>
      <c r="Y2490" s="222"/>
      <c r="Z2490" s="212"/>
      <c r="AA2490" s="212"/>
      <c r="AB2490" s="212"/>
      <c r="AC2490" s="212"/>
      <c r="AD2490" s="212"/>
      <c r="AE2490" s="212"/>
      <c r="AF2490" s="212"/>
      <c r="AG2490" s="212" t="s">
        <v>235</v>
      </c>
      <c r="AH2490" s="212">
        <v>0</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3" x14ac:dyDescent="0.2">
      <c r="A2491" s="219"/>
      <c r="B2491" s="220"/>
      <c r="C2491" s="259" t="s">
        <v>2022</v>
      </c>
      <c r="D2491" s="226"/>
      <c r="E2491" s="227">
        <v>1.5</v>
      </c>
      <c r="F2491" s="222"/>
      <c r="G2491" s="222"/>
      <c r="H2491" s="222"/>
      <c r="I2491" s="222"/>
      <c r="J2491" s="222"/>
      <c r="K2491" s="222"/>
      <c r="L2491" s="222"/>
      <c r="M2491" s="222"/>
      <c r="N2491" s="221"/>
      <c r="O2491" s="221"/>
      <c r="P2491" s="221"/>
      <c r="Q2491" s="221"/>
      <c r="R2491" s="222"/>
      <c r="S2491" s="222"/>
      <c r="T2491" s="222"/>
      <c r="U2491" s="222"/>
      <c r="V2491" s="222"/>
      <c r="W2491" s="222"/>
      <c r="X2491" s="222"/>
      <c r="Y2491" s="222"/>
      <c r="Z2491" s="212"/>
      <c r="AA2491" s="212"/>
      <c r="AB2491" s="212"/>
      <c r="AC2491" s="212"/>
      <c r="AD2491" s="212"/>
      <c r="AE2491" s="212"/>
      <c r="AF2491" s="212"/>
      <c r="AG2491" s="212" t="s">
        <v>235</v>
      </c>
      <c r="AH2491" s="212">
        <v>0</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3" x14ac:dyDescent="0.2">
      <c r="A2492" s="219"/>
      <c r="B2492" s="220"/>
      <c r="C2492" s="259" t="s">
        <v>599</v>
      </c>
      <c r="D2492" s="226"/>
      <c r="E2492" s="227"/>
      <c r="F2492" s="222"/>
      <c r="G2492" s="222"/>
      <c r="H2492" s="222"/>
      <c r="I2492" s="222"/>
      <c r="J2492" s="222"/>
      <c r="K2492" s="222"/>
      <c r="L2492" s="222"/>
      <c r="M2492" s="222"/>
      <c r="N2492" s="221"/>
      <c r="O2492" s="221"/>
      <c r="P2492" s="221"/>
      <c r="Q2492" s="221"/>
      <c r="R2492" s="222"/>
      <c r="S2492" s="222"/>
      <c r="T2492" s="222"/>
      <c r="U2492" s="222"/>
      <c r="V2492" s="222"/>
      <c r="W2492" s="222"/>
      <c r="X2492" s="222"/>
      <c r="Y2492" s="222"/>
      <c r="Z2492" s="212"/>
      <c r="AA2492" s="212"/>
      <c r="AB2492" s="212"/>
      <c r="AC2492" s="212"/>
      <c r="AD2492" s="212"/>
      <c r="AE2492" s="212"/>
      <c r="AF2492" s="212"/>
      <c r="AG2492" s="212" t="s">
        <v>235</v>
      </c>
      <c r="AH2492" s="212">
        <v>0</v>
      </c>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3" x14ac:dyDescent="0.2">
      <c r="A2493" s="219"/>
      <c r="B2493" s="220"/>
      <c r="C2493" s="259" t="s">
        <v>2023</v>
      </c>
      <c r="D2493" s="226"/>
      <c r="E2493" s="227">
        <v>2.65</v>
      </c>
      <c r="F2493" s="222"/>
      <c r="G2493" s="222"/>
      <c r="H2493" s="222"/>
      <c r="I2493" s="222"/>
      <c r="J2493" s="222"/>
      <c r="K2493" s="222"/>
      <c r="L2493" s="222"/>
      <c r="M2493" s="222"/>
      <c r="N2493" s="221"/>
      <c r="O2493" s="221"/>
      <c r="P2493" s="221"/>
      <c r="Q2493" s="221"/>
      <c r="R2493" s="222"/>
      <c r="S2493" s="222"/>
      <c r="T2493" s="222"/>
      <c r="U2493" s="222"/>
      <c r="V2493" s="222"/>
      <c r="W2493" s="222"/>
      <c r="X2493" s="222"/>
      <c r="Y2493" s="222"/>
      <c r="Z2493" s="212"/>
      <c r="AA2493" s="212"/>
      <c r="AB2493" s="212"/>
      <c r="AC2493" s="212"/>
      <c r="AD2493" s="212"/>
      <c r="AE2493" s="212"/>
      <c r="AF2493" s="212"/>
      <c r="AG2493" s="212" t="s">
        <v>235</v>
      </c>
      <c r="AH2493" s="212">
        <v>0</v>
      </c>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3" x14ac:dyDescent="0.2">
      <c r="A2494" s="219"/>
      <c r="B2494" s="220"/>
      <c r="C2494" s="273" t="s">
        <v>328</v>
      </c>
      <c r="D2494" s="265"/>
      <c r="E2494" s="266">
        <v>4.1500000000000004</v>
      </c>
      <c r="F2494" s="222"/>
      <c r="G2494" s="222"/>
      <c r="H2494" s="222"/>
      <c r="I2494" s="222"/>
      <c r="J2494" s="222"/>
      <c r="K2494" s="222"/>
      <c r="L2494" s="222"/>
      <c r="M2494" s="222"/>
      <c r="N2494" s="221"/>
      <c r="O2494" s="221"/>
      <c r="P2494" s="221"/>
      <c r="Q2494" s="221"/>
      <c r="R2494" s="222"/>
      <c r="S2494" s="222"/>
      <c r="T2494" s="222"/>
      <c r="U2494" s="222"/>
      <c r="V2494" s="222"/>
      <c r="W2494" s="222"/>
      <c r="X2494" s="222"/>
      <c r="Y2494" s="222"/>
      <c r="Z2494" s="212"/>
      <c r="AA2494" s="212"/>
      <c r="AB2494" s="212"/>
      <c r="AC2494" s="212"/>
      <c r="AD2494" s="212"/>
      <c r="AE2494" s="212"/>
      <c r="AF2494" s="212"/>
      <c r="AG2494" s="212" t="s">
        <v>235</v>
      </c>
      <c r="AH2494" s="212">
        <v>1</v>
      </c>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3" x14ac:dyDescent="0.2">
      <c r="A2495" s="219"/>
      <c r="B2495" s="220"/>
      <c r="C2495" s="259" t="s">
        <v>325</v>
      </c>
      <c r="D2495" s="226"/>
      <c r="E2495" s="227"/>
      <c r="F2495" s="222"/>
      <c r="G2495" s="222"/>
      <c r="H2495" s="222"/>
      <c r="I2495" s="222"/>
      <c r="J2495" s="222"/>
      <c r="K2495" s="222"/>
      <c r="L2495" s="222"/>
      <c r="M2495" s="222"/>
      <c r="N2495" s="221"/>
      <c r="O2495" s="221"/>
      <c r="P2495" s="221"/>
      <c r="Q2495" s="221"/>
      <c r="R2495" s="222"/>
      <c r="S2495" s="222"/>
      <c r="T2495" s="222"/>
      <c r="U2495" s="222"/>
      <c r="V2495" s="222"/>
      <c r="W2495" s="222"/>
      <c r="X2495" s="222"/>
      <c r="Y2495" s="222"/>
      <c r="Z2495" s="212"/>
      <c r="AA2495" s="212"/>
      <c r="AB2495" s="212"/>
      <c r="AC2495" s="212"/>
      <c r="AD2495" s="212"/>
      <c r="AE2495" s="212"/>
      <c r="AF2495" s="212"/>
      <c r="AG2495" s="212" t="s">
        <v>235</v>
      </c>
      <c r="AH2495" s="212">
        <v>0</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3" x14ac:dyDescent="0.2">
      <c r="A2496" s="219"/>
      <c r="B2496" s="220"/>
      <c r="C2496" s="259" t="s">
        <v>2024</v>
      </c>
      <c r="D2496" s="226"/>
      <c r="E2496" s="227">
        <v>1.593</v>
      </c>
      <c r="F2496" s="222"/>
      <c r="G2496" s="222"/>
      <c r="H2496" s="222"/>
      <c r="I2496" s="222"/>
      <c r="J2496" s="222"/>
      <c r="K2496" s="222"/>
      <c r="L2496" s="222"/>
      <c r="M2496" s="222"/>
      <c r="N2496" s="221"/>
      <c r="O2496" s="221"/>
      <c r="P2496" s="221"/>
      <c r="Q2496" s="221"/>
      <c r="R2496" s="222"/>
      <c r="S2496" s="222"/>
      <c r="T2496" s="222"/>
      <c r="U2496" s="222"/>
      <c r="V2496" s="222"/>
      <c r="W2496" s="222"/>
      <c r="X2496" s="222"/>
      <c r="Y2496" s="222"/>
      <c r="Z2496" s="212"/>
      <c r="AA2496" s="212"/>
      <c r="AB2496" s="212"/>
      <c r="AC2496" s="212"/>
      <c r="AD2496" s="212"/>
      <c r="AE2496" s="212"/>
      <c r="AF2496" s="212"/>
      <c r="AG2496" s="212" t="s">
        <v>235</v>
      </c>
      <c r="AH2496" s="212">
        <v>0</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outlineLevel="3" x14ac:dyDescent="0.2">
      <c r="A2497" s="219"/>
      <c r="B2497" s="220"/>
      <c r="C2497" s="259" t="s">
        <v>2025</v>
      </c>
      <c r="D2497" s="226"/>
      <c r="E2497" s="227">
        <v>1.2509999999999999</v>
      </c>
      <c r="F2497" s="222"/>
      <c r="G2497" s="222"/>
      <c r="H2497" s="222"/>
      <c r="I2497" s="222"/>
      <c r="J2497" s="222"/>
      <c r="K2497" s="222"/>
      <c r="L2497" s="222"/>
      <c r="M2497" s="222"/>
      <c r="N2497" s="221"/>
      <c r="O2497" s="221"/>
      <c r="P2497" s="221"/>
      <c r="Q2497" s="221"/>
      <c r="R2497" s="222"/>
      <c r="S2497" s="222"/>
      <c r="T2497" s="222"/>
      <c r="U2497" s="222"/>
      <c r="V2497" s="222"/>
      <c r="W2497" s="222"/>
      <c r="X2497" s="222"/>
      <c r="Y2497" s="222"/>
      <c r="Z2497" s="212"/>
      <c r="AA2497" s="212"/>
      <c r="AB2497" s="212"/>
      <c r="AC2497" s="212"/>
      <c r="AD2497" s="212"/>
      <c r="AE2497" s="212"/>
      <c r="AF2497" s="212"/>
      <c r="AG2497" s="212" t="s">
        <v>235</v>
      </c>
      <c r="AH2497" s="212">
        <v>0</v>
      </c>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ht="22.5" outlineLevel="1" x14ac:dyDescent="0.2">
      <c r="A2498" s="239">
        <v>295</v>
      </c>
      <c r="B2498" s="240" t="s">
        <v>2026</v>
      </c>
      <c r="C2498" s="257" t="s">
        <v>2027</v>
      </c>
      <c r="D2498" s="241" t="s">
        <v>296</v>
      </c>
      <c r="E2498" s="242">
        <v>119.77</v>
      </c>
      <c r="F2498" s="243"/>
      <c r="G2498" s="244">
        <f>ROUND(E2498*F2498,2)</f>
        <v>0</v>
      </c>
      <c r="H2498" s="243"/>
      <c r="I2498" s="244">
        <f>ROUND(E2498*H2498,2)</f>
        <v>0</v>
      </c>
      <c r="J2498" s="243"/>
      <c r="K2498" s="244">
        <f>ROUND(E2498*J2498,2)</f>
        <v>0</v>
      </c>
      <c r="L2498" s="244">
        <v>15</v>
      </c>
      <c r="M2498" s="244">
        <f>G2498*(1+L2498/100)</f>
        <v>0</v>
      </c>
      <c r="N2498" s="242">
        <v>0</v>
      </c>
      <c r="O2498" s="242">
        <f>ROUND(E2498*N2498,2)</f>
        <v>0</v>
      </c>
      <c r="P2498" s="242">
        <v>0</v>
      </c>
      <c r="Q2498" s="242">
        <f>ROUND(E2498*P2498,2)</f>
        <v>0</v>
      </c>
      <c r="R2498" s="244" t="s">
        <v>2017</v>
      </c>
      <c r="S2498" s="244" t="s">
        <v>227</v>
      </c>
      <c r="T2498" s="245" t="s">
        <v>227</v>
      </c>
      <c r="U2498" s="222">
        <v>0.34</v>
      </c>
      <c r="V2498" s="222">
        <f>ROUND(E2498*U2498,2)</f>
        <v>40.72</v>
      </c>
      <c r="W2498" s="222"/>
      <c r="X2498" s="222" t="s">
        <v>298</v>
      </c>
      <c r="Y2498" s="222" t="s">
        <v>230</v>
      </c>
      <c r="Z2498" s="212"/>
      <c r="AA2498" s="212"/>
      <c r="AB2498" s="212"/>
      <c r="AC2498" s="212"/>
      <c r="AD2498" s="212"/>
      <c r="AE2498" s="212"/>
      <c r="AF2498" s="212"/>
      <c r="AG2498" s="212" t="s">
        <v>299</v>
      </c>
      <c r="AH2498" s="212"/>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2" x14ac:dyDescent="0.2">
      <c r="A2499" s="219"/>
      <c r="B2499" s="220"/>
      <c r="C2499" s="258" t="s">
        <v>2028</v>
      </c>
      <c r="D2499" s="246"/>
      <c r="E2499" s="246"/>
      <c r="F2499" s="246"/>
      <c r="G2499" s="246"/>
      <c r="H2499" s="222"/>
      <c r="I2499" s="222"/>
      <c r="J2499" s="222"/>
      <c r="K2499" s="222"/>
      <c r="L2499" s="222"/>
      <c r="M2499" s="222"/>
      <c r="N2499" s="221"/>
      <c r="O2499" s="221"/>
      <c r="P2499" s="221"/>
      <c r="Q2499" s="221"/>
      <c r="R2499" s="222"/>
      <c r="S2499" s="222"/>
      <c r="T2499" s="222"/>
      <c r="U2499" s="222"/>
      <c r="V2499" s="222"/>
      <c r="W2499" s="222"/>
      <c r="X2499" s="222"/>
      <c r="Y2499" s="222"/>
      <c r="Z2499" s="212"/>
      <c r="AA2499" s="212"/>
      <c r="AB2499" s="212"/>
      <c r="AC2499" s="212"/>
      <c r="AD2499" s="212"/>
      <c r="AE2499" s="212"/>
      <c r="AF2499" s="212"/>
      <c r="AG2499" s="212" t="s">
        <v>233</v>
      </c>
      <c r="AH2499" s="212"/>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3" x14ac:dyDescent="0.2">
      <c r="A2500" s="219"/>
      <c r="B2500" s="220"/>
      <c r="C2500" s="260" t="s">
        <v>2280</v>
      </c>
      <c r="D2500" s="248"/>
      <c r="E2500" s="248"/>
      <c r="F2500" s="248"/>
      <c r="G2500" s="248"/>
      <c r="H2500" s="222"/>
      <c r="I2500" s="222"/>
      <c r="J2500" s="222"/>
      <c r="K2500" s="222"/>
      <c r="L2500" s="222"/>
      <c r="M2500" s="222"/>
      <c r="N2500" s="221"/>
      <c r="O2500" s="221"/>
      <c r="P2500" s="221"/>
      <c r="Q2500" s="221"/>
      <c r="R2500" s="222"/>
      <c r="S2500" s="222"/>
      <c r="T2500" s="222"/>
      <c r="U2500" s="222"/>
      <c r="V2500" s="222"/>
      <c r="W2500" s="222"/>
      <c r="X2500" s="222"/>
      <c r="Y2500" s="222"/>
      <c r="Z2500" s="212"/>
      <c r="AA2500" s="212"/>
      <c r="AB2500" s="212"/>
      <c r="AC2500" s="212"/>
      <c r="AD2500" s="212"/>
      <c r="AE2500" s="212"/>
      <c r="AF2500" s="212"/>
      <c r="AG2500" s="212" t="s">
        <v>233</v>
      </c>
      <c r="AH2500" s="212"/>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3" x14ac:dyDescent="0.2">
      <c r="A2501" s="219"/>
      <c r="B2501" s="220"/>
      <c r="C2501" s="260" t="s">
        <v>2029</v>
      </c>
      <c r="D2501" s="248"/>
      <c r="E2501" s="248"/>
      <c r="F2501" s="248"/>
      <c r="G2501" s="248"/>
      <c r="H2501" s="222"/>
      <c r="I2501" s="222"/>
      <c r="J2501" s="222"/>
      <c r="K2501" s="222"/>
      <c r="L2501" s="222"/>
      <c r="M2501" s="222"/>
      <c r="N2501" s="221"/>
      <c r="O2501" s="221"/>
      <c r="P2501" s="221"/>
      <c r="Q2501" s="221"/>
      <c r="R2501" s="222"/>
      <c r="S2501" s="222"/>
      <c r="T2501" s="222"/>
      <c r="U2501" s="222"/>
      <c r="V2501" s="222"/>
      <c r="W2501" s="222"/>
      <c r="X2501" s="222"/>
      <c r="Y2501" s="222"/>
      <c r="Z2501" s="212"/>
      <c r="AA2501" s="212"/>
      <c r="AB2501" s="212"/>
      <c r="AC2501" s="212"/>
      <c r="AD2501" s="212"/>
      <c r="AE2501" s="212"/>
      <c r="AF2501" s="212"/>
      <c r="AG2501" s="212" t="s">
        <v>233</v>
      </c>
      <c r="AH2501" s="212"/>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3" x14ac:dyDescent="0.2">
      <c r="A2502" s="219"/>
      <c r="B2502" s="220"/>
      <c r="C2502" s="260" t="s">
        <v>2030</v>
      </c>
      <c r="D2502" s="248"/>
      <c r="E2502" s="248"/>
      <c r="F2502" s="248"/>
      <c r="G2502" s="248"/>
      <c r="H2502" s="222"/>
      <c r="I2502" s="222"/>
      <c r="J2502" s="222"/>
      <c r="K2502" s="222"/>
      <c r="L2502" s="222"/>
      <c r="M2502" s="222"/>
      <c r="N2502" s="221"/>
      <c r="O2502" s="221"/>
      <c r="P2502" s="221"/>
      <c r="Q2502" s="221"/>
      <c r="R2502" s="222"/>
      <c r="S2502" s="222"/>
      <c r="T2502" s="222"/>
      <c r="U2502" s="222"/>
      <c r="V2502" s="222"/>
      <c r="W2502" s="222"/>
      <c r="X2502" s="222"/>
      <c r="Y2502" s="222"/>
      <c r="Z2502" s="212"/>
      <c r="AA2502" s="212"/>
      <c r="AB2502" s="212"/>
      <c r="AC2502" s="212"/>
      <c r="AD2502" s="212"/>
      <c r="AE2502" s="212"/>
      <c r="AF2502" s="212"/>
      <c r="AG2502" s="212" t="s">
        <v>233</v>
      </c>
      <c r="AH2502" s="212"/>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3" x14ac:dyDescent="0.2">
      <c r="A2503" s="219"/>
      <c r="B2503" s="220"/>
      <c r="C2503" s="260" t="s">
        <v>2031</v>
      </c>
      <c r="D2503" s="248"/>
      <c r="E2503" s="248"/>
      <c r="F2503" s="248"/>
      <c r="G2503" s="248"/>
      <c r="H2503" s="222"/>
      <c r="I2503" s="222"/>
      <c r="J2503" s="222"/>
      <c r="K2503" s="222"/>
      <c r="L2503" s="222"/>
      <c r="M2503" s="222"/>
      <c r="N2503" s="221"/>
      <c r="O2503" s="221"/>
      <c r="P2503" s="221"/>
      <c r="Q2503" s="221"/>
      <c r="R2503" s="222"/>
      <c r="S2503" s="222"/>
      <c r="T2503" s="222"/>
      <c r="U2503" s="222"/>
      <c r="V2503" s="222"/>
      <c r="W2503" s="222"/>
      <c r="X2503" s="222"/>
      <c r="Y2503" s="222"/>
      <c r="Z2503" s="212"/>
      <c r="AA2503" s="212"/>
      <c r="AB2503" s="212"/>
      <c r="AC2503" s="212"/>
      <c r="AD2503" s="212"/>
      <c r="AE2503" s="212"/>
      <c r="AF2503" s="212"/>
      <c r="AG2503" s="212" t="s">
        <v>233</v>
      </c>
      <c r="AH2503" s="212"/>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outlineLevel="3" x14ac:dyDescent="0.2">
      <c r="A2504" s="219"/>
      <c r="B2504" s="220"/>
      <c r="C2504" s="260" t="s">
        <v>2032</v>
      </c>
      <c r="D2504" s="248"/>
      <c r="E2504" s="248"/>
      <c r="F2504" s="248"/>
      <c r="G2504" s="248"/>
      <c r="H2504" s="222"/>
      <c r="I2504" s="222"/>
      <c r="J2504" s="222"/>
      <c r="K2504" s="222"/>
      <c r="L2504" s="222"/>
      <c r="M2504" s="222"/>
      <c r="N2504" s="221"/>
      <c r="O2504" s="221"/>
      <c r="P2504" s="221"/>
      <c r="Q2504" s="221"/>
      <c r="R2504" s="222"/>
      <c r="S2504" s="222"/>
      <c r="T2504" s="222"/>
      <c r="U2504" s="222"/>
      <c r="V2504" s="222"/>
      <c r="W2504" s="222"/>
      <c r="X2504" s="222"/>
      <c r="Y2504" s="222"/>
      <c r="Z2504" s="212"/>
      <c r="AA2504" s="212"/>
      <c r="AB2504" s="212"/>
      <c r="AC2504" s="212"/>
      <c r="AD2504" s="212"/>
      <c r="AE2504" s="212"/>
      <c r="AF2504" s="212"/>
      <c r="AG2504" s="212" t="s">
        <v>233</v>
      </c>
      <c r="AH2504" s="212"/>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2" x14ac:dyDescent="0.2">
      <c r="A2505" s="219"/>
      <c r="B2505" s="220"/>
      <c r="C2505" s="259" t="s">
        <v>2018</v>
      </c>
      <c r="D2505" s="226"/>
      <c r="E2505" s="227">
        <v>119.77</v>
      </c>
      <c r="F2505" s="222"/>
      <c r="G2505" s="222"/>
      <c r="H2505" s="222"/>
      <c r="I2505" s="222"/>
      <c r="J2505" s="222"/>
      <c r="K2505" s="222"/>
      <c r="L2505" s="222"/>
      <c r="M2505" s="222"/>
      <c r="N2505" s="221"/>
      <c r="O2505" s="221"/>
      <c r="P2505" s="221"/>
      <c r="Q2505" s="221"/>
      <c r="R2505" s="222"/>
      <c r="S2505" s="222"/>
      <c r="T2505" s="222"/>
      <c r="U2505" s="222"/>
      <c r="V2505" s="222"/>
      <c r="W2505" s="222"/>
      <c r="X2505" s="222"/>
      <c r="Y2505" s="222"/>
      <c r="Z2505" s="212"/>
      <c r="AA2505" s="212"/>
      <c r="AB2505" s="212"/>
      <c r="AC2505" s="212"/>
      <c r="AD2505" s="212"/>
      <c r="AE2505" s="212"/>
      <c r="AF2505" s="212"/>
      <c r="AG2505" s="212" t="s">
        <v>235</v>
      </c>
      <c r="AH2505" s="212">
        <v>5</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ht="33.75" outlineLevel="1" x14ac:dyDescent="0.2">
      <c r="A2506" s="239">
        <v>296</v>
      </c>
      <c r="B2506" s="240" t="s">
        <v>2033</v>
      </c>
      <c r="C2506" s="257" t="s">
        <v>2034</v>
      </c>
      <c r="D2506" s="241" t="s">
        <v>296</v>
      </c>
      <c r="E2506" s="242">
        <v>163.12100000000001</v>
      </c>
      <c r="F2506" s="243"/>
      <c r="G2506" s="244">
        <f>ROUND(E2506*F2506,2)</f>
        <v>0</v>
      </c>
      <c r="H2506" s="243"/>
      <c r="I2506" s="244">
        <f>ROUND(E2506*H2506,2)</f>
        <v>0</v>
      </c>
      <c r="J2506" s="243"/>
      <c r="K2506" s="244">
        <f>ROUND(E2506*J2506,2)</f>
        <v>0</v>
      </c>
      <c r="L2506" s="244">
        <v>15</v>
      </c>
      <c r="M2506" s="244">
        <f>G2506*(1+L2506/100)</f>
        <v>0</v>
      </c>
      <c r="N2506" s="242">
        <v>2.1000000000000001E-4</v>
      </c>
      <c r="O2506" s="242">
        <f>ROUND(E2506*N2506,2)</f>
        <v>0.03</v>
      </c>
      <c r="P2506" s="242">
        <v>0</v>
      </c>
      <c r="Q2506" s="242">
        <f>ROUND(E2506*P2506,2)</f>
        <v>0</v>
      </c>
      <c r="R2506" s="244" t="s">
        <v>2017</v>
      </c>
      <c r="S2506" s="244" t="s">
        <v>227</v>
      </c>
      <c r="T2506" s="245" t="s">
        <v>227</v>
      </c>
      <c r="U2506" s="222">
        <v>0.05</v>
      </c>
      <c r="V2506" s="222">
        <f>ROUND(E2506*U2506,2)</f>
        <v>8.16</v>
      </c>
      <c r="W2506" s="222"/>
      <c r="X2506" s="222" t="s">
        <v>298</v>
      </c>
      <c r="Y2506" s="222" t="s">
        <v>230</v>
      </c>
      <c r="Z2506" s="212"/>
      <c r="AA2506" s="212"/>
      <c r="AB2506" s="212"/>
      <c r="AC2506" s="212"/>
      <c r="AD2506" s="212"/>
      <c r="AE2506" s="212"/>
      <c r="AF2506" s="212"/>
      <c r="AG2506" s="212" t="s">
        <v>299</v>
      </c>
      <c r="AH2506" s="212"/>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2" x14ac:dyDescent="0.2">
      <c r="A2507" s="219"/>
      <c r="B2507" s="220"/>
      <c r="C2507" s="259" t="s">
        <v>2018</v>
      </c>
      <c r="D2507" s="226"/>
      <c r="E2507" s="227">
        <v>119.77</v>
      </c>
      <c r="F2507" s="222"/>
      <c r="G2507" s="222"/>
      <c r="H2507" s="222"/>
      <c r="I2507" s="222"/>
      <c r="J2507" s="222"/>
      <c r="K2507" s="222"/>
      <c r="L2507" s="222"/>
      <c r="M2507" s="222"/>
      <c r="N2507" s="221"/>
      <c r="O2507" s="221"/>
      <c r="P2507" s="221"/>
      <c r="Q2507" s="221"/>
      <c r="R2507" s="222"/>
      <c r="S2507" s="222"/>
      <c r="T2507" s="222"/>
      <c r="U2507" s="222"/>
      <c r="V2507" s="222"/>
      <c r="W2507" s="222"/>
      <c r="X2507" s="222"/>
      <c r="Y2507" s="222"/>
      <c r="Z2507" s="212"/>
      <c r="AA2507" s="212"/>
      <c r="AB2507" s="212"/>
      <c r="AC2507" s="212"/>
      <c r="AD2507" s="212"/>
      <c r="AE2507" s="212"/>
      <c r="AF2507" s="212"/>
      <c r="AG2507" s="212" t="s">
        <v>235</v>
      </c>
      <c r="AH2507" s="212">
        <v>5</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3" x14ac:dyDescent="0.2">
      <c r="A2508" s="219"/>
      <c r="B2508" s="220"/>
      <c r="C2508" s="259" t="s">
        <v>2019</v>
      </c>
      <c r="D2508" s="226"/>
      <c r="E2508" s="227">
        <v>34.935000000000002</v>
      </c>
      <c r="F2508" s="222"/>
      <c r="G2508" s="222"/>
      <c r="H2508" s="222"/>
      <c r="I2508" s="222"/>
      <c r="J2508" s="222"/>
      <c r="K2508" s="222"/>
      <c r="L2508" s="222"/>
      <c r="M2508" s="222"/>
      <c r="N2508" s="221"/>
      <c r="O2508" s="221"/>
      <c r="P2508" s="221"/>
      <c r="Q2508" s="221"/>
      <c r="R2508" s="222"/>
      <c r="S2508" s="222"/>
      <c r="T2508" s="222"/>
      <c r="U2508" s="222"/>
      <c r="V2508" s="222"/>
      <c r="W2508" s="222"/>
      <c r="X2508" s="222"/>
      <c r="Y2508" s="222"/>
      <c r="Z2508" s="212"/>
      <c r="AA2508" s="212"/>
      <c r="AB2508" s="212"/>
      <c r="AC2508" s="212"/>
      <c r="AD2508" s="212"/>
      <c r="AE2508" s="212"/>
      <c r="AF2508" s="212"/>
      <c r="AG2508" s="212" t="s">
        <v>235</v>
      </c>
      <c r="AH2508" s="212">
        <v>5</v>
      </c>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outlineLevel="3" x14ac:dyDescent="0.2">
      <c r="A2509" s="219"/>
      <c r="B2509" s="220"/>
      <c r="C2509" s="273" t="s">
        <v>328</v>
      </c>
      <c r="D2509" s="265"/>
      <c r="E2509" s="266">
        <v>154.70500000000001</v>
      </c>
      <c r="F2509" s="222"/>
      <c r="G2509" s="222"/>
      <c r="H2509" s="222"/>
      <c r="I2509" s="222"/>
      <c r="J2509" s="222"/>
      <c r="K2509" s="222"/>
      <c r="L2509" s="222"/>
      <c r="M2509" s="222"/>
      <c r="N2509" s="221"/>
      <c r="O2509" s="221"/>
      <c r="P2509" s="221"/>
      <c r="Q2509" s="221"/>
      <c r="R2509" s="222"/>
      <c r="S2509" s="222"/>
      <c r="T2509" s="222"/>
      <c r="U2509" s="222"/>
      <c r="V2509" s="222"/>
      <c r="W2509" s="222"/>
      <c r="X2509" s="222"/>
      <c r="Y2509" s="222"/>
      <c r="Z2509" s="212"/>
      <c r="AA2509" s="212"/>
      <c r="AB2509" s="212"/>
      <c r="AC2509" s="212"/>
      <c r="AD2509" s="212"/>
      <c r="AE2509" s="212"/>
      <c r="AF2509" s="212"/>
      <c r="AG2509" s="212" t="s">
        <v>235</v>
      </c>
      <c r="AH2509" s="212">
        <v>1</v>
      </c>
      <c r="AI2509" s="212"/>
      <c r="AJ2509" s="212"/>
      <c r="AK2509" s="212"/>
      <c r="AL2509" s="212"/>
      <c r="AM2509" s="212"/>
      <c r="AN2509" s="212"/>
      <c r="AO2509" s="212"/>
      <c r="AP2509" s="212"/>
      <c r="AQ2509" s="212"/>
      <c r="AR2509" s="212"/>
      <c r="AS2509" s="212"/>
      <c r="AT2509" s="212"/>
      <c r="AU2509" s="212"/>
      <c r="AV2509" s="212"/>
      <c r="AW2509" s="212"/>
      <c r="AX2509" s="212"/>
      <c r="AY2509" s="212"/>
      <c r="AZ2509" s="212"/>
      <c r="BA2509" s="212"/>
      <c r="BB2509" s="212"/>
      <c r="BC2509" s="212"/>
      <c r="BD2509" s="212"/>
      <c r="BE2509" s="212"/>
      <c r="BF2509" s="212"/>
      <c r="BG2509" s="212"/>
      <c r="BH2509" s="212"/>
    </row>
    <row r="2510" spans="1:60" outlineLevel="3" x14ac:dyDescent="0.2">
      <c r="A2510" s="219"/>
      <c r="B2510" s="220"/>
      <c r="C2510" s="259" t="s">
        <v>2020</v>
      </c>
      <c r="D2510" s="226"/>
      <c r="E2510" s="227"/>
      <c r="F2510" s="222"/>
      <c r="G2510" s="222"/>
      <c r="H2510" s="222"/>
      <c r="I2510" s="222"/>
      <c r="J2510" s="222"/>
      <c r="K2510" s="222"/>
      <c r="L2510" s="222"/>
      <c r="M2510" s="222"/>
      <c r="N2510" s="221"/>
      <c r="O2510" s="221"/>
      <c r="P2510" s="221"/>
      <c r="Q2510" s="221"/>
      <c r="R2510" s="222"/>
      <c r="S2510" s="222"/>
      <c r="T2510" s="222"/>
      <c r="U2510" s="222"/>
      <c r="V2510" s="222"/>
      <c r="W2510" s="222"/>
      <c r="X2510" s="222"/>
      <c r="Y2510" s="222"/>
      <c r="Z2510" s="212"/>
      <c r="AA2510" s="212"/>
      <c r="AB2510" s="212"/>
      <c r="AC2510" s="212"/>
      <c r="AD2510" s="212"/>
      <c r="AE2510" s="212"/>
      <c r="AF2510" s="212"/>
      <c r="AG2510" s="212" t="s">
        <v>235</v>
      </c>
      <c r="AH2510" s="212">
        <v>0</v>
      </c>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outlineLevel="3" x14ac:dyDescent="0.2">
      <c r="A2511" s="219"/>
      <c r="B2511" s="220"/>
      <c r="C2511" s="259" t="s">
        <v>2021</v>
      </c>
      <c r="D2511" s="226"/>
      <c r="E2511" s="227"/>
      <c r="F2511" s="222"/>
      <c r="G2511" s="222"/>
      <c r="H2511" s="222"/>
      <c r="I2511" s="222"/>
      <c r="J2511" s="222"/>
      <c r="K2511" s="222"/>
      <c r="L2511" s="222"/>
      <c r="M2511" s="222"/>
      <c r="N2511" s="221"/>
      <c r="O2511" s="221"/>
      <c r="P2511" s="221"/>
      <c r="Q2511" s="221"/>
      <c r="R2511" s="222"/>
      <c r="S2511" s="222"/>
      <c r="T2511" s="222"/>
      <c r="U2511" s="222"/>
      <c r="V2511" s="222"/>
      <c r="W2511" s="222"/>
      <c r="X2511" s="222"/>
      <c r="Y2511" s="222"/>
      <c r="Z2511" s="212"/>
      <c r="AA2511" s="212"/>
      <c r="AB2511" s="212"/>
      <c r="AC2511" s="212"/>
      <c r="AD2511" s="212"/>
      <c r="AE2511" s="212"/>
      <c r="AF2511" s="212"/>
      <c r="AG2511" s="212" t="s">
        <v>235</v>
      </c>
      <c r="AH2511" s="212">
        <v>0</v>
      </c>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outlineLevel="3" x14ac:dyDescent="0.2">
      <c r="A2512" s="219"/>
      <c r="B2512" s="220"/>
      <c r="C2512" s="259" t="s">
        <v>2022</v>
      </c>
      <c r="D2512" s="226"/>
      <c r="E2512" s="227">
        <v>1.5</v>
      </c>
      <c r="F2512" s="222"/>
      <c r="G2512" s="222"/>
      <c r="H2512" s="222"/>
      <c r="I2512" s="222"/>
      <c r="J2512" s="222"/>
      <c r="K2512" s="222"/>
      <c r="L2512" s="222"/>
      <c r="M2512" s="222"/>
      <c r="N2512" s="221"/>
      <c r="O2512" s="221"/>
      <c r="P2512" s="221"/>
      <c r="Q2512" s="221"/>
      <c r="R2512" s="222"/>
      <c r="S2512" s="222"/>
      <c r="T2512" s="222"/>
      <c r="U2512" s="222"/>
      <c r="V2512" s="222"/>
      <c r="W2512" s="222"/>
      <c r="X2512" s="222"/>
      <c r="Y2512" s="222"/>
      <c r="Z2512" s="212"/>
      <c r="AA2512" s="212"/>
      <c r="AB2512" s="212"/>
      <c r="AC2512" s="212"/>
      <c r="AD2512" s="212"/>
      <c r="AE2512" s="212"/>
      <c r="AF2512" s="212"/>
      <c r="AG2512" s="212" t="s">
        <v>235</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3" x14ac:dyDescent="0.2">
      <c r="A2513" s="219"/>
      <c r="B2513" s="220"/>
      <c r="C2513" s="259" t="s">
        <v>599</v>
      </c>
      <c r="D2513" s="226"/>
      <c r="E2513" s="227"/>
      <c r="F2513" s="222"/>
      <c r="G2513" s="222"/>
      <c r="H2513" s="222"/>
      <c r="I2513" s="222"/>
      <c r="J2513" s="222"/>
      <c r="K2513" s="222"/>
      <c r="L2513" s="222"/>
      <c r="M2513" s="222"/>
      <c r="N2513" s="221"/>
      <c r="O2513" s="221"/>
      <c r="P2513" s="221"/>
      <c r="Q2513" s="221"/>
      <c r="R2513" s="222"/>
      <c r="S2513" s="222"/>
      <c r="T2513" s="222"/>
      <c r="U2513" s="222"/>
      <c r="V2513" s="222"/>
      <c r="W2513" s="222"/>
      <c r="X2513" s="222"/>
      <c r="Y2513" s="222"/>
      <c r="Z2513" s="212"/>
      <c r="AA2513" s="212"/>
      <c r="AB2513" s="212"/>
      <c r="AC2513" s="212"/>
      <c r="AD2513" s="212"/>
      <c r="AE2513" s="212"/>
      <c r="AF2513" s="212"/>
      <c r="AG2513" s="212" t="s">
        <v>235</v>
      </c>
      <c r="AH2513" s="212">
        <v>0</v>
      </c>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outlineLevel="3" x14ac:dyDescent="0.2">
      <c r="A2514" s="219"/>
      <c r="B2514" s="220"/>
      <c r="C2514" s="259" t="s">
        <v>2023</v>
      </c>
      <c r="D2514" s="226"/>
      <c r="E2514" s="227">
        <v>2.65</v>
      </c>
      <c r="F2514" s="222"/>
      <c r="G2514" s="222"/>
      <c r="H2514" s="222"/>
      <c r="I2514" s="222"/>
      <c r="J2514" s="222"/>
      <c r="K2514" s="222"/>
      <c r="L2514" s="222"/>
      <c r="M2514" s="222"/>
      <c r="N2514" s="221"/>
      <c r="O2514" s="221"/>
      <c r="P2514" s="221"/>
      <c r="Q2514" s="221"/>
      <c r="R2514" s="222"/>
      <c r="S2514" s="222"/>
      <c r="T2514" s="222"/>
      <c r="U2514" s="222"/>
      <c r="V2514" s="222"/>
      <c r="W2514" s="222"/>
      <c r="X2514" s="222"/>
      <c r="Y2514" s="222"/>
      <c r="Z2514" s="212"/>
      <c r="AA2514" s="212"/>
      <c r="AB2514" s="212"/>
      <c r="AC2514" s="212"/>
      <c r="AD2514" s="212"/>
      <c r="AE2514" s="212"/>
      <c r="AF2514" s="212"/>
      <c r="AG2514" s="212" t="s">
        <v>235</v>
      </c>
      <c r="AH2514" s="212">
        <v>0</v>
      </c>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3" x14ac:dyDescent="0.2">
      <c r="A2515" s="219"/>
      <c r="B2515" s="220"/>
      <c r="C2515" s="273" t="s">
        <v>328</v>
      </c>
      <c r="D2515" s="265"/>
      <c r="E2515" s="266">
        <v>4.1500000000000004</v>
      </c>
      <c r="F2515" s="222"/>
      <c r="G2515" s="222"/>
      <c r="H2515" s="222"/>
      <c r="I2515" s="222"/>
      <c r="J2515" s="222"/>
      <c r="K2515" s="222"/>
      <c r="L2515" s="222"/>
      <c r="M2515" s="222"/>
      <c r="N2515" s="221"/>
      <c r="O2515" s="221"/>
      <c r="P2515" s="221"/>
      <c r="Q2515" s="221"/>
      <c r="R2515" s="222"/>
      <c r="S2515" s="222"/>
      <c r="T2515" s="222"/>
      <c r="U2515" s="222"/>
      <c r="V2515" s="222"/>
      <c r="W2515" s="222"/>
      <c r="X2515" s="222"/>
      <c r="Y2515" s="222"/>
      <c r="Z2515" s="212"/>
      <c r="AA2515" s="212"/>
      <c r="AB2515" s="212"/>
      <c r="AC2515" s="212"/>
      <c r="AD2515" s="212"/>
      <c r="AE2515" s="212"/>
      <c r="AF2515" s="212"/>
      <c r="AG2515" s="212" t="s">
        <v>235</v>
      </c>
      <c r="AH2515" s="212">
        <v>1</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outlineLevel="3" x14ac:dyDescent="0.2">
      <c r="A2516" s="219"/>
      <c r="B2516" s="220"/>
      <c r="C2516" s="259" t="s">
        <v>325</v>
      </c>
      <c r="D2516" s="226"/>
      <c r="E2516" s="227"/>
      <c r="F2516" s="222"/>
      <c r="G2516" s="222"/>
      <c r="H2516" s="222"/>
      <c r="I2516" s="222"/>
      <c r="J2516" s="222"/>
      <c r="K2516" s="222"/>
      <c r="L2516" s="222"/>
      <c r="M2516" s="222"/>
      <c r="N2516" s="221"/>
      <c r="O2516" s="221"/>
      <c r="P2516" s="221"/>
      <c r="Q2516" s="221"/>
      <c r="R2516" s="222"/>
      <c r="S2516" s="222"/>
      <c r="T2516" s="222"/>
      <c r="U2516" s="222"/>
      <c r="V2516" s="222"/>
      <c r="W2516" s="222"/>
      <c r="X2516" s="222"/>
      <c r="Y2516" s="222"/>
      <c r="Z2516" s="212"/>
      <c r="AA2516" s="212"/>
      <c r="AB2516" s="212"/>
      <c r="AC2516" s="212"/>
      <c r="AD2516" s="212"/>
      <c r="AE2516" s="212"/>
      <c r="AF2516" s="212"/>
      <c r="AG2516" s="212" t="s">
        <v>235</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3" x14ac:dyDescent="0.2">
      <c r="A2517" s="219"/>
      <c r="B2517" s="220"/>
      <c r="C2517" s="259" t="s">
        <v>2035</v>
      </c>
      <c r="D2517" s="226"/>
      <c r="E2517" s="227">
        <v>2.3895</v>
      </c>
      <c r="F2517" s="222"/>
      <c r="G2517" s="222"/>
      <c r="H2517" s="222"/>
      <c r="I2517" s="222"/>
      <c r="J2517" s="222"/>
      <c r="K2517" s="222"/>
      <c r="L2517" s="222"/>
      <c r="M2517" s="222"/>
      <c r="N2517" s="221"/>
      <c r="O2517" s="221"/>
      <c r="P2517" s="221"/>
      <c r="Q2517" s="221"/>
      <c r="R2517" s="222"/>
      <c r="S2517" s="222"/>
      <c r="T2517" s="222"/>
      <c r="U2517" s="222"/>
      <c r="V2517" s="222"/>
      <c r="W2517" s="222"/>
      <c r="X2517" s="222"/>
      <c r="Y2517" s="222"/>
      <c r="Z2517" s="212"/>
      <c r="AA2517" s="212"/>
      <c r="AB2517" s="212"/>
      <c r="AC2517" s="212"/>
      <c r="AD2517" s="212"/>
      <c r="AE2517" s="212"/>
      <c r="AF2517" s="212"/>
      <c r="AG2517" s="212" t="s">
        <v>235</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3" x14ac:dyDescent="0.2">
      <c r="A2518" s="219"/>
      <c r="B2518" s="220"/>
      <c r="C2518" s="259" t="s">
        <v>2036</v>
      </c>
      <c r="D2518" s="226"/>
      <c r="E2518" s="227">
        <v>1.8765000000000001</v>
      </c>
      <c r="F2518" s="222"/>
      <c r="G2518" s="222"/>
      <c r="H2518" s="222"/>
      <c r="I2518" s="222"/>
      <c r="J2518" s="222"/>
      <c r="K2518" s="222"/>
      <c r="L2518" s="222"/>
      <c r="M2518" s="222"/>
      <c r="N2518" s="221"/>
      <c r="O2518" s="221"/>
      <c r="P2518" s="221"/>
      <c r="Q2518" s="221"/>
      <c r="R2518" s="222"/>
      <c r="S2518" s="222"/>
      <c r="T2518" s="222"/>
      <c r="U2518" s="222"/>
      <c r="V2518" s="222"/>
      <c r="W2518" s="222"/>
      <c r="X2518" s="222"/>
      <c r="Y2518" s="222"/>
      <c r="Z2518" s="212"/>
      <c r="AA2518" s="212"/>
      <c r="AB2518" s="212"/>
      <c r="AC2518" s="212"/>
      <c r="AD2518" s="212"/>
      <c r="AE2518" s="212"/>
      <c r="AF2518" s="212"/>
      <c r="AG2518" s="212" t="s">
        <v>235</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1" x14ac:dyDescent="0.2">
      <c r="A2519" s="239">
        <v>297</v>
      </c>
      <c r="B2519" s="240" t="s">
        <v>2037</v>
      </c>
      <c r="C2519" s="257" t="s">
        <v>2038</v>
      </c>
      <c r="D2519" s="241" t="s">
        <v>317</v>
      </c>
      <c r="E2519" s="242">
        <v>9.48</v>
      </c>
      <c r="F2519" s="243"/>
      <c r="G2519" s="244">
        <f>ROUND(E2519*F2519,2)</f>
        <v>0</v>
      </c>
      <c r="H2519" s="243"/>
      <c r="I2519" s="244">
        <f>ROUND(E2519*H2519,2)</f>
        <v>0</v>
      </c>
      <c r="J2519" s="243"/>
      <c r="K2519" s="244">
        <f>ROUND(E2519*J2519,2)</f>
        <v>0</v>
      </c>
      <c r="L2519" s="244">
        <v>15</v>
      </c>
      <c r="M2519" s="244">
        <f>G2519*(1+L2519/100)</f>
        <v>0</v>
      </c>
      <c r="N2519" s="242">
        <v>0</v>
      </c>
      <c r="O2519" s="242">
        <f>ROUND(E2519*N2519,2)</f>
        <v>0</v>
      </c>
      <c r="P2519" s="242">
        <v>0</v>
      </c>
      <c r="Q2519" s="242">
        <f>ROUND(E2519*P2519,2)</f>
        <v>0</v>
      </c>
      <c r="R2519" s="244" t="s">
        <v>2017</v>
      </c>
      <c r="S2519" s="244" t="s">
        <v>227</v>
      </c>
      <c r="T2519" s="245" t="s">
        <v>227</v>
      </c>
      <c r="U2519" s="222">
        <v>0.45600000000000002</v>
      </c>
      <c r="V2519" s="222">
        <f>ROUND(E2519*U2519,2)</f>
        <v>4.32</v>
      </c>
      <c r="W2519" s="222"/>
      <c r="X2519" s="222" t="s">
        <v>298</v>
      </c>
      <c r="Y2519" s="222" t="s">
        <v>230</v>
      </c>
      <c r="Z2519" s="212"/>
      <c r="AA2519" s="212"/>
      <c r="AB2519" s="212"/>
      <c r="AC2519" s="212"/>
      <c r="AD2519" s="212"/>
      <c r="AE2519" s="212"/>
      <c r="AF2519" s="212"/>
      <c r="AG2519" s="212" t="s">
        <v>299</v>
      </c>
      <c r="AH2519" s="212"/>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2" x14ac:dyDescent="0.2">
      <c r="A2520" s="219"/>
      <c r="B2520" s="220"/>
      <c r="C2520" s="259" t="s">
        <v>325</v>
      </c>
      <c r="D2520" s="226"/>
      <c r="E2520" s="227"/>
      <c r="F2520" s="222"/>
      <c r="G2520" s="222"/>
      <c r="H2520" s="222"/>
      <c r="I2520" s="222"/>
      <c r="J2520" s="222"/>
      <c r="K2520" s="222"/>
      <c r="L2520" s="222"/>
      <c r="M2520" s="222"/>
      <c r="N2520" s="221"/>
      <c r="O2520" s="221"/>
      <c r="P2520" s="221"/>
      <c r="Q2520" s="221"/>
      <c r="R2520" s="222"/>
      <c r="S2520" s="222"/>
      <c r="T2520" s="222"/>
      <c r="U2520" s="222"/>
      <c r="V2520" s="222"/>
      <c r="W2520" s="222"/>
      <c r="X2520" s="222"/>
      <c r="Y2520" s="222"/>
      <c r="Z2520" s="212"/>
      <c r="AA2520" s="212"/>
      <c r="AB2520" s="212"/>
      <c r="AC2520" s="212"/>
      <c r="AD2520" s="212"/>
      <c r="AE2520" s="212"/>
      <c r="AF2520" s="212"/>
      <c r="AG2520" s="212" t="s">
        <v>235</v>
      </c>
      <c r="AH2520" s="212">
        <v>0</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outlineLevel="3" x14ac:dyDescent="0.2">
      <c r="A2521" s="219"/>
      <c r="B2521" s="220"/>
      <c r="C2521" s="259" t="s">
        <v>2039</v>
      </c>
      <c r="D2521" s="226"/>
      <c r="E2521" s="227">
        <v>5.31</v>
      </c>
      <c r="F2521" s="222"/>
      <c r="G2521" s="222"/>
      <c r="H2521" s="222"/>
      <c r="I2521" s="222"/>
      <c r="J2521" s="222"/>
      <c r="K2521" s="222"/>
      <c r="L2521" s="222"/>
      <c r="M2521" s="222"/>
      <c r="N2521" s="221"/>
      <c r="O2521" s="221"/>
      <c r="P2521" s="221"/>
      <c r="Q2521" s="221"/>
      <c r="R2521" s="222"/>
      <c r="S2521" s="222"/>
      <c r="T2521" s="222"/>
      <c r="U2521" s="222"/>
      <c r="V2521" s="222"/>
      <c r="W2521" s="222"/>
      <c r="X2521" s="222"/>
      <c r="Y2521" s="222"/>
      <c r="Z2521" s="212"/>
      <c r="AA2521" s="212"/>
      <c r="AB2521" s="212"/>
      <c r="AC2521" s="212"/>
      <c r="AD2521" s="212"/>
      <c r="AE2521" s="212"/>
      <c r="AF2521" s="212"/>
      <c r="AG2521" s="212" t="s">
        <v>235</v>
      </c>
      <c r="AH2521" s="212">
        <v>0</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3" x14ac:dyDescent="0.2">
      <c r="A2522" s="219"/>
      <c r="B2522" s="220"/>
      <c r="C2522" s="259" t="s">
        <v>2040</v>
      </c>
      <c r="D2522" s="226"/>
      <c r="E2522" s="227">
        <v>4.17</v>
      </c>
      <c r="F2522" s="222"/>
      <c r="G2522" s="222"/>
      <c r="H2522" s="222"/>
      <c r="I2522" s="222"/>
      <c r="J2522" s="222"/>
      <c r="K2522" s="222"/>
      <c r="L2522" s="222"/>
      <c r="M2522" s="222"/>
      <c r="N2522" s="221"/>
      <c r="O2522" s="221"/>
      <c r="P2522" s="221"/>
      <c r="Q2522" s="221"/>
      <c r="R2522" s="222"/>
      <c r="S2522" s="222"/>
      <c r="T2522" s="222"/>
      <c r="U2522" s="222"/>
      <c r="V2522" s="222"/>
      <c r="W2522" s="222"/>
      <c r="X2522" s="222"/>
      <c r="Y2522" s="222"/>
      <c r="Z2522" s="212"/>
      <c r="AA2522" s="212"/>
      <c r="AB2522" s="212"/>
      <c r="AC2522" s="212"/>
      <c r="AD2522" s="212"/>
      <c r="AE2522" s="212"/>
      <c r="AF2522" s="212"/>
      <c r="AG2522" s="212" t="s">
        <v>235</v>
      </c>
      <c r="AH2522" s="212">
        <v>0</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outlineLevel="1" x14ac:dyDescent="0.2">
      <c r="A2523" s="239">
        <v>298</v>
      </c>
      <c r="B2523" s="240" t="s">
        <v>2041</v>
      </c>
      <c r="C2523" s="257" t="s">
        <v>2042</v>
      </c>
      <c r="D2523" s="241" t="s">
        <v>317</v>
      </c>
      <c r="E2523" s="242">
        <v>9.48</v>
      </c>
      <c r="F2523" s="243"/>
      <c r="G2523" s="244">
        <f>ROUND(E2523*F2523,2)</f>
        <v>0</v>
      </c>
      <c r="H2523" s="243"/>
      <c r="I2523" s="244">
        <f>ROUND(E2523*H2523,2)</f>
        <v>0</v>
      </c>
      <c r="J2523" s="243"/>
      <c r="K2523" s="244">
        <f>ROUND(E2523*J2523,2)</f>
        <v>0</v>
      </c>
      <c r="L2523" s="244">
        <v>15</v>
      </c>
      <c r="M2523" s="244">
        <f>G2523*(1+L2523/100)</f>
        <v>0</v>
      </c>
      <c r="N2523" s="242">
        <v>0</v>
      </c>
      <c r="O2523" s="242">
        <f>ROUND(E2523*N2523,2)</f>
        <v>0</v>
      </c>
      <c r="P2523" s="242">
        <v>0</v>
      </c>
      <c r="Q2523" s="242">
        <f>ROUND(E2523*P2523,2)</f>
        <v>0</v>
      </c>
      <c r="R2523" s="244" t="s">
        <v>2017</v>
      </c>
      <c r="S2523" s="244" t="s">
        <v>227</v>
      </c>
      <c r="T2523" s="245" t="s">
        <v>227</v>
      </c>
      <c r="U2523" s="222">
        <v>0.23</v>
      </c>
      <c r="V2523" s="222">
        <f>ROUND(E2523*U2523,2)</f>
        <v>2.1800000000000002</v>
      </c>
      <c r="W2523" s="222"/>
      <c r="X2523" s="222" t="s">
        <v>298</v>
      </c>
      <c r="Y2523" s="222" t="s">
        <v>230</v>
      </c>
      <c r="Z2523" s="212"/>
      <c r="AA2523" s="212"/>
      <c r="AB2523" s="212"/>
      <c r="AC2523" s="212"/>
      <c r="AD2523" s="212"/>
      <c r="AE2523" s="212"/>
      <c r="AF2523" s="212"/>
      <c r="AG2523" s="212" t="s">
        <v>299</v>
      </c>
      <c r="AH2523" s="212"/>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2" x14ac:dyDescent="0.2">
      <c r="A2524" s="219"/>
      <c r="B2524" s="220"/>
      <c r="C2524" s="259" t="s">
        <v>325</v>
      </c>
      <c r="D2524" s="226"/>
      <c r="E2524" s="227"/>
      <c r="F2524" s="222"/>
      <c r="G2524" s="222"/>
      <c r="H2524" s="222"/>
      <c r="I2524" s="222"/>
      <c r="J2524" s="222"/>
      <c r="K2524" s="222"/>
      <c r="L2524" s="222"/>
      <c r="M2524" s="222"/>
      <c r="N2524" s="221"/>
      <c r="O2524" s="221"/>
      <c r="P2524" s="221"/>
      <c r="Q2524" s="221"/>
      <c r="R2524" s="222"/>
      <c r="S2524" s="222"/>
      <c r="T2524" s="222"/>
      <c r="U2524" s="222"/>
      <c r="V2524" s="222"/>
      <c r="W2524" s="222"/>
      <c r="X2524" s="222"/>
      <c r="Y2524" s="222"/>
      <c r="Z2524" s="212"/>
      <c r="AA2524" s="212"/>
      <c r="AB2524" s="212"/>
      <c r="AC2524" s="212"/>
      <c r="AD2524" s="212"/>
      <c r="AE2524" s="212"/>
      <c r="AF2524" s="212"/>
      <c r="AG2524" s="212" t="s">
        <v>235</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3" x14ac:dyDescent="0.2">
      <c r="A2525" s="219"/>
      <c r="B2525" s="220"/>
      <c r="C2525" s="259" t="s">
        <v>2039</v>
      </c>
      <c r="D2525" s="226"/>
      <c r="E2525" s="227">
        <v>5.31</v>
      </c>
      <c r="F2525" s="222"/>
      <c r="G2525" s="222"/>
      <c r="H2525" s="222"/>
      <c r="I2525" s="222"/>
      <c r="J2525" s="222"/>
      <c r="K2525" s="222"/>
      <c r="L2525" s="222"/>
      <c r="M2525" s="222"/>
      <c r="N2525" s="221"/>
      <c r="O2525" s="221"/>
      <c r="P2525" s="221"/>
      <c r="Q2525" s="221"/>
      <c r="R2525" s="222"/>
      <c r="S2525" s="222"/>
      <c r="T2525" s="222"/>
      <c r="U2525" s="222"/>
      <c r="V2525" s="222"/>
      <c r="W2525" s="222"/>
      <c r="X2525" s="222"/>
      <c r="Y2525" s="222"/>
      <c r="Z2525" s="212"/>
      <c r="AA2525" s="212"/>
      <c r="AB2525" s="212"/>
      <c r="AC2525" s="212"/>
      <c r="AD2525" s="212"/>
      <c r="AE2525" s="212"/>
      <c r="AF2525" s="212"/>
      <c r="AG2525" s="212" t="s">
        <v>235</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3" x14ac:dyDescent="0.2">
      <c r="A2526" s="219"/>
      <c r="B2526" s="220"/>
      <c r="C2526" s="259" t="s">
        <v>2040</v>
      </c>
      <c r="D2526" s="226"/>
      <c r="E2526" s="227">
        <v>4.17</v>
      </c>
      <c r="F2526" s="222"/>
      <c r="G2526" s="222"/>
      <c r="H2526" s="222"/>
      <c r="I2526" s="222"/>
      <c r="J2526" s="222"/>
      <c r="K2526" s="222"/>
      <c r="L2526" s="222"/>
      <c r="M2526" s="222"/>
      <c r="N2526" s="221"/>
      <c r="O2526" s="221"/>
      <c r="P2526" s="221"/>
      <c r="Q2526" s="221"/>
      <c r="R2526" s="222"/>
      <c r="S2526" s="222"/>
      <c r="T2526" s="222"/>
      <c r="U2526" s="222"/>
      <c r="V2526" s="222"/>
      <c r="W2526" s="222"/>
      <c r="X2526" s="222"/>
      <c r="Y2526" s="222"/>
      <c r="Z2526" s="212"/>
      <c r="AA2526" s="212"/>
      <c r="AB2526" s="212"/>
      <c r="AC2526" s="212"/>
      <c r="AD2526" s="212"/>
      <c r="AE2526" s="212"/>
      <c r="AF2526" s="212"/>
      <c r="AG2526" s="212" t="s">
        <v>235</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ht="22.5" outlineLevel="1" x14ac:dyDescent="0.2">
      <c r="A2527" s="239">
        <v>299</v>
      </c>
      <c r="B2527" s="240" t="s">
        <v>2043</v>
      </c>
      <c r="C2527" s="257" t="s">
        <v>2044</v>
      </c>
      <c r="D2527" s="241" t="s">
        <v>296</v>
      </c>
      <c r="E2527" s="242">
        <v>119.77</v>
      </c>
      <c r="F2527" s="243"/>
      <c r="G2527" s="244">
        <f>ROUND(E2527*F2527,2)</f>
        <v>0</v>
      </c>
      <c r="H2527" s="243"/>
      <c r="I2527" s="244">
        <f>ROUND(E2527*H2527,2)</f>
        <v>0</v>
      </c>
      <c r="J2527" s="243"/>
      <c r="K2527" s="244">
        <f>ROUND(E2527*J2527,2)</f>
        <v>0</v>
      </c>
      <c r="L2527" s="244">
        <v>15</v>
      </c>
      <c r="M2527" s="244">
        <f>G2527*(1+L2527/100)</f>
        <v>0</v>
      </c>
      <c r="N2527" s="242">
        <v>4.8300000000000001E-3</v>
      </c>
      <c r="O2527" s="242">
        <f>ROUND(E2527*N2527,2)</f>
        <v>0.57999999999999996</v>
      </c>
      <c r="P2527" s="242">
        <v>0</v>
      </c>
      <c r="Q2527" s="242">
        <f>ROUND(E2527*P2527,2)</f>
        <v>0</v>
      </c>
      <c r="R2527" s="244" t="s">
        <v>2017</v>
      </c>
      <c r="S2527" s="244" t="s">
        <v>227</v>
      </c>
      <c r="T2527" s="245" t="s">
        <v>227</v>
      </c>
      <c r="U2527" s="222">
        <v>0.97</v>
      </c>
      <c r="V2527" s="222">
        <f>ROUND(E2527*U2527,2)</f>
        <v>116.18</v>
      </c>
      <c r="W2527" s="222"/>
      <c r="X2527" s="222" t="s">
        <v>298</v>
      </c>
      <c r="Y2527" s="222" t="s">
        <v>230</v>
      </c>
      <c r="Z2527" s="212"/>
      <c r="AA2527" s="212"/>
      <c r="AB2527" s="212"/>
      <c r="AC2527" s="212"/>
      <c r="AD2527" s="212"/>
      <c r="AE2527" s="212"/>
      <c r="AF2527" s="212"/>
      <c r="AG2527" s="212" t="s">
        <v>299</v>
      </c>
      <c r="AH2527" s="212"/>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outlineLevel="2" x14ac:dyDescent="0.2">
      <c r="A2528" s="219"/>
      <c r="B2528" s="220"/>
      <c r="C2528" s="259" t="s">
        <v>2045</v>
      </c>
      <c r="D2528" s="226"/>
      <c r="E2528" s="227"/>
      <c r="F2528" s="222"/>
      <c r="G2528" s="222"/>
      <c r="H2528" s="222"/>
      <c r="I2528" s="222"/>
      <c r="J2528" s="222"/>
      <c r="K2528" s="222"/>
      <c r="L2528" s="222"/>
      <c r="M2528" s="222"/>
      <c r="N2528" s="221"/>
      <c r="O2528" s="221"/>
      <c r="P2528" s="221"/>
      <c r="Q2528" s="221"/>
      <c r="R2528" s="222"/>
      <c r="S2528" s="222"/>
      <c r="T2528" s="222"/>
      <c r="U2528" s="222"/>
      <c r="V2528" s="222"/>
      <c r="W2528" s="222"/>
      <c r="X2528" s="222"/>
      <c r="Y2528" s="222"/>
      <c r="Z2528" s="212"/>
      <c r="AA2528" s="212"/>
      <c r="AB2528" s="212"/>
      <c r="AC2528" s="212"/>
      <c r="AD2528" s="212"/>
      <c r="AE2528" s="212"/>
      <c r="AF2528" s="212"/>
      <c r="AG2528" s="212" t="s">
        <v>235</v>
      </c>
      <c r="AH2528" s="212">
        <v>0</v>
      </c>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3" x14ac:dyDescent="0.2">
      <c r="A2529" s="219"/>
      <c r="B2529" s="220"/>
      <c r="C2529" s="259" t="s">
        <v>2046</v>
      </c>
      <c r="D2529" s="226"/>
      <c r="E2529" s="227"/>
      <c r="F2529" s="222"/>
      <c r="G2529" s="222"/>
      <c r="H2529" s="222"/>
      <c r="I2529" s="222"/>
      <c r="J2529" s="222"/>
      <c r="K2529" s="222"/>
      <c r="L2529" s="222"/>
      <c r="M2529" s="222"/>
      <c r="N2529" s="221"/>
      <c r="O2529" s="221"/>
      <c r="P2529" s="221"/>
      <c r="Q2529" s="221"/>
      <c r="R2529" s="222"/>
      <c r="S2529" s="222"/>
      <c r="T2529" s="222"/>
      <c r="U2529" s="222"/>
      <c r="V2529" s="222"/>
      <c r="W2529" s="222"/>
      <c r="X2529" s="222"/>
      <c r="Y2529" s="222"/>
      <c r="Z2529" s="212"/>
      <c r="AA2529" s="212"/>
      <c r="AB2529" s="212"/>
      <c r="AC2529" s="212"/>
      <c r="AD2529" s="212"/>
      <c r="AE2529" s="212"/>
      <c r="AF2529" s="212"/>
      <c r="AG2529" s="212" t="s">
        <v>235</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3" x14ac:dyDescent="0.2">
      <c r="A2530" s="219"/>
      <c r="B2530" s="220"/>
      <c r="C2530" s="259" t="s">
        <v>2047</v>
      </c>
      <c r="D2530" s="226"/>
      <c r="E2530" s="227"/>
      <c r="F2530" s="222"/>
      <c r="G2530" s="222"/>
      <c r="H2530" s="222"/>
      <c r="I2530" s="222"/>
      <c r="J2530" s="222"/>
      <c r="K2530" s="222"/>
      <c r="L2530" s="222"/>
      <c r="M2530" s="222"/>
      <c r="N2530" s="221"/>
      <c r="O2530" s="221"/>
      <c r="P2530" s="221"/>
      <c r="Q2530" s="221"/>
      <c r="R2530" s="222"/>
      <c r="S2530" s="222"/>
      <c r="T2530" s="222"/>
      <c r="U2530" s="222"/>
      <c r="V2530" s="222"/>
      <c r="W2530" s="222"/>
      <c r="X2530" s="222"/>
      <c r="Y2530" s="222"/>
      <c r="Z2530" s="212"/>
      <c r="AA2530" s="212"/>
      <c r="AB2530" s="212"/>
      <c r="AC2530" s="212"/>
      <c r="AD2530" s="212"/>
      <c r="AE2530" s="212"/>
      <c r="AF2530" s="212"/>
      <c r="AG2530" s="212" t="s">
        <v>235</v>
      </c>
      <c r="AH2530" s="212">
        <v>0</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outlineLevel="3" x14ac:dyDescent="0.2">
      <c r="A2531" s="219"/>
      <c r="B2531" s="220"/>
      <c r="C2531" s="259" t="s">
        <v>2048</v>
      </c>
      <c r="D2531" s="226"/>
      <c r="E2531" s="227"/>
      <c r="F2531" s="222"/>
      <c r="G2531" s="222"/>
      <c r="H2531" s="222"/>
      <c r="I2531" s="222"/>
      <c r="J2531" s="222"/>
      <c r="K2531" s="222"/>
      <c r="L2531" s="222"/>
      <c r="M2531" s="222"/>
      <c r="N2531" s="221"/>
      <c r="O2531" s="221"/>
      <c r="P2531" s="221"/>
      <c r="Q2531" s="221"/>
      <c r="R2531" s="222"/>
      <c r="S2531" s="222"/>
      <c r="T2531" s="222"/>
      <c r="U2531" s="222"/>
      <c r="V2531" s="222"/>
      <c r="W2531" s="222"/>
      <c r="X2531" s="222"/>
      <c r="Y2531" s="222"/>
      <c r="Z2531" s="212"/>
      <c r="AA2531" s="212"/>
      <c r="AB2531" s="212"/>
      <c r="AC2531" s="212"/>
      <c r="AD2531" s="212"/>
      <c r="AE2531" s="212"/>
      <c r="AF2531" s="212"/>
      <c r="AG2531" s="212" t="s">
        <v>235</v>
      </c>
      <c r="AH2531" s="212">
        <v>0</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outlineLevel="3" x14ac:dyDescent="0.2">
      <c r="A2532" s="219"/>
      <c r="B2532" s="220"/>
      <c r="C2532" s="259" t="s">
        <v>991</v>
      </c>
      <c r="D2532" s="226"/>
      <c r="E2532" s="227"/>
      <c r="F2532" s="222"/>
      <c r="G2532" s="222"/>
      <c r="H2532" s="222"/>
      <c r="I2532" s="222"/>
      <c r="J2532" s="222"/>
      <c r="K2532" s="222"/>
      <c r="L2532" s="222"/>
      <c r="M2532" s="222"/>
      <c r="N2532" s="221"/>
      <c r="O2532" s="221"/>
      <c r="P2532" s="221"/>
      <c r="Q2532" s="221"/>
      <c r="R2532" s="222"/>
      <c r="S2532" s="222"/>
      <c r="T2532" s="222"/>
      <c r="U2532" s="222"/>
      <c r="V2532" s="222"/>
      <c r="W2532" s="222"/>
      <c r="X2532" s="222"/>
      <c r="Y2532" s="222"/>
      <c r="Z2532" s="212"/>
      <c r="AA2532" s="212"/>
      <c r="AB2532" s="212"/>
      <c r="AC2532" s="212"/>
      <c r="AD2532" s="212"/>
      <c r="AE2532" s="212"/>
      <c r="AF2532" s="212"/>
      <c r="AG2532" s="212" t="s">
        <v>235</v>
      </c>
      <c r="AH2532" s="212">
        <v>0</v>
      </c>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3" x14ac:dyDescent="0.2">
      <c r="A2533" s="219"/>
      <c r="B2533" s="220"/>
      <c r="C2533" s="259" t="s">
        <v>992</v>
      </c>
      <c r="D2533" s="226"/>
      <c r="E2533" s="227">
        <v>2.73</v>
      </c>
      <c r="F2533" s="222"/>
      <c r="G2533" s="222"/>
      <c r="H2533" s="222"/>
      <c r="I2533" s="222"/>
      <c r="J2533" s="222"/>
      <c r="K2533" s="222"/>
      <c r="L2533" s="222"/>
      <c r="M2533" s="222"/>
      <c r="N2533" s="221"/>
      <c r="O2533" s="221"/>
      <c r="P2533" s="221"/>
      <c r="Q2533" s="221"/>
      <c r="R2533" s="222"/>
      <c r="S2533" s="222"/>
      <c r="T2533" s="222"/>
      <c r="U2533" s="222"/>
      <c r="V2533" s="222"/>
      <c r="W2533" s="222"/>
      <c r="X2533" s="222"/>
      <c r="Y2533" s="222"/>
      <c r="Z2533" s="212"/>
      <c r="AA2533" s="212"/>
      <c r="AB2533" s="212"/>
      <c r="AC2533" s="212"/>
      <c r="AD2533" s="212"/>
      <c r="AE2533" s="212"/>
      <c r="AF2533" s="212"/>
      <c r="AG2533" s="212" t="s">
        <v>235</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3" x14ac:dyDescent="0.2">
      <c r="A2534" s="219"/>
      <c r="B2534" s="220"/>
      <c r="C2534" s="259" t="s">
        <v>993</v>
      </c>
      <c r="D2534" s="226"/>
      <c r="E2534" s="227">
        <v>7.3</v>
      </c>
      <c r="F2534" s="222"/>
      <c r="G2534" s="222"/>
      <c r="H2534" s="222"/>
      <c r="I2534" s="222"/>
      <c r="J2534" s="222"/>
      <c r="K2534" s="222"/>
      <c r="L2534" s="222"/>
      <c r="M2534" s="222"/>
      <c r="N2534" s="221"/>
      <c r="O2534" s="221"/>
      <c r="P2534" s="221"/>
      <c r="Q2534" s="221"/>
      <c r="R2534" s="222"/>
      <c r="S2534" s="222"/>
      <c r="T2534" s="222"/>
      <c r="U2534" s="222"/>
      <c r="V2534" s="222"/>
      <c r="W2534" s="222"/>
      <c r="X2534" s="222"/>
      <c r="Y2534" s="222"/>
      <c r="Z2534" s="212"/>
      <c r="AA2534" s="212"/>
      <c r="AB2534" s="212"/>
      <c r="AC2534" s="212"/>
      <c r="AD2534" s="212"/>
      <c r="AE2534" s="212"/>
      <c r="AF2534" s="212"/>
      <c r="AG2534" s="212" t="s">
        <v>235</v>
      </c>
      <c r="AH2534" s="212">
        <v>0</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outlineLevel="3" x14ac:dyDescent="0.2">
      <c r="A2535" s="219"/>
      <c r="B2535" s="220"/>
      <c r="C2535" s="259" t="s">
        <v>590</v>
      </c>
      <c r="D2535" s="226"/>
      <c r="E2535" s="227"/>
      <c r="F2535" s="222"/>
      <c r="G2535" s="222"/>
      <c r="H2535" s="222"/>
      <c r="I2535" s="222"/>
      <c r="J2535" s="222"/>
      <c r="K2535" s="222"/>
      <c r="L2535" s="222"/>
      <c r="M2535" s="222"/>
      <c r="N2535" s="221"/>
      <c r="O2535" s="221"/>
      <c r="P2535" s="221"/>
      <c r="Q2535" s="221"/>
      <c r="R2535" s="222"/>
      <c r="S2535" s="222"/>
      <c r="T2535" s="222"/>
      <c r="U2535" s="222"/>
      <c r="V2535" s="222"/>
      <c r="W2535" s="222"/>
      <c r="X2535" s="222"/>
      <c r="Y2535" s="222"/>
      <c r="Z2535" s="212"/>
      <c r="AA2535" s="212"/>
      <c r="AB2535" s="212"/>
      <c r="AC2535" s="212"/>
      <c r="AD2535" s="212"/>
      <c r="AE2535" s="212"/>
      <c r="AF2535" s="212"/>
      <c r="AG2535" s="212" t="s">
        <v>235</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3" x14ac:dyDescent="0.2">
      <c r="A2536" s="219"/>
      <c r="B2536" s="220"/>
      <c r="C2536" s="259" t="s">
        <v>994</v>
      </c>
      <c r="D2536" s="226"/>
      <c r="E2536" s="227">
        <v>46.14</v>
      </c>
      <c r="F2536" s="222"/>
      <c r="G2536" s="222"/>
      <c r="H2536" s="222"/>
      <c r="I2536" s="222"/>
      <c r="J2536" s="222"/>
      <c r="K2536" s="222"/>
      <c r="L2536" s="222"/>
      <c r="M2536" s="222"/>
      <c r="N2536" s="221"/>
      <c r="O2536" s="221"/>
      <c r="P2536" s="221"/>
      <c r="Q2536" s="221"/>
      <c r="R2536" s="222"/>
      <c r="S2536" s="222"/>
      <c r="T2536" s="222"/>
      <c r="U2536" s="222"/>
      <c r="V2536" s="222"/>
      <c r="W2536" s="222"/>
      <c r="X2536" s="222"/>
      <c r="Y2536" s="222"/>
      <c r="Z2536" s="212"/>
      <c r="AA2536" s="212"/>
      <c r="AB2536" s="212"/>
      <c r="AC2536" s="212"/>
      <c r="AD2536" s="212"/>
      <c r="AE2536" s="212"/>
      <c r="AF2536" s="212"/>
      <c r="AG2536" s="212" t="s">
        <v>235</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3" x14ac:dyDescent="0.2">
      <c r="A2537" s="219"/>
      <c r="B2537" s="220"/>
      <c r="C2537" s="259" t="s">
        <v>995</v>
      </c>
      <c r="D2537" s="226"/>
      <c r="E2537" s="227"/>
      <c r="F2537" s="222"/>
      <c r="G2537" s="222"/>
      <c r="H2537" s="222"/>
      <c r="I2537" s="222"/>
      <c r="J2537" s="222"/>
      <c r="K2537" s="222"/>
      <c r="L2537" s="222"/>
      <c r="M2537" s="222"/>
      <c r="N2537" s="221"/>
      <c r="O2537" s="221"/>
      <c r="P2537" s="221"/>
      <c r="Q2537" s="221"/>
      <c r="R2537" s="222"/>
      <c r="S2537" s="222"/>
      <c r="T2537" s="222"/>
      <c r="U2537" s="222"/>
      <c r="V2537" s="222"/>
      <c r="W2537" s="222"/>
      <c r="X2537" s="222"/>
      <c r="Y2537" s="222"/>
      <c r="Z2537" s="212"/>
      <c r="AA2537" s="212"/>
      <c r="AB2537" s="212"/>
      <c r="AC2537" s="212"/>
      <c r="AD2537" s="212"/>
      <c r="AE2537" s="212"/>
      <c r="AF2537" s="212"/>
      <c r="AG2537" s="212" t="s">
        <v>235</v>
      </c>
      <c r="AH2537" s="212">
        <v>0</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outlineLevel="3" x14ac:dyDescent="0.2">
      <c r="A2538" s="219"/>
      <c r="B2538" s="220"/>
      <c r="C2538" s="259" t="s">
        <v>996</v>
      </c>
      <c r="D2538" s="226"/>
      <c r="E2538" s="227">
        <v>14.7</v>
      </c>
      <c r="F2538" s="222"/>
      <c r="G2538" s="222"/>
      <c r="H2538" s="222"/>
      <c r="I2538" s="222"/>
      <c r="J2538" s="222"/>
      <c r="K2538" s="222"/>
      <c r="L2538" s="222"/>
      <c r="M2538" s="222"/>
      <c r="N2538" s="221"/>
      <c r="O2538" s="221"/>
      <c r="P2538" s="221"/>
      <c r="Q2538" s="221"/>
      <c r="R2538" s="222"/>
      <c r="S2538" s="222"/>
      <c r="T2538" s="222"/>
      <c r="U2538" s="222"/>
      <c r="V2538" s="222"/>
      <c r="W2538" s="222"/>
      <c r="X2538" s="222"/>
      <c r="Y2538" s="222"/>
      <c r="Z2538" s="212"/>
      <c r="AA2538" s="212"/>
      <c r="AB2538" s="212"/>
      <c r="AC2538" s="212"/>
      <c r="AD2538" s="212"/>
      <c r="AE2538" s="212"/>
      <c r="AF2538" s="212"/>
      <c r="AG2538" s="212" t="s">
        <v>235</v>
      </c>
      <c r="AH2538" s="212">
        <v>0</v>
      </c>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3" x14ac:dyDescent="0.2">
      <c r="A2539" s="219"/>
      <c r="B2539" s="220"/>
      <c r="C2539" s="259" t="s">
        <v>997</v>
      </c>
      <c r="D2539" s="226"/>
      <c r="E2539" s="227"/>
      <c r="F2539" s="222"/>
      <c r="G2539" s="222"/>
      <c r="H2539" s="222"/>
      <c r="I2539" s="222"/>
      <c r="J2539" s="222"/>
      <c r="K2539" s="222"/>
      <c r="L2539" s="222"/>
      <c r="M2539" s="222"/>
      <c r="N2539" s="221"/>
      <c r="O2539" s="221"/>
      <c r="P2539" s="221"/>
      <c r="Q2539" s="221"/>
      <c r="R2539" s="222"/>
      <c r="S2539" s="222"/>
      <c r="T2539" s="222"/>
      <c r="U2539" s="222"/>
      <c r="V2539" s="222"/>
      <c r="W2539" s="222"/>
      <c r="X2539" s="222"/>
      <c r="Y2539" s="222"/>
      <c r="Z2539" s="212"/>
      <c r="AA2539" s="212"/>
      <c r="AB2539" s="212"/>
      <c r="AC2539" s="212"/>
      <c r="AD2539" s="212"/>
      <c r="AE2539" s="212"/>
      <c r="AF2539" s="212"/>
      <c r="AG2539" s="212" t="s">
        <v>235</v>
      </c>
      <c r="AH2539" s="212">
        <v>0</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outlineLevel="3" x14ac:dyDescent="0.2">
      <c r="A2540" s="219"/>
      <c r="B2540" s="220"/>
      <c r="C2540" s="259" t="s">
        <v>998</v>
      </c>
      <c r="D2540" s="226"/>
      <c r="E2540" s="227">
        <v>14.7</v>
      </c>
      <c r="F2540" s="222"/>
      <c r="G2540" s="222"/>
      <c r="H2540" s="222"/>
      <c r="I2540" s="222"/>
      <c r="J2540" s="222"/>
      <c r="K2540" s="222"/>
      <c r="L2540" s="222"/>
      <c r="M2540" s="222"/>
      <c r="N2540" s="221"/>
      <c r="O2540" s="221"/>
      <c r="P2540" s="221"/>
      <c r="Q2540" s="221"/>
      <c r="R2540" s="222"/>
      <c r="S2540" s="222"/>
      <c r="T2540" s="222"/>
      <c r="U2540" s="222"/>
      <c r="V2540" s="222"/>
      <c r="W2540" s="222"/>
      <c r="X2540" s="222"/>
      <c r="Y2540" s="222"/>
      <c r="Z2540" s="212"/>
      <c r="AA2540" s="212"/>
      <c r="AB2540" s="212"/>
      <c r="AC2540" s="212"/>
      <c r="AD2540" s="212"/>
      <c r="AE2540" s="212"/>
      <c r="AF2540" s="212"/>
      <c r="AG2540" s="212" t="s">
        <v>235</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3" x14ac:dyDescent="0.2">
      <c r="A2541" s="219"/>
      <c r="B2541" s="220"/>
      <c r="C2541" s="259" t="s">
        <v>999</v>
      </c>
      <c r="D2541" s="226"/>
      <c r="E2541" s="227"/>
      <c r="F2541" s="222"/>
      <c r="G2541" s="222"/>
      <c r="H2541" s="222"/>
      <c r="I2541" s="222"/>
      <c r="J2541" s="222"/>
      <c r="K2541" s="222"/>
      <c r="L2541" s="222"/>
      <c r="M2541" s="222"/>
      <c r="N2541" s="221"/>
      <c r="O2541" s="221"/>
      <c r="P2541" s="221"/>
      <c r="Q2541" s="221"/>
      <c r="R2541" s="222"/>
      <c r="S2541" s="222"/>
      <c r="T2541" s="222"/>
      <c r="U2541" s="222"/>
      <c r="V2541" s="222"/>
      <c r="W2541" s="222"/>
      <c r="X2541" s="222"/>
      <c r="Y2541" s="222"/>
      <c r="Z2541" s="212"/>
      <c r="AA2541" s="212"/>
      <c r="AB2541" s="212"/>
      <c r="AC2541" s="212"/>
      <c r="AD2541" s="212"/>
      <c r="AE2541" s="212"/>
      <c r="AF2541" s="212"/>
      <c r="AG2541" s="212" t="s">
        <v>235</v>
      </c>
      <c r="AH2541" s="212">
        <v>0</v>
      </c>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3" x14ac:dyDescent="0.2">
      <c r="A2542" s="219"/>
      <c r="B2542" s="220"/>
      <c r="C2542" s="259" t="s">
        <v>1000</v>
      </c>
      <c r="D2542" s="226"/>
      <c r="E2542" s="227">
        <v>14.7</v>
      </c>
      <c r="F2542" s="222"/>
      <c r="G2542" s="222"/>
      <c r="H2542" s="222"/>
      <c r="I2542" s="222"/>
      <c r="J2542" s="222"/>
      <c r="K2542" s="222"/>
      <c r="L2542" s="222"/>
      <c r="M2542" s="222"/>
      <c r="N2542" s="221"/>
      <c r="O2542" s="221"/>
      <c r="P2542" s="221"/>
      <c r="Q2542" s="221"/>
      <c r="R2542" s="222"/>
      <c r="S2542" s="222"/>
      <c r="T2542" s="222"/>
      <c r="U2542" s="222"/>
      <c r="V2542" s="222"/>
      <c r="W2542" s="222"/>
      <c r="X2542" s="222"/>
      <c r="Y2542" s="222"/>
      <c r="Z2542" s="212"/>
      <c r="AA2542" s="212"/>
      <c r="AB2542" s="212"/>
      <c r="AC2542" s="212"/>
      <c r="AD2542" s="212"/>
      <c r="AE2542" s="212"/>
      <c r="AF2542" s="212"/>
      <c r="AG2542" s="212" t="s">
        <v>235</v>
      </c>
      <c r="AH2542" s="212">
        <v>0</v>
      </c>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outlineLevel="3" x14ac:dyDescent="0.2">
      <c r="A2543" s="219"/>
      <c r="B2543" s="220"/>
      <c r="C2543" s="259" t="s">
        <v>1001</v>
      </c>
      <c r="D2543" s="226"/>
      <c r="E2543" s="227"/>
      <c r="F2543" s="222"/>
      <c r="G2543" s="222"/>
      <c r="H2543" s="222"/>
      <c r="I2543" s="222"/>
      <c r="J2543" s="222"/>
      <c r="K2543" s="222"/>
      <c r="L2543" s="222"/>
      <c r="M2543" s="222"/>
      <c r="N2543" s="221"/>
      <c r="O2543" s="221"/>
      <c r="P2543" s="221"/>
      <c r="Q2543" s="221"/>
      <c r="R2543" s="222"/>
      <c r="S2543" s="222"/>
      <c r="T2543" s="222"/>
      <c r="U2543" s="222"/>
      <c r="V2543" s="222"/>
      <c r="W2543" s="222"/>
      <c r="X2543" s="222"/>
      <c r="Y2543" s="222"/>
      <c r="Z2543" s="212"/>
      <c r="AA2543" s="212"/>
      <c r="AB2543" s="212"/>
      <c r="AC2543" s="212"/>
      <c r="AD2543" s="212"/>
      <c r="AE2543" s="212"/>
      <c r="AF2543" s="212"/>
      <c r="AG2543" s="212" t="s">
        <v>235</v>
      </c>
      <c r="AH2543" s="212">
        <v>0</v>
      </c>
      <c r="AI2543" s="212"/>
      <c r="AJ2543" s="212"/>
      <c r="AK2543" s="212"/>
      <c r="AL2543" s="212"/>
      <c r="AM2543" s="212"/>
      <c r="AN2543" s="212"/>
      <c r="AO2543" s="212"/>
      <c r="AP2543" s="212"/>
      <c r="AQ2543" s="212"/>
      <c r="AR2543" s="212"/>
      <c r="AS2543" s="212"/>
      <c r="AT2543" s="212"/>
      <c r="AU2543" s="212"/>
      <c r="AV2543" s="212"/>
      <c r="AW2543" s="212"/>
      <c r="AX2543" s="212"/>
      <c r="AY2543" s="212"/>
      <c r="AZ2543" s="212"/>
      <c r="BA2543" s="212"/>
      <c r="BB2543" s="212"/>
      <c r="BC2543" s="212"/>
      <c r="BD2543" s="212"/>
      <c r="BE2543" s="212"/>
      <c r="BF2543" s="212"/>
      <c r="BG2543" s="212"/>
      <c r="BH2543" s="212"/>
    </row>
    <row r="2544" spans="1:60" outlineLevel="3" x14ac:dyDescent="0.2">
      <c r="A2544" s="219"/>
      <c r="B2544" s="220"/>
      <c r="C2544" s="259" t="s">
        <v>1002</v>
      </c>
      <c r="D2544" s="226"/>
      <c r="E2544" s="227">
        <v>14.7</v>
      </c>
      <c r="F2544" s="222"/>
      <c r="G2544" s="222"/>
      <c r="H2544" s="222"/>
      <c r="I2544" s="222"/>
      <c r="J2544" s="222"/>
      <c r="K2544" s="222"/>
      <c r="L2544" s="222"/>
      <c r="M2544" s="222"/>
      <c r="N2544" s="221"/>
      <c r="O2544" s="221"/>
      <c r="P2544" s="221"/>
      <c r="Q2544" s="221"/>
      <c r="R2544" s="222"/>
      <c r="S2544" s="222"/>
      <c r="T2544" s="222"/>
      <c r="U2544" s="222"/>
      <c r="V2544" s="222"/>
      <c r="W2544" s="222"/>
      <c r="X2544" s="222"/>
      <c r="Y2544" s="222"/>
      <c r="Z2544" s="212"/>
      <c r="AA2544" s="212"/>
      <c r="AB2544" s="212"/>
      <c r="AC2544" s="212"/>
      <c r="AD2544" s="212"/>
      <c r="AE2544" s="212"/>
      <c r="AF2544" s="212"/>
      <c r="AG2544" s="212" t="s">
        <v>235</v>
      </c>
      <c r="AH2544" s="212">
        <v>0</v>
      </c>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outlineLevel="3" x14ac:dyDescent="0.2">
      <c r="A2545" s="219"/>
      <c r="B2545" s="220"/>
      <c r="C2545" s="259" t="s">
        <v>1003</v>
      </c>
      <c r="D2545" s="226"/>
      <c r="E2545" s="227"/>
      <c r="F2545" s="222"/>
      <c r="G2545" s="222"/>
      <c r="H2545" s="222"/>
      <c r="I2545" s="222"/>
      <c r="J2545" s="222"/>
      <c r="K2545" s="222"/>
      <c r="L2545" s="222"/>
      <c r="M2545" s="222"/>
      <c r="N2545" s="221"/>
      <c r="O2545" s="221"/>
      <c r="P2545" s="221"/>
      <c r="Q2545" s="221"/>
      <c r="R2545" s="222"/>
      <c r="S2545" s="222"/>
      <c r="T2545" s="222"/>
      <c r="U2545" s="222"/>
      <c r="V2545" s="222"/>
      <c r="W2545" s="222"/>
      <c r="X2545" s="222"/>
      <c r="Y2545" s="222"/>
      <c r="Z2545" s="212"/>
      <c r="AA2545" s="212"/>
      <c r="AB2545" s="212"/>
      <c r="AC2545" s="212"/>
      <c r="AD2545" s="212"/>
      <c r="AE2545" s="212"/>
      <c r="AF2545" s="212"/>
      <c r="AG2545" s="212" t="s">
        <v>235</v>
      </c>
      <c r="AH2545" s="212">
        <v>0</v>
      </c>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outlineLevel="3" x14ac:dyDescent="0.2">
      <c r="A2546" s="219"/>
      <c r="B2546" s="220"/>
      <c r="C2546" s="259" t="s">
        <v>1004</v>
      </c>
      <c r="D2546" s="226"/>
      <c r="E2546" s="227">
        <v>4.8</v>
      </c>
      <c r="F2546" s="222"/>
      <c r="G2546" s="222"/>
      <c r="H2546" s="222"/>
      <c r="I2546" s="222"/>
      <c r="J2546" s="222"/>
      <c r="K2546" s="222"/>
      <c r="L2546" s="222"/>
      <c r="M2546" s="222"/>
      <c r="N2546" s="221"/>
      <c r="O2546" s="221"/>
      <c r="P2546" s="221"/>
      <c r="Q2546" s="221"/>
      <c r="R2546" s="222"/>
      <c r="S2546" s="222"/>
      <c r="T2546" s="222"/>
      <c r="U2546" s="222"/>
      <c r="V2546" s="222"/>
      <c r="W2546" s="222"/>
      <c r="X2546" s="222"/>
      <c r="Y2546" s="222"/>
      <c r="Z2546" s="212"/>
      <c r="AA2546" s="212"/>
      <c r="AB2546" s="212"/>
      <c r="AC2546" s="212"/>
      <c r="AD2546" s="212"/>
      <c r="AE2546" s="212"/>
      <c r="AF2546" s="212"/>
      <c r="AG2546" s="212" t="s">
        <v>235</v>
      </c>
      <c r="AH2546" s="212">
        <v>0</v>
      </c>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12"/>
      <c r="BB2546" s="212"/>
      <c r="BC2546" s="212"/>
      <c r="BD2546" s="212"/>
      <c r="BE2546" s="212"/>
      <c r="BF2546" s="212"/>
      <c r="BG2546" s="212"/>
      <c r="BH2546" s="212"/>
    </row>
    <row r="2547" spans="1:60" outlineLevel="1" x14ac:dyDescent="0.2">
      <c r="A2547" s="239">
        <v>300</v>
      </c>
      <c r="B2547" s="240" t="s">
        <v>2049</v>
      </c>
      <c r="C2547" s="257" t="s">
        <v>2050</v>
      </c>
      <c r="D2547" s="241" t="s">
        <v>425</v>
      </c>
      <c r="E2547" s="242">
        <v>103.75</v>
      </c>
      <c r="F2547" s="243"/>
      <c r="G2547" s="244">
        <f>ROUND(E2547*F2547,2)</f>
        <v>0</v>
      </c>
      <c r="H2547" s="243"/>
      <c r="I2547" s="244">
        <f>ROUND(E2547*H2547,2)</f>
        <v>0</v>
      </c>
      <c r="J2547" s="243"/>
      <c r="K2547" s="244">
        <f>ROUND(E2547*J2547,2)</f>
        <v>0</v>
      </c>
      <c r="L2547" s="244">
        <v>15</v>
      </c>
      <c r="M2547" s="244">
        <f>G2547*(1+L2547/100)</f>
        <v>0</v>
      </c>
      <c r="N2547" s="242">
        <v>2.82E-3</v>
      </c>
      <c r="O2547" s="242">
        <f>ROUND(E2547*N2547,2)</f>
        <v>0.28999999999999998</v>
      </c>
      <c r="P2547" s="242">
        <v>0</v>
      </c>
      <c r="Q2547" s="242">
        <f>ROUND(E2547*P2547,2)</f>
        <v>0</v>
      </c>
      <c r="R2547" s="244"/>
      <c r="S2547" s="244" t="s">
        <v>250</v>
      </c>
      <c r="T2547" s="245" t="s">
        <v>228</v>
      </c>
      <c r="U2547" s="222">
        <v>0.16</v>
      </c>
      <c r="V2547" s="222">
        <f>ROUND(E2547*U2547,2)</f>
        <v>16.600000000000001</v>
      </c>
      <c r="W2547" s="222"/>
      <c r="X2547" s="222" t="s">
        <v>298</v>
      </c>
      <c r="Y2547" s="222" t="s">
        <v>230</v>
      </c>
      <c r="Z2547" s="212"/>
      <c r="AA2547" s="212"/>
      <c r="AB2547" s="212"/>
      <c r="AC2547" s="212"/>
      <c r="AD2547" s="212"/>
      <c r="AE2547" s="212"/>
      <c r="AF2547" s="212"/>
      <c r="AG2547" s="212" t="s">
        <v>299</v>
      </c>
      <c r="AH2547" s="212"/>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outlineLevel="2" x14ac:dyDescent="0.2">
      <c r="A2548" s="219"/>
      <c r="B2548" s="220"/>
      <c r="C2548" s="259" t="s">
        <v>2020</v>
      </c>
      <c r="D2548" s="226"/>
      <c r="E2548" s="227"/>
      <c r="F2548" s="222"/>
      <c r="G2548" s="222"/>
      <c r="H2548" s="222"/>
      <c r="I2548" s="222"/>
      <c r="J2548" s="222"/>
      <c r="K2548" s="222"/>
      <c r="L2548" s="222"/>
      <c r="M2548" s="222"/>
      <c r="N2548" s="221"/>
      <c r="O2548" s="221"/>
      <c r="P2548" s="221"/>
      <c r="Q2548" s="221"/>
      <c r="R2548" s="222"/>
      <c r="S2548" s="222"/>
      <c r="T2548" s="222"/>
      <c r="U2548" s="222"/>
      <c r="V2548" s="222"/>
      <c r="W2548" s="222"/>
      <c r="X2548" s="222"/>
      <c r="Y2548" s="222"/>
      <c r="Z2548" s="212"/>
      <c r="AA2548" s="212"/>
      <c r="AB2548" s="212"/>
      <c r="AC2548" s="212"/>
      <c r="AD2548" s="212"/>
      <c r="AE2548" s="212"/>
      <c r="AF2548" s="212"/>
      <c r="AG2548" s="212" t="s">
        <v>235</v>
      </c>
      <c r="AH2548" s="212">
        <v>0</v>
      </c>
      <c r="AI2548" s="212"/>
      <c r="AJ2548" s="212"/>
      <c r="AK2548" s="212"/>
      <c r="AL2548" s="212"/>
      <c r="AM2548" s="212"/>
      <c r="AN2548" s="212"/>
      <c r="AO2548" s="212"/>
      <c r="AP2548" s="212"/>
      <c r="AQ2548" s="212"/>
      <c r="AR2548" s="212"/>
      <c r="AS2548" s="212"/>
      <c r="AT2548" s="212"/>
      <c r="AU2548" s="212"/>
      <c r="AV2548" s="212"/>
      <c r="AW2548" s="212"/>
      <c r="AX2548" s="212"/>
      <c r="AY2548" s="212"/>
      <c r="AZ2548" s="212"/>
      <c r="BA2548" s="212"/>
      <c r="BB2548" s="212"/>
      <c r="BC2548" s="212"/>
      <c r="BD2548" s="212"/>
      <c r="BE2548" s="212"/>
      <c r="BF2548" s="212"/>
      <c r="BG2548" s="212"/>
      <c r="BH2548" s="212"/>
    </row>
    <row r="2549" spans="1:60" outlineLevel="3" x14ac:dyDescent="0.2">
      <c r="A2549" s="219"/>
      <c r="B2549" s="220"/>
      <c r="C2549" s="259" t="s">
        <v>2021</v>
      </c>
      <c r="D2549" s="226"/>
      <c r="E2549" s="227"/>
      <c r="F2549" s="222"/>
      <c r="G2549" s="222"/>
      <c r="H2549" s="222"/>
      <c r="I2549" s="222"/>
      <c r="J2549" s="222"/>
      <c r="K2549" s="222"/>
      <c r="L2549" s="222"/>
      <c r="M2549" s="222"/>
      <c r="N2549" s="221"/>
      <c r="O2549" s="221"/>
      <c r="P2549" s="221"/>
      <c r="Q2549" s="221"/>
      <c r="R2549" s="222"/>
      <c r="S2549" s="222"/>
      <c r="T2549" s="222"/>
      <c r="U2549" s="222"/>
      <c r="V2549" s="222"/>
      <c r="W2549" s="222"/>
      <c r="X2549" s="222"/>
      <c r="Y2549" s="222"/>
      <c r="Z2549" s="212"/>
      <c r="AA2549" s="212"/>
      <c r="AB2549" s="212"/>
      <c r="AC2549" s="212"/>
      <c r="AD2549" s="212"/>
      <c r="AE2549" s="212"/>
      <c r="AF2549" s="212"/>
      <c r="AG2549" s="212" t="s">
        <v>235</v>
      </c>
      <c r="AH2549" s="212">
        <v>0</v>
      </c>
      <c r="AI2549" s="212"/>
      <c r="AJ2549" s="212"/>
      <c r="AK2549" s="212"/>
      <c r="AL2549" s="212"/>
      <c r="AM2549" s="212"/>
      <c r="AN2549" s="212"/>
      <c r="AO2549" s="212"/>
      <c r="AP2549" s="212"/>
      <c r="AQ2549" s="212"/>
      <c r="AR2549" s="212"/>
      <c r="AS2549" s="212"/>
      <c r="AT2549" s="212"/>
      <c r="AU2549" s="212"/>
      <c r="AV2549" s="212"/>
      <c r="AW2549" s="212"/>
      <c r="AX2549" s="212"/>
      <c r="AY2549" s="212"/>
      <c r="AZ2549" s="212"/>
      <c r="BA2549" s="212"/>
      <c r="BB2549" s="212"/>
      <c r="BC2549" s="212"/>
      <c r="BD2549" s="212"/>
      <c r="BE2549" s="212"/>
      <c r="BF2549" s="212"/>
      <c r="BG2549" s="212"/>
      <c r="BH2549" s="212"/>
    </row>
    <row r="2550" spans="1:60" outlineLevel="3" x14ac:dyDescent="0.2">
      <c r="A2550" s="219"/>
      <c r="B2550" s="220"/>
      <c r="C2550" s="259" t="s">
        <v>2051</v>
      </c>
      <c r="D2550" s="226"/>
      <c r="E2550" s="227">
        <v>37.5</v>
      </c>
      <c r="F2550" s="222"/>
      <c r="G2550" s="222"/>
      <c r="H2550" s="222"/>
      <c r="I2550" s="222"/>
      <c r="J2550" s="222"/>
      <c r="K2550" s="222"/>
      <c r="L2550" s="222"/>
      <c r="M2550" s="222"/>
      <c r="N2550" s="221"/>
      <c r="O2550" s="221"/>
      <c r="P2550" s="221"/>
      <c r="Q2550" s="221"/>
      <c r="R2550" s="222"/>
      <c r="S2550" s="222"/>
      <c r="T2550" s="222"/>
      <c r="U2550" s="222"/>
      <c r="V2550" s="222"/>
      <c r="W2550" s="222"/>
      <c r="X2550" s="222"/>
      <c r="Y2550" s="222"/>
      <c r="Z2550" s="212"/>
      <c r="AA2550" s="212"/>
      <c r="AB2550" s="212"/>
      <c r="AC2550" s="212"/>
      <c r="AD2550" s="212"/>
      <c r="AE2550" s="212"/>
      <c r="AF2550" s="212"/>
      <c r="AG2550" s="212" t="s">
        <v>235</v>
      </c>
      <c r="AH2550" s="212">
        <v>0</v>
      </c>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outlineLevel="3" x14ac:dyDescent="0.2">
      <c r="A2551" s="219"/>
      <c r="B2551" s="220"/>
      <c r="C2551" s="259" t="s">
        <v>599</v>
      </c>
      <c r="D2551" s="226"/>
      <c r="E2551" s="227"/>
      <c r="F2551" s="222"/>
      <c r="G2551" s="222"/>
      <c r="H2551" s="222"/>
      <c r="I2551" s="222"/>
      <c r="J2551" s="222"/>
      <c r="K2551" s="222"/>
      <c r="L2551" s="222"/>
      <c r="M2551" s="222"/>
      <c r="N2551" s="221"/>
      <c r="O2551" s="221"/>
      <c r="P2551" s="221"/>
      <c r="Q2551" s="221"/>
      <c r="R2551" s="222"/>
      <c r="S2551" s="222"/>
      <c r="T2551" s="222"/>
      <c r="U2551" s="222"/>
      <c r="V2551" s="222"/>
      <c r="W2551" s="222"/>
      <c r="X2551" s="222"/>
      <c r="Y2551" s="222"/>
      <c r="Z2551" s="212"/>
      <c r="AA2551" s="212"/>
      <c r="AB2551" s="212"/>
      <c r="AC2551" s="212"/>
      <c r="AD2551" s="212"/>
      <c r="AE2551" s="212"/>
      <c r="AF2551" s="212"/>
      <c r="AG2551" s="212" t="s">
        <v>235</v>
      </c>
      <c r="AH2551" s="212">
        <v>0</v>
      </c>
      <c r="AI2551" s="212"/>
      <c r="AJ2551" s="212"/>
      <c r="AK2551" s="212"/>
      <c r="AL2551" s="212"/>
      <c r="AM2551" s="212"/>
      <c r="AN2551" s="212"/>
      <c r="AO2551" s="212"/>
      <c r="AP2551" s="212"/>
      <c r="AQ2551" s="212"/>
      <c r="AR2551" s="212"/>
      <c r="AS2551" s="212"/>
      <c r="AT2551" s="212"/>
      <c r="AU2551" s="212"/>
      <c r="AV2551" s="212"/>
      <c r="AW2551" s="212"/>
      <c r="AX2551" s="212"/>
      <c r="AY2551" s="212"/>
      <c r="AZ2551" s="212"/>
      <c r="BA2551" s="212"/>
      <c r="BB2551" s="212"/>
      <c r="BC2551" s="212"/>
      <c r="BD2551" s="212"/>
      <c r="BE2551" s="212"/>
      <c r="BF2551" s="212"/>
      <c r="BG2551" s="212"/>
      <c r="BH2551" s="212"/>
    </row>
    <row r="2552" spans="1:60" outlineLevel="3" x14ac:dyDescent="0.2">
      <c r="A2552" s="219"/>
      <c r="B2552" s="220"/>
      <c r="C2552" s="259" t="s">
        <v>2052</v>
      </c>
      <c r="D2552" s="226"/>
      <c r="E2552" s="227">
        <v>66.25</v>
      </c>
      <c r="F2552" s="222"/>
      <c r="G2552" s="222"/>
      <c r="H2552" s="222"/>
      <c r="I2552" s="222"/>
      <c r="J2552" s="222"/>
      <c r="K2552" s="222"/>
      <c r="L2552" s="222"/>
      <c r="M2552" s="222"/>
      <c r="N2552" s="221"/>
      <c r="O2552" s="221"/>
      <c r="P2552" s="221"/>
      <c r="Q2552" s="221"/>
      <c r="R2552" s="222"/>
      <c r="S2552" s="222"/>
      <c r="T2552" s="222"/>
      <c r="U2552" s="222"/>
      <c r="V2552" s="222"/>
      <c r="W2552" s="222"/>
      <c r="X2552" s="222"/>
      <c r="Y2552" s="222"/>
      <c r="Z2552" s="212"/>
      <c r="AA2552" s="212"/>
      <c r="AB2552" s="212"/>
      <c r="AC2552" s="212"/>
      <c r="AD2552" s="212"/>
      <c r="AE2552" s="212"/>
      <c r="AF2552" s="212"/>
      <c r="AG2552" s="212" t="s">
        <v>235</v>
      </c>
      <c r="AH2552" s="212">
        <v>0</v>
      </c>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ht="22.5" outlineLevel="1" x14ac:dyDescent="0.2">
      <c r="A2553" s="239">
        <v>301</v>
      </c>
      <c r="B2553" s="240" t="s">
        <v>2053</v>
      </c>
      <c r="C2553" s="257" t="s">
        <v>2054</v>
      </c>
      <c r="D2553" s="241" t="s">
        <v>296</v>
      </c>
      <c r="E2553" s="242">
        <v>34.935000000000002</v>
      </c>
      <c r="F2553" s="243"/>
      <c r="G2553" s="244">
        <f>ROUND(E2553*F2553,2)</f>
        <v>0</v>
      </c>
      <c r="H2553" s="243"/>
      <c r="I2553" s="244">
        <f>ROUND(E2553*H2553,2)</f>
        <v>0</v>
      </c>
      <c r="J2553" s="243"/>
      <c r="K2553" s="244">
        <f>ROUND(E2553*J2553,2)</f>
        <v>0</v>
      </c>
      <c r="L2553" s="244">
        <v>15</v>
      </c>
      <c r="M2553" s="244">
        <f>G2553*(1+L2553/100)</f>
        <v>0</v>
      </c>
      <c r="N2553" s="242">
        <v>2.5909999999999999E-2</v>
      </c>
      <c r="O2553" s="242">
        <f>ROUND(E2553*N2553,2)</f>
        <v>0.91</v>
      </c>
      <c r="P2553" s="242">
        <v>0</v>
      </c>
      <c r="Q2553" s="242">
        <f>ROUND(E2553*P2553,2)</f>
        <v>0</v>
      </c>
      <c r="R2553" s="244"/>
      <c r="S2553" s="244" t="s">
        <v>250</v>
      </c>
      <c r="T2553" s="245" t="s">
        <v>228</v>
      </c>
      <c r="U2553" s="222">
        <v>0</v>
      </c>
      <c r="V2553" s="222">
        <f>ROUND(E2553*U2553,2)</f>
        <v>0</v>
      </c>
      <c r="W2553" s="222"/>
      <c r="X2553" s="222" t="s">
        <v>347</v>
      </c>
      <c r="Y2553" s="222" t="s">
        <v>230</v>
      </c>
      <c r="Z2553" s="212"/>
      <c r="AA2553" s="212"/>
      <c r="AB2553" s="212"/>
      <c r="AC2553" s="212"/>
      <c r="AD2553" s="212"/>
      <c r="AE2553" s="212"/>
      <c r="AF2553" s="212"/>
      <c r="AG2553" s="212" t="s">
        <v>348</v>
      </c>
      <c r="AH2553" s="212"/>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outlineLevel="2" x14ac:dyDescent="0.2">
      <c r="A2554" s="219"/>
      <c r="B2554" s="220"/>
      <c r="C2554" s="258" t="s">
        <v>2055</v>
      </c>
      <c r="D2554" s="246"/>
      <c r="E2554" s="246"/>
      <c r="F2554" s="246"/>
      <c r="G2554" s="246"/>
      <c r="H2554" s="222"/>
      <c r="I2554" s="222"/>
      <c r="J2554" s="222"/>
      <c r="K2554" s="222"/>
      <c r="L2554" s="222"/>
      <c r="M2554" s="222"/>
      <c r="N2554" s="221"/>
      <c r="O2554" s="221"/>
      <c r="P2554" s="221"/>
      <c r="Q2554" s="221"/>
      <c r="R2554" s="222"/>
      <c r="S2554" s="222"/>
      <c r="T2554" s="222"/>
      <c r="U2554" s="222"/>
      <c r="V2554" s="222"/>
      <c r="W2554" s="222"/>
      <c r="X2554" s="222"/>
      <c r="Y2554" s="222"/>
      <c r="Z2554" s="212"/>
      <c r="AA2554" s="212"/>
      <c r="AB2554" s="212"/>
      <c r="AC2554" s="212"/>
      <c r="AD2554" s="212"/>
      <c r="AE2554" s="212"/>
      <c r="AF2554" s="212"/>
      <c r="AG2554" s="212" t="s">
        <v>233</v>
      </c>
      <c r="AH2554" s="212"/>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outlineLevel="3" x14ac:dyDescent="0.2">
      <c r="A2555" s="219"/>
      <c r="B2555" s="220"/>
      <c r="C2555" s="260" t="s">
        <v>2056</v>
      </c>
      <c r="D2555" s="248"/>
      <c r="E2555" s="248"/>
      <c r="F2555" s="248"/>
      <c r="G2555" s="248"/>
      <c r="H2555" s="222"/>
      <c r="I2555" s="222"/>
      <c r="J2555" s="222"/>
      <c r="K2555" s="222"/>
      <c r="L2555" s="222"/>
      <c r="M2555" s="222"/>
      <c r="N2555" s="221"/>
      <c r="O2555" s="221"/>
      <c r="P2555" s="221"/>
      <c r="Q2555" s="221"/>
      <c r="R2555" s="222"/>
      <c r="S2555" s="222"/>
      <c r="T2555" s="222"/>
      <c r="U2555" s="222"/>
      <c r="V2555" s="222"/>
      <c r="W2555" s="222"/>
      <c r="X2555" s="222"/>
      <c r="Y2555" s="222"/>
      <c r="Z2555" s="212"/>
      <c r="AA2555" s="212"/>
      <c r="AB2555" s="212"/>
      <c r="AC2555" s="212"/>
      <c r="AD2555" s="212"/>
      <c r="AE2555" s="212"/>
      <c r="AF2555" s="212"/>
      <c r="AG2555" s="212" t="s">
        <v>233</v>
      </c>
      <c r="AH2555" s="212"/>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3" x14ac:dyDescent="0.2">
      <c r="A2556" s="219"/>
      <c r="B2556" s="220"/>
      <c r="C2556" s="274" t="s">
        <v>409</v>
      </c>
      <c r="D2556" s="223"/>
      <c r="E2556" s="224"/>
      <c r="F2556" s="225"/>
      <c r="G2556" s="225"/>
      <c r="H2556" s="222"/>
      <c r="I2556" s="222"/>
      <c r="J2556" s="222"/>
      <c r="K2556" s="222"/>
      <c r="L2556" s="222"/>
      <c r="M2556" s="222"/>
      <c r="N2556" s="221"/>
      <c r="O2556" s="221"/>
      <c r="P2556" s="221"/>
      <c r="Q2556" s="221"/>
      <c r="R2556" s="222"/>
      <c r="S2556" s="222"/>
      <c r="T2556" s="222"/>
      <c r="U2556" s="222"/>
      <c r="V2556" s="222"/>
      <c r="W2556" s="222"/>
      <c r="X2556" s="222"/>
      <c r="Y2556" s="222"/>
      <c r="Z2556" s="212"/>
      <c r="AA2556" s="212"/>
      <c r="AB2556" s="212"/>
      <c r="AC2556" s="212"/>
      <c r="AD2556" s="212"/>
      <c r="AE2556" s="212"/>
      <c r="AF2556" s="212"/>
      <c r="AG2556" s="212" t="s">
        <v>233</v>
      </c>
      <c r="AH2556" s="212"/>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outlineLevel="3" x14ac:dyDescent="0.2">
      <c r="A2557" s="219"/>
      <c r="B2557" s="220"/>
      <c r="C2557" s="260" t="s">
        <v>2057</v>
      </c>
      <c r="D2557" s="248"/>
      <c r="E2557" s="248"/>
      <c r="F2557" s="248"/>
      <c r="G2557" s="248"/>
      <c r="H2557" s="222"/>
      <c r="I2557" s="222"/>
      <c r="J2557" s="222"/>
      <c r="K2557" s="222"/>
      <c r="L2557" s="222"/>
      <c r="M2557" s="222"/>
      <c r="N2557" s="221"/>
      <c r="O2557" s="221"/>
      <c r="P2557" s="221"/>
      <c r="Q2557" s="221"/>
      <c r="R2557" s="222"/>
      <c r="S2557" s="222"/>
      <c r="T2557" s="222"/>
      <c r="U2557" s="222"/>
      <c r="V2557" s="222"/>
      <c r="W2557" s="222"/>
      <c r="X2557" s="222"/>
      <c r="Y2557" s="222"/>
      <c r="Z2557" s="212"/>
      <c r="AA2557" s="212"/>
      <c r="AB2557" s="212"/>
      <c r="AC2557" s="212"/>
      <c r="AD2557" s="212"/>
      <c r="AE2557" s="212"/>
      <c r="AF2557" s="212"/>
      <c r="AG2557" s="212" t="s">
        <v>233</v>
      </c>
      <c r="AH2557" s="212"/>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outlineLevel="2" x14ac:dyDescent="0.2">
      <c r="A2558" s="219"/>
      <c r="B2558" s="220"/>
      <c r="C2558" s="259" t="s">
        <v>2058</v>
      </c>
      <c r="D2558" s="226"/>
      <c r="E2558" s="227"/>
      <c r="F2558" s="222"/>
      <c r="G2558" s="222"/>
      <c r="H2558" s="222"/>
      <c r="I2558" s="222"/>
      <c r="J2558" s="222"/>
      <c r="K2558" s="222"/>
      <c r="L2558" s="222"/>
      <c r="M2558" s="222"/>
      <c r="N2558" s="221"/>
      <c r="O2558" s="221"/>
      <c r="P2558" s="221"/>
      <c r="Q2558" s="221"/>
      <c r="R2558" s="222"/>
      <c r="S2558" s="222"/>
      <c r="T2558" s="222"/>
      <c r="U2558" s="222"/>
      <c r="V2558" s="222"/>
      <c r="W2558" s="222"/>
      <c r="X2558" s="222"/>
      <c r="Y2558" s="222"/>
      <c r="Z2558" s="212"/>
      <c r="AA2558" s="212"/>
      <c r="AB2558" s="212"/>
      <c r="AC2558" s="212"/>
      <c r="AD2558" s="212"/>
      <c r="AE2558" s="212"/>
      <c r="AF2558" s="212"/>
      <c r="AG2558" s="212" t="s">
        <v>235</v>
      </c>
      <c r="AH2558" s="212">
        <v>0</v>
      </c>
      <c r="AI2558" s="212"/>
      <c r="AJ2558" s="212"/>
      <c r="AK2558" s="212"/>
      <c r="AL2558" s="212"/>
      <c r="AM2558" s="212"/>
      <c r="AN2558" s="212"/>
      <c r="AO2558" s="212"/>
      <c r="AP2558" s="212"/>
      <c r="AQ2558" s="212"/>
      <c r="AR2558" s="212"/>
      <c r="AS2558" s="212"/>
      <c r="AT2558" s="212"/>
      <c r="AU2558" s="212"/>
      <c r="AV2558" s="212"/>
      <c r="AW2558" s="212"/>
      <c r="AX2558" s="212"/>
      <c r="AY2558" s="212"/>
      <c r="AZ2558" s="212"/>
      <c r="BA2558" s="212"/>
      <c r="BB2558" s="212"/>
      <c r="BC2558" s="212"/>
      <c r="BD2558" s="212"/>
      <c r="BE2558" s="212"/>
      <c r="BF2558" s="212"/>
      <c r="BG2558" s="212"/>
      <c r="BH2558" s="212"/>
    </row>
    <row r="2559" spans="1:60" outlineLevel="3" x14ac:dyDescent="0.2">
      <c r="A2559" s="219"/>
      <c r="B2559" s="220"/>
      <c r="C2559" s="259" t="s">
        <v>582</v>
      </c>
      <c r="D2559" s="226"/>
      <c r="E2559" s="227"/>
      <c r="F2559" s="222"/>
      <c r="G2559" s="222"/>
      <c r="H2559" s="222"/>
      <c r="I2559" s="222"/>
      <c r="J2559" s="222"/>
      <c r="K2559" s="222"/>
      <c r="L2559" s="222"/>
      <c r="M2559" s="222"/>
      <c r="N2559" s="221"/>
      <c r="O2559" s="221"/>
      <c r="P2559" s="221"/>
      <c r="Q2559" s="221"/>
      <c r="R2559" s="222"/>
      <c r="S2559" s="222"/>
      <c r="T2559" s="222"/>
      <c r="U2559" s="222"/>
      <c r="V2559" s="222"/>
      <c r="W2559" s="222"/>
      <c r="X2559" s="222"/>
      <c r="Y2559" s="222"/>
      <c r="Z2559" s="212"/>
      <c r="AA2559" s="212"/>
      <c r="AB2559" s="212"/>
      <c r="AC2559" s="212"/>
      <c r="AD2559" s="212"/>
      <c r="AE2559" s="212"/>
      <c r="AF2559" s="212"/>
      <c r="AG2559" s="212" t="s">
        <v>235</v>
      </c>
      <c r="AH2559" s="212">
        <v>0</v>
      </c>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3" x14ac:dyDescent="0.2">
      <c r="A2560" s="219"/>
      <c r="B2560" s="220"/>
      <c r="C2560" s="275" t="s">
        <v>614</v>
      </c>
      <c r="D2560" s="267"/>
      <c r="E2560" s="268"/>
      <c r="F2560" s="222"/>
      <c r="G2560" s="222"/>
      <c r="H2560" s="222"/>
      <c r="I2560" s="222"/>
      <c r="J2560" s="222"/>
      <c r="K2560" s="222"/>
      <c r="L2560" s="222"/>
      <c r="M2560" s="222"/>
      <c r="N2560" s="221"/>
      <c r="O2560" s="221"/>
      <c r="P2560" s="221"/>
      <c r="Q2560" s="221"/>
      <c r="R2560" s="222"/>
      <c r="S2560" s="222"/>
      <c r="T2560" s="222"/>
      <c r="U2560" s="222"/>
      <c r="V2560" s="222"/>
      <c r="W2560" s="222"/>
      <c r="X2560" s="222"/>
      <c r="Y2560" s="222"/>
      <c r="Z2560" s="212"/>
      <c r="AA2560" s="212"/>
      <c r="AB2560" s="212"/>
      <c r="AC2560" s="212"/>
      <c r="AD2560" s="212"/>
      <c r="AE2560" s="212"/>
      <c r="AF2560" s="212"/>
      <c r="AG2560" s="212" t="s">
        <v>235</v>
      </c>
      <c r="AH2560" s="212"/>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3" x14ac:dyDescent="0.2">
      <c r="A2561" s="219"/>
      <c r="B2561" s="220"/>
      <c r="C2561" s="276" t="s">
        <v>2059</v>
      </c>
      <c r="D2561" s="267"/>
      <c r="E2561" s="268">
        <v>12.2</v>
      </c>
      <c r="F2561" s="222"/>
      <c r="G2561" s="222"/>
      <c r="H2561" s="222"/>
      <c r="I2561" s="222"/>
      <c r="J2561" s="222"/>
      <c r="K2561" s="222"/>
      <c r="L2561" s="222"/>
      <c r="M2561" s="222"/>
      <c r="N2561" s="221"/>
      <c r="O2561" s="221"/>
      <c r="P2561" s="221"/>
      <c r="Q2561" s="221"/>
      <c r="R2561" s="222"/>
      <c r="S2561" s="222"/>
      <c r="T2561" s="222"/>
      <c r="U2561" s="222"/>
      <c r="V2561" s="222"/>
      <c r="W2561" s="222"/>
      <c r="X2561" s="222"/>
      <c r="Y2561" s="222"/>
      <c r="Z2561" s="212"/>
      <c r="AA2561" s="212"/>
      <c r="AB2561" s="212"/>
      <c r="AC2561" s="212"/>
      <c r="AD2561" s="212"/>
      <c r="AE2561" s="212"/>
      <c r="AF2561" s="212"/>
      <c r="AG2561" s="212" t="s">
        <v>235</v>
      </c>
      <c r="AH2561" s="212">
        <v>2</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3" x14ac:dyDescent="0.2">
      <c r="A2562" s="219"/>
      <c r="B2562" s="220"/>
      <c r="C2562" s="276" t="s">
        <v>2060</v>
      </c>
      <c r="D2562" s="267"/>
      <c r="E2562" s="268">
        <v>16.7</v>
      </c>
      <c r="F2562" s="222"/>
      <c r="G2562" s="222"/>
      <c r="H2562" s="222"/>
      <c r="I2562" s="222"/>
      <c r="J2562" s="222"/>
      <c r="K2562" s="222"/>
      <c r="L2562" s="222"/>
      <c r="M2562" s="222"/>
      <c r="N2562" s="221"/>
      <c r="O2562" s="221"/>
      <c r="P2562" s="221"/>
      <c r="Q2562" s="221"/>
      <c r="R2562" s="222"/>
      <c r="S2562" s="222"/>
      <c r="T2562" s="222"/>
      <c r="U2562" s="222"/>
      <c r="V2562" s="222"/>
      <c r="W2562" s="222"/>
      <c r="X2562" s="222"/>
      <c r="Y2562" s="222"/>
      <c r="Z2562" s="212"/>
      <c r="AA2562" s="212"/>
      <c r="AB2562" s="212"/>
      <c r="AC2562" s="212"/>
      <c r="AD2562" s="212"/>
      <c r="AE2562" s="212"/>
      <c r="AF2562" s="212"/>
      <c r="AG2562" s="212" t="s">
        <v>235</v>
      </c>
      <c r="AH2562" s="212">
        <v>2</v>
      </c>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outlineLevel="3" x14ac:dyDescent="0.2">
      <c r="A2563" s="219"/>
      <c r="B2563" s="220"/>
      <c r="C2563" s="276" t="s">
        <v>2061</v>
      </c>
      <c r="D2563" s="267"/>
      <c r="E2563" s="268">
        <v>19.2</v>
      </c>
      <c r="F2563" s="222"/>
      <c r="G2563" s="222"/>
      <c r="H2563" s="222"/>
      <c r="I2563" s="222"/>
      <c r="J2563" s="222"/>
      <c r="K2563" s="222"/>
      <c r="L2563" s="222"/>
      <c r="M2563" s="222"/>
      <c r="N2563" s="221"/>
      <c r="O2563" s="221"/>
      <c r="P2563" s="221"/>
      <c r="Q2563" s="221"/>
      <c r="R2563" s="222"/>
      <c r="S2563" s="222"/>
      <c r="T2563" s="222"/>
      <c r="U2563" s="222"/>
      <c r="V2563" s="222"/>
      <c r="W2563" s="222"/>
      <c r="X2563" s="222"/>
      <c r="Y2563" s="222"/>
      <c r="Z2563" s="212"/>
      <c r="AA2563" s="212"/>
      <c r="AB2563" s="212"/>
      <c r="AC2563" s="212"/>
      <c r="AD2563" s="212"/>
      <c r="AE2563" s="212"/>
      <c r="AF2563" s="212"/>
      <c r="AG2563" s="212" t="s">
        <v>235</v>
      </c>
      <c r="AH2563" s="212">
        <v>2</v>
      </c>
      <c r="AI2563" s="212"/>
      <c r="AJ2563" s="212"/>
      <c r="AK2563" s="212"/>
      <c r="AL2563" s="212"/>
      <c r="AM2563" s="212"/>
      <c r="AN2563" s="212"/>
      <c r="AO2563" s="212"/>
      <c r="AP2563" s="212"/>
      <c r="AQ2563" s="212"/>
      <c r="AR2563" s="212"/>
      <c r="AS2563" s="212"/>
      <c r="AT2563" s="212"/>
      <c r="AU2563" s="212"/>
      <c r="AV2563" s="212"/>
      <c r="AW2563" s="212"/>
      <c r="AX2563" s="212"/>
      <c r="AY2563" s="212"/>
      <c r="AZ2563" s="212"/>
      <c r="BA2563" s="212"/>
      <c r="BB2563" s="212"/>
      <c r="BC2563" s="212"/>
      <c r="BD2563" s="212"/>
      <c r="BE2563" s="212"/>
      <c r="BF2563" s="212"/>
      <c r="BG2563" s="212"/>
      <c r="BH2563" s="212"/>
    </row>
    <row r="2564" spans="1:60" outlineLevel="3" x14ac:dyDescent="0.2">
      <c r="A2564" s="219"/>
      <c r="B2564" s="220"/>
      <c r="C2564" s="276" t="s">
        <v>2062</v>
      </c>
      <c r="D2564" s="267"/>
      <c r="E2564" s="268">
        <v>16.3</v>
      </c>
      <c r="F2564" s="222"/>
      <c r="G2564" s="222"/>
      <c r="H2564" s="222"/>
      <c r="I2564" s="222"/>
      <c r="J2564" s="222"/>
      <c r="K2564" s="222"/>
      <c r="L2564" s="222"/>
      <c r="M2564" s="222"/>
      <c r="N2564" s="221"/>
      <c r="O2564" s="221"/>
      <c r="P2564" s="221"/>
      <c r="Q2564" s="221"/>
      <c r="R2564" s="222"/>
      <c r="S2564" s="222"/>
      <c r="T2564" s="222"/>
      <c r="U2564" s="222"/>
      <c r="V2564" s="222"/>
      <c r="W2564" s="222"/>
      <c r="X2564" s="222"/>
      <c r="Y2564" s="222"/>
      <c r="Z2564" s="212"/>
      <c r="AA2564" s="212"/>
      <c r="AB2564" s="212"/>
      <c r="AC2564" s="212"/>
      <c r="AD2564" s="212"/>
      <c r="AE2564" s="212"/>
      <c r="AF2564" s="212"/>
      <c r="AG2564" s="212" t="s">
        <v>235</v>
      </c>
      <c r="AH2564" s="212">
        <v>2</v>
      </c>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3" x14ac:dyDescent="0.2">
      <c r="A2565" s="219"/>
      <c r="B2565" s="220"/>
      <c r="C2565" s="276" t="s">
        <v>2063</v>
      </c>
      <c r="D2565" s="267"/>
      <c r="E2565" s="268">
        <v>4.9000000000000004</v>
      </c>
      <c r="F2565" s="222"/>
      <c r="G2565" s="222"/>
      <c r="H2565" s="222"/>
      <c r="I2565" s="222"/>
      <c r="J2565" s="222"/>
      <c r="K2565" s="222"/>
      <c r="L2565" s="222"/>
      <c r="M2565" s="222"/>
      <c r="N2565" s="221"/>
      <c r="O2565" s="221"/>
      <c r="P2565" s="221"/>
      <c r="Q2565" s="221"/>
      <c r="R2565" s="222"/>
      <c r="S2565" s="222"/>
      <c r="T2565" s="222"/>
      <c r="U2565" s="222"/>
      <c r="V2565" s="222"/>
      <c r="W2565" s="222"/>
      <c r="X2565" s="222"/>
      <c r="Y2565" s="222"/>
      <c r="Z2565" s="212"/>
      <c r="AA2565" s="212"/>
      <c r="AB2565" s="212"/>
      <c r="AC2565" s="212"/>
      <c r="AD2565" s="212"/>
      <c r="AE2565" s="212"/>
      <c r="AF2565" s="212"/>
      <c r="AG2565" s="212" t="s">
        <v>235</v>
      </c>
      <c r="AH2565" s="212">
        <v>2</v>
      </c>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3" x14ac:dyDescent="0.2">
      <c r="A2566" s="219"/>
      <c r="B2566" s="220"/>
      <c r="C2566" s="276" t="s">
        <v>2064</v>
      </c>
      <c r="D2566" s="267"/>
      <c r="E2566" s="268">
        <v>10.6</v>
      </c>
      <c r="F2566" s="222"/>
      <c r="G2566" s="222"/>
      <c r="H2566" s="222"/>
      <c r="I2566" s="222"/>
      <c r="J2566" s="222"/>
      <c r="K2566" s="222"/>
      <c r="L2566" s="222"/>
      <c r="M2566" s="222"/>
      <c r="N2566" s="221"/>
      <c r="O2566" s="221"/>
      <c r="P2566" s="221"/>
      <c r="Q2566" s="221"/>
      <c r="R2566" s="222"/>
      <c r="S2566" s="222"/>
      <c r="T2566" s="222"/>
      <c r="U2566" s="222"/>
      <c r="V2566" s="222"/>
      <c r="W2566" s="222"/>
      <c r="X2566" s="222"/>
      <c r="Y2566" s="222"/>
      <c r="Z2566" s="212"/>
      <c r="AA2566" s="212"/>
      <c r="AB2566" s="212"/>
      <c r="AC2566" s="212"/>
      <c r="AD2566" s="212"/>
      <c r="AE2566" s="212"/>
      <c r="AF2566" s="212"/>
      <c r="AG2566" s="212" t="s">
        <v>235</v>
      </c>
      <c r="AH2566" s="212">
        <v>2</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3" x14ac:dyDescent="0.2">
      <c r="A2567" s="219"/>
      <c r="B2567" s="220"/>
      <c r="C2567" s="276" t="s">
        <v>2065</v>
      </c>
      <c r="D2567" s="267"/>
      <c r="E2567" s="268"/>
      <c r="F2567" s="222"/>
      <c r="G2567" s="222"/>
      <c r="H2567" s="222"/>
      <c r="I2567" s="222"/>
      <c r="J2567" s="222"/>
      <c r="K2567" s="222"/>
      <c r="L2567" s="222"/>
      <c r="M2567" s="222"/>
      <c r="N2567" s="221"/>
      <c r="O2567" s="221"/>
      <c r="P2567" s="221"/>
      <c r="Q2567" s="221"/>
      <c r="R2567" s="222"/>
      <c r="S2567" s="222"/>
      <c r="T2567" s="222"/>
      <c r="U2567" s="222"/>
      <c r="V2567" s="222"/>
      <c r="W2567" s="222"/>
      <c r="X2567" s="222"/>
      <c r="Y2567" s="222"/>
      <c r="Z2567" s="212"/>
      <c r="AA2567" s="212"/>
      <c r="AB2567" s="212"/>
      <c r="AC2567" s="212"/>
      <c r="AD2567" s="212"/>
      <c r="AE2567" s="212"/>
      <c r="AF2567" s="212"/>
      <c r="AG2567" s="212" t="s">
        <v>235</v>
      </c>
      <c r="AH2567" s="212">
        <v>2</v>
      </c>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outlineLevel="3" x14ac:dyDescent="0.2">
      <c r="A2568" s="219"/>
      <c r="B2568" s="220"/>
      <c r="C2568" s="276" t="s">
        <v>2066</v>
      </c>
      <c r="D2568" s="267"/>
      <c r="E2568" s="268">
        <v>-2.73</v>
      </c>
      <c r="F2568" s="222"/>
      <c r="G2568" s="222"/>
      <c r="H2568" s="222"/>
      <c r="I2568" s="222"/>
      <c r="J2568" s="222"/>
      <c r="K2568" s="222"/>
      <c r="L2568" s="222"/>
      <c r="M2568" s="222"/>
      <c r="N2568" s="221"/>
      <c r="O2568" s="221"/>
      <c r="P2568" s="221"/>
      <c r="Q2568" s="221"/>
      <c r="R2568" s="222"/>
      <c r="S2568" s="222"/>
      <c r="T2568" s="222"/>
      <c r="U2568" s="222"/>
      <c r="V2568" s="222"/>
      <c r="W2568" s="222"/>
      <c r="X2568" s="222"/>
      <c r="Y2568" s="222"/>
      <c r="Z2568" s="212"/>
      <c r="AA2568" s="212"/>
      <c r="AB2568" s="212"/>
      <c r="AC2568" s="212"/>
      <c r="AD2568" s="212"/>
      <c r="AE2568" s="212"/>
      <c r="AF2568" s="212"/>
      <c r="AG2568" s="212" t="s">
        <v>235</v>
      </c>
      <c r="AH2568" s="212">
        <v>2</v>
      </c>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outlineLevel="3" x14ac:dyDescent="0.2">
      <c r="A2569" s="219"/>
      <c r="B2569" s="220"/>
      <c r="C2569" s="276" t="s">
        <v>2067</v>
      </c>
      <c r="D2569" s="267"/>
      <c r="E2569" s="268">
        <v>-7.3</v>
      </c>
      <c r="F2569" s="222"/>
      <c r="G2569" s="222"/>
      <c r="H2569" s="222"/>
      <c r="I2569" s="222"/>
      <c r="J2569" s="222"/>
      <c r="K2569" s="222"/>
      <c r="L2569" s="222"/>
      <c r="M2569" s="222"/>
      <c r="N2569" s="221"/>
      <c r="O2569" s="221"/>
      <c r="P2569" s="221"/>
      <c r="Q2569" s="221"/>
      <c r="R2569" s="222"/>
      <c r="S2569" s="222"/>
      <c r="T2569" s="222"/>
      <c r="U2569" s="222"/>
      <c r="V2569" s="222"/>
      <c r="W2569" s="222"/>
      <c r="X2569" s="222"/>
      <c r="Y2569" s="222"/>
      <c r="Z2569" s="212"/>
      <c r="AA2569" s="212"/>
      <c r="AB2569" s="212"/>
      <c r="AC2569" s="212"/>
      <c r="AD2569" s="212"/>
      <c r="AE2569" s="212"/>
      <c r="AF2569" s="212"/>
      <c r="AG2569" s="212" t="s">
        <v>235</v>
      </c>
      <c r="AH2569" s="212">
        <v>2</v>
      </c>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outlineLevel="3" x14ac:dyDescent="0.2">
      <c r="A2570" s="219"/>
      <c r="B2570" s="220"/>
      <c r="C2570" s="277" t="s">
        <v>1632</v>
      </c>
      <c r="D2570" s="269"/>
      <c r="E2570" s="270">
        <v>69.87</v>
      </c>
      <c r="F2570" s="222"/>
      <c r="G2570" s="222"/>
      <c r="H2570" s="222"/>
      <c r="I2570" s="222"/>
      <c r="J2570" s="222"/>
      <c r="K2570" s="222"/>
      <c r="L2570" s="222"/>
      <c r="M2570" s="222"/>
      <c r="N2570" s="221"/>
      <c r="O2570" s="221"/>
      <c r="P2570" s="221"/>
      <c r="Q2570" s="221"/>
      <c r="R2570" s="222"/>
      <c r="S2570" s="222"/>
      <c r="T2570" s="222"/>
      <c r="U2570" s="222"/>
      <c r="V2570" s="222"/>
      <c r="W2570" s="222"/>
      <c r="X2570" s="222"/>
      <c r="Y2570" s="222"/>
      <c r="Z2570" s="212"/>
      <c r="AA2570" s="212"/>
      <c r="AB2570" s="212"/>
      <c r="AC2570" s="212"/>
      <c r="AD2570" s="212"/>
      <c r="AE2570" s="212"/>
      <c r="AF2570" s="212"/>
      <c r="AG2570" s="212" t="s">
        <v>235</v>
      </c>
      <c r="AH2570" s="212">
        <v>3</v>
      </c>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3" x14ac:dyDescent="0.2">
      <c r="A2571" s="219"/>
      <c r="B2571" s="220"/>
      <c r="C2571" s="275" t="s">
        <v>642</v>
      </c>
      <c r="D2571" s="267"/>
      <c r="E2571" s="268"/>
      <c r="F2571" s="222"/>
      <c r="G2571" s="222"/>
      <c r="H2571" s="222"/>
      <c r="I2571" s="222"/>
      <c r="J2571" s="222"/>
      <c r="K2571" s="222"/>
      <c r="L2571" s="222"/>
      <c r="M2571" s="222"/>
      <c r="N2571" s="221"/>
      <c r="O2571" s="221"/>
      <c r="P2571" s="221"/>
      <c r="Q2571" s="221"/>
      <c r="R2571" s="222"/>
      <c r="S2571" s="222"/>
      <c r="T2571" s="222"/>
      <c r="U2571" s="222"/>
      <c r="V2571" s="222"/>
      <c r="W2571" s="222"/>
      <c r="X2571" s="222"/>
      <c r="Y2571" s="222"/>
      <c r="Z2571" s="212"/>
      <c r="AA2571" s="212"/>
      <c r="AB2571" s="212"/>
      <c r="AC2571" s="212"/>
      <c r="AD2571" s="212"/>
      <c r="AE2571" s="212"/>
      <c r="AF2571" s="212"/>
      <c r="AG2571" s="212" t="s">
        <v>235</v>
      </c>
      <c r="AH2571" s="212"/>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outlineLevel="3" x14ac:dyDescent="0.2">
      <c r="A2572" s="219"/>
      <c r="B2572" s="220"/>
      <c r="C2572" s="259" t="s">
        <v>2068</v>
      </c>
      <c r="D2572" s="226"/>
      <c r="E2572" s="227">
        <v>34.935000000000002</v>
      </c>
      <c r="F2572" s="222"/>
      <c r="G2572" s="222"/>
      <c r="H2572" s="222"/>
      <c r="I2572" s="222"/>
      <c r="J2572" s="222"/>
      <c r="K2572" s="222"/>
      <c r="L2572" s="222"/>
      <c r="M2572" s="222"/>
      <c r="N2572" s="221"/>
      <c r="O2572" s="221"/>
      <c r="P2572" s="221"/>
      <c r="Q2572" s="221"/>
      <c r="R2572" s="222"/>
      <c r="S2572" s="222"/>
      <c r="T2572" s="222"/>
      <c r="U2572" s="222"/>
      <c r="V2572" s="222"/>
      <c r="W2572" s="222"/>
      <c r="X2572" s="222"/>
      <c r="Y2572" s="222"/>
      <c r="Z2572" s="212"/>
      <c r="AA2572" s="212"/>
      <c r="AB2572" s="212"/>
      <c r="AC2572" s="212"/>
      <c r="AD2572" s="212"/>
      <c r="AE2572" s="212"/>
      <c r="AF2572" s="212"/>
      <c r="AG2572" s="212" t="s">
        <v>235</v>
      </c>
      <c r="AH2572" s="212">
        <v>0</v>
      </c>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1" x14ac:dyDescent="0.2">
      <c r="A2573" s="239">
        <v>302</v>
      </c>
      <c r="B2573" s="240" t="s">
        <v>2069</v>
      </c>
      <c r="C2573" s="257" t="s">
        <v>2070</v>
      </c>
      <c r="D2573" s="241" t="s">
        <v>296</v>
      </c>
      <c r="E2573" s="242">
        <v>136.86619999999999</v>
      </c>
      <c r="F2573" s="243"/>
      <c r="G2573" s="244">
        <f>ROUND(E2573*F2573,2)</f>
        <v>0</v>
      </c>
      <c r="H2573" s="243"/>
      <c r="I2573" s="244">
        <f>ROUND(E2573*H2573,2)</f>
        <v>0</v>
      </c>
      <c r="J2573" s="243"/>
      <c r="K2573" s="244">
        <f>ROUND(E2573*J2573,2)</f>
        <v>0</v>
      </c>
      <c r="L2573" s="244">
        <v>15</v>
      </c>
      <c r="M2573" s="244">
        <f>G2573*(1+L2573/100)</f>
        <v>0</v>
      </c>
      <c r="N2573" s="242">
        <v>1.4200000000000001E-2</v>
      </c>
      <c r="O2573" s="242">
        <f>ROUND(E2573*N2573,2)</f>
        <v>1.94</v>
      </c>
      <c r="P2573" s="242">
        <v>0</v>
      </c>
      <c r="Q2573" s="242">
        <f>ROUND(E2573*P2573,2)</f>
        <v>0</v>
      </c>
      <c r="R2573" s="244"/>
      <c r="S2573" s="244" t="s">
        <v>250</v>
      </c>
      <c r="T2573" s="245" t="s">
        <v>228</v>
      </c>
      <c r="U2573" s="222">
        <v>0</v>
      </c>
      <c r="V2573" s="222">
        <f>ROUND(E2573*U2573,2)</f>
        <v>0</v>
      </c>
      <c r="W2573" s="222"/>
      <c r="X2573" s="222" t="s">
        <v>369</v>
      </c>
      <c r="Y2573" s="222" t="s">
        <v>230</v>
      </c>
      <c r="Z2573" s="212"/>
      <c r="AA2573" s="212"/>
      <c r="AB2573" s="212"/>
      <c r="AC2573" s="212"/>
      <c r="AD2573" s="212"/>
      <c r="AE2573" s="212"/>
      <c r="AF2573" s="212"/>
      <c r="AG2573" s="212" t="s">
        <v>370</v>
      </c>
      <c r="AH2573" s="212"/>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outlineLevel="2" x14ac:dyDescent="0.2">
      <c r="A2574" s="219"/>
      <c r="B2574" s="220"/>
      <c r="C2574" s="259" t="s">
        <v>2071</v>
      </c>
      <c r="D2574" s="226"/>
      <c r="E2574" s="227"/>
      <c r="F2574" s="222"/>
      <c r="G2574" s="222"/>
      <c r="H2574" s="222"/>
      <c r="I2574" s="222"/>
      <c r="J2574" s="222"/>
      <c r="K2574" s="222"/>
      <c r="L2574" s="222"/>
      <c r="M2574" s="222"/>
      <c r="N2574" s="221"/>
      <c r="O2574" s="221"/>
      <c r="P2574" s="221"/>
      <c r="Q2574" s="221"/>
      <c r="R2574" s="222"/>
      <c r="S2574" s="222"/>
      <c r="T2574" s="222"/>
      <c r="U2574" s="222"/>
      <c r="V2574" s="222"/>
      <c r="W2574" s="222"/>
      <c r="X2574" s="222"/>
      <c r="Y2574" s="222"/>
      <c r="Z2574" s="212"/>
      <c r="AA2574" s="212"/>
      <c r="AB2574" s="212"/>
      <c r="AC2574" s="212"/>
      <c r="AD2574" s="212"/>
      <c r="AE2574" s="212"/>
      <c r="AF2574" s="212"/>
      <c r="AG2574" s="212" t="s">
        <v>235</v>
      </c>
      <c r="AH2574" s="212">
        <v>0</v>
      </c>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outlineLevel="3" x14ac:dyDescent="0.2">
      <c r="A2575" s="219"/>
      <c r="B2575" s="220"/>
      <c r="C2575" s="259" t="s">
        <v>2072</v>
      </c>
      <c r="D2575" s="226"/>
      <c r="E2575" s="227">
        <v>131.74700000000001</v>
      </c>
      <c r="F2575" s="222"/>
      <c r="G2575" s="222"/>
      <c r="H2575" s="222"/>
      <c r="I2575" s="222"/>
      <c r="J2575" s="222"/>
      <c r="K2575" s="222"/>
      <c r="L2575" s="222"/>
      <c r="M2575" s="222"/>
      <c r="N2575" s="221"/>
      <c r="O2575" s="221"/>
      <c r="P2575" s="221"/>
      <c r="Q2575" s="221"/>
      <c r="R2575" s="222"/>
      <c r="S2575" s="222"/>
      <c r="T2575" s="222"/>
      <c r="U2575" s="222"/>
      <c r="V2575" s="222"/>
      <c r="W2575" s="222"/>
      <c r="X2575" s="222"/>
      <c r="Y2575" s="222"/>
      <c r="Z2575" s="212"/>
      <c r="AA2575" s="212"/>
      <c r="AB2575" s="212"/>
      <c r="AC2575" s="212"/>
      <c r="AD2575" s="212"/>
      <c r="AE2575" s="212"/>
      <c r="AF2575" s="212"/>
      <c r="AG2575" s="212" t="s">
        <v>235</v>
      </c>
      <c r="AH2575" s="212">
        <v>0</v>
      </c>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outlineLevel="3" x14ac:dyDescent="0.2">
      <c r="A2576" s="219"/>
      <c r="B2576" s="220"/>
      <c r="C2576" s="273" t="s">
        <v>328</v>
      </c>
      <c r="D2576" s="265"/>
      <c r="E2576" s="266">
        <v>131.74700000000001</v>
      </c>
      <c r="F2576" s="222"/>
      <c r="G2576" s="222"/>
      <c r="H2576" s="222"/>
      <c r="I2576" s="222"/>
      <c r="J2576" s="222"/>
      <c r="K2576" s="222"/>
      <c r="L2576" s="222"/>
      <c r="M2576" s="222"/>
      <c r="N2576" s="221"/>
      <c r="O2576" s="221"/>
      <c r="P2576" s="221"/>
      <c r="Q2576" s="221"/>
      <c r="R2576" s="222"/>
      <c r="S2576" s="222"/>
      <c r="T2576" s="222"/>
      <c r="U2576" s="222"/>
      <c r="V2576" s="222"/>
      <c r="W2576" s="222"/>
      <c r="X2576" s="222"/>
      <c r="Y2576" s="222"/>
      <c r="Z2576" s="212"/>
      <c r="AA2576" s="212"/>
      <c r="AB2576" s="212"/>
      <c r="AC2576" s="212"/>
      <c r="AD2576" s="212"/>
      <c r="AE2576" s="212"/>
      <c r="AF2576" s="212"/>
      <c r="AG2576" s="212" t="s">
        <v>235</v>
      </c>
      <c r="AH2576" s="212">
        <v>1</v>
      </c>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outlineLevel="3" x14ac:dyDescent="0.2">
      <c r="A2577" s="219"/>
      <c r="B2577" s="220"/>
      <c r="C2577" s="259" t="s">
        <v>2073</v>
      </c>
      <c r="D2577" s="226"/>
      <c r="E2577" s="227"/>
      <c r="F2577" s="222"/>
      <c r="G2577" s="222"/>
      <c r="H2577" s="222"/>
      <c r="I2577" s="222"/>
      <c r="J2577" s="222"/>
      <c r="K2577" s="222"/>
      <c r="L2577" s="222"/>
      <c r="M2577" s="222"/>
      <c r="N2577" s="221"/>
      <c r="O2577" s="221"/>
      <c r="P2577" s="221"/>
      <c r="Q2577" s="221"/>
      <c r="R2577" s="222"/>
      <c r="S2577" s="222"/>
      <c r="T2577" s="222"/>
      <c r="U2577" s="222"/>
      <c r="V2577" s="222"/>
      <c r="W2577" s="222"/>
      <c r="X2577" s="222"/>
      <c r="Y2577" s="222"/>
      <c r="Z2577" s="212"/>
      <c r="AA2577" s="212"/>
      <c r="AB2577" s="212"/>
      <c r="AC2577" s="212"/>
      <c r="AD2577" s="212"/>
      <c r="AE2577" s="212"/>
      <c r="AF2577" s="212"/>
      <c r="AG2577" s="212" t="s">
        <v>235</v>
      </c>
      <c r="AH2577" s="212">
        <v>0</v>
      </c>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3" x14ac:dyDescent="0.2">
      <c r="A2578" s="219"/>
      <c r="B2578" s="220"/>
      <c r="C2578" s="259" t="s">
        <v>325</v>
      </c>
      <c r="D2578" s="226"/>
      <c r="E2578" s="227"/>
      <c r="F2578" s="222"/>
      <c r="G2578" s="222"/>
      <c r="H2578" s="222"/>
      <c r="I2578" s="222"/>
      <c r="J2578" s="222"/>
      <c r="K2578" s="222"/>
      <c r="L2578" s="222"/>
      <c r="M2578" s="222"/>
      <c r="N2578" s="221"/>
      <c r="O2578" s="221"/>
      <c r="P2578" s="221"/>
      <c r="Q2578" s="221"/>
      <c r="R2578" s="222"/>
      <c r="S2578" s="222"/>
      <c r="T2578" s="222"/>
      <c r="U2578" s="222"/>
      <c r="V2578" s="222"/>
      <c r="W2578" s="222"/>
      <c r="X2578" s="222"/>
      <c r="Y2578" s="222"/>
      <c r="Z2578" s="212"/>
      <c r="AA2578" s="212"/>
      <c r="AB2578" s="212"/>
      <c r="AC2578" s="212"/>
      <c r="AD2578" s="212"/>
      <c r="AE2578" s="212"/>
      <c r="AF2578" s="212"/>
      <c r="AG2578" s="212" t="s">
        <v>235</v>
      </c>
      <c r="AH2578" s="212">
        <v>0</v>
      </c>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outlineLevel="3" x14ac:dyDescent="0.2">
      <c r="A2579" s="219"/>
      <c r="B2579" s="220"/>
      <c r="C2579" s="259" t="s">
        <v>2074</v>
      </c>
      <c r="D2579" s="226"/>
      <c r="E2579" s="227">
        <v>2.8673999999999999</v>
      </c>
      <c r="F2579" s="222"/>
      <c r="G2579" s="222"/>
      <c r="H2579" s="222"/>
      <c r="I2579" s="222"/>
      <c r="J2579" s="222"/>
      <c r="K2579" s="222"/>
      <c r="L2579" s="222"/>
      <c r="M2579" s="222"/>
      <c r="N2579" s="221"/>
      <c r="O2579" s="221"/>
      <c r="P2579" s="221"/>
      <c r="Q2579" s="221"/>
      <c r="R2579" s="222"/>
      <c r="S2579" s="222"/>
      <c r="T2579" s="222"/>
      <c r="U2579" s="222"/>
      <c r="V2579" s="222"/>
      <c r="W2579" s="222"/>
      <c r="X2579" s="222"/>
      <c r="Y2579" s="222"/>
      <c r="Z2579" s="212"/>
      <c r="AA2579" s="212"/>
      <c r="AB2579" s="212"/>
      <c r="AC2579" s="212"/>
      <c r="AD2579" s="212"/>
      <c r="AE2579" s="212"/>
      <c r="AF2579" s="212"/>
      <c r="AG2579" s="212" t="s">
        <v>235</v>
      </c>
      <c r="AH2579" s="212">
        <v>0</v>
      </c>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outlineLevel="3" x14ac:dyDescent="0.2">
      <c r="A2580" s="219"/>
      <c r="B2580" s="220"/>
      <c r="C2580" s="259" t="s">
        <v>2075</v>
      </c>
      <c r="D2580" s="226"/>
      <c r="E2580" s="227">
        <v>2.2517999999999998</v>
      </c>
      <c r="F2580" s="222"/>
      <c r="G2580" s="222"/>
      <c r="H2580" s="222"/>
      <c r="I2580" s="222"/>
      <c r="J2580" s="222"/>
      <c r="K2580" s="222"/>
      <c r="L2580" s="222"/>
      <c r="M2580" s="222"/>
      <c r="N2580" s="221"/>
      <c r="O2580" s="221"/>
      <c r="P2580" s="221"/>
      <c r="Q2580" s="221"/>
      <c r="R2580" s="222"/>
      <c r="S2580" s="222"/>
      <c r="T2580" s="222"/>
      <c r="U2580" s="222"/>
      <c r="V2580" s="222"/>
      <c r="W2580" s="222"/>
      <c r="X2580" s="222"/>
      <c r="Y2580" s="222"/>
      <c r="Z2580" s="212"/>
      <c r="AA2580" s="212"/>
      <c r="AB2580" s="212"/>
      <c r="AC2580" s="212"/>
      <c r="AD2580" s="212"/>
      <c r="AE2580" s="212"/>
      <c r="AF2580" s="212"/>
      <c r="AG2580" s="212" t="s">
        <v>235</v>
      </c>
      <c r="AH2580" s="212">
        <v>0</v>
      </c>
      <c r="AI2580" s="212"/>
      <c r="AJ2580" s="212"/>
      <c r="AK2580" s="212"/>
      <c r="AL2580" s="212"/>
      <c r="AM2580" s="212"/>
      <c r="AN2580" s="212"/>
      <c r="AO2580" s="212"/>
      <c r="AP2580" s="212"/>
      <c r="AQ2580" s="212"/>
      <c r="AR2580" s="212"/>
      <c r="AS2580" s="212"/>
      <c r="AT2580" s="212"/>
      <c r="AU2580" s="212"/>
      <c r="AV2580" s="212"/>
      <c r="AW2580" s="212"/>
      <c r="AX2580" s="212"/>
      <c r="AY2580" s="212"/>
      <c r="AZ2580" s="212"/>
      <c r="BA2580" s="212"/>
      <c r="BB2580" s="212"/>
      <c r="BC2580" s="212"/>
      <c r="BD2580" s="212"/>
      <c r="BE2580" s="212"/>
      <c r="BF2580" s="212"/>
      <c r="BG2580" s="212"/>
      <c r="BH2580" s="212"/>
    </row>
    <row r="2581" spans="1:60" outlineLevel="3" x14ac:dyDescent="0.2">
      <c r="A2581" s="219"/>
      <c r="B2581" s="220"/>
      <c r="C2581" s="273" t="s">
        <v>328</v>
      </c>
      <c r="D2581" s="265"/>
      <c r="E2581" s="266">
        <v>5.1192000000000002</v>
      </c>
      <c r="F2581" s="222"/>
      <c r="G2581" s="222"/>
      <c r="H2581" s="222"/>
      <c r="I2581" s="222"/>
      <c r="J2581" s="222"/>
      <c r="K2581" s="222"/>
      <c r="L2581" s="222"/>
      <c r="M2581" s="222"/>
      <c r="N2581" s="221"/>
      <c r="O2581" s="221"/>
      <c r="P2581" s="221"/>
      <c r="Q2581" s="221"/>
      <c r="R2581" s="222"/>
      <c r="S2581" s="222"/>
      <c r="T2581" s="222"/>
      <c r="U2581" s="222"/>
      <c r="V2581" s="222"/>
      <c r="W2581" s="222"/>
      <c r="X2581" s="222"/>
      <c r="Y2581" s="222"/>
      <c r="Z2581" s="212"/>
      <c r="AA2581" s="212"/>
      <c r="AB2581" s="212"/>
      <c r="AC2581" s="212"/>
      <c r="AD2581" s="212"/>
      <c r="AE2581" s="212"/>
      <c r="AF2581" s="212"/>
      <c r="AG2581" s="212" t="s">
        <v>235</v>
      </c>
      <c r="AH2581" s="212">
        <v>1</v>
      </c>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ht="33.75" outlineLevel="1" x14ac:dyDescent="0.2">
      <c r="A2582" s="239">
        <v>303</v>
      </c>
      <c r="B2582" s="240" t="s">
        <v>2076</v>
      </c>
      <c r="C2582" s="257" t="s">
        <v>2077</v>
      </c>
      <c r="D2582" s="241" t="s">
        <v>367</v>
      </c>
      <c r="E2582" s="242">
        <v>431.17200000000003</v>
      </c>
      <c r="F2582" s="243"/>
      <c r="G2582" s="244">
        <f>ROUND(E2582*F2582,2)</f>
        <v>0</v>
      </c>
      <c r="H2582" s="243"/>
      <c r="I2582" s="244">
        <f>ROUND(E2582*H2582,2)</f>
        <v>0</v>
      </c>
      <c r="J2582" s="243"/>
      <c r="K2582" s="244">
        <f>ROUND(E2582*J2582,2)</f>
        <v>0</v>
      </c>
      <c r="L2582" s="244">
        <v>15</v>
      </c>
      <c r="M2582" s="244">
        <f>G2582*(1+L2582/100)</f>
        <v>0</v>
      </c>
      <c r="N2582" s="242">
        <v>1E-3</v>
      </c>
      <c r="O2582" s="242">
        <f>ROUND(E2582*N2582,2)</f>
        <v>0.43</v>
      </c>
      <c r="P2582" s="242">
        <v>0</v>
      </c>
      <c r="Q2582" s="242">
        <f>ROUND(E2582*P2582,2)</f>
        <v>0</v>
      </c>
      <c r="R2582" s="244" t="s">
        <v>368</v>
      </c>
      <c r="S2582" s="244" t="s">
        <v>227</v>
      </c>
      <c r="T2582" s="245" t="s">
        <v>227</v>
      </c>
      <c r="U2582" s="222">
        <v>0</v>
      </c>
      <c r="V2582" s="222">
        <f>ROUND(E2582*U2582,2)</f>
        <v>0</v>
      </c>
      <c r="W2582" s="222"/>
      <c r="X2582" s="222" t="s">
        <v>369</v>
      </c>
      <c r="Y2582" s="222" t="s">
        <v>230</v>
      </c>
      <c r="Z2582" s="212"/>
      <c r="AA2582" s="212"/>
      <c r="AB2582" s="212"/>
      <c r="AC2582" s="212"/>
      <c r="AD2582" s="212"/>
      <c r="AE2582" s="212"/>
      <c r="AF2582" s="212"/>
      <c r="AG2582" s="212" t="s">
        <v>370</v>
      </c>
      <c r="AH2582" s="212"/>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2" x14ac:dyDescent="0.2">
      <c r="A2583" s="219"/>
      <c r="B2583" s="220"/>
      <c r="C2583" s="258" t="s">
        <v>2078</v>
      </c>
      <c r="D2583" s="246"/>
      <c r="E2583" s="246"/>
      <c r="F2583" s="246"/>
      <c r="G2583" s="246"/>
      <c r="H2583" s="222"/>
      <c r="I2583" s="222"/>
      <c r="J2583" s="222"/>
      <c r="K2583" s="222"/>
      <c r="L2583" s="222"/>
      <c r="M2583" s="222"/>
      <c r="N2583" s="221"/>
      <c r="O2583" s="221"/>
      <c r="P2583" s="221"/>
      <c r="Q2583" s="221"/>
      <c r="R2583" s="222"/>
      <c r="S2583" s="222"/>
      <c r="T2583" s="222"/>
      <c r="U2583" s="222"/>
      <c r="V2583" s="222"/>
      <c r="W2583" s="222"/>
      <c r="X2583" s="222"/>
      <c r="Y2583" s="222"/>
      <c r="Z2583" s="212"/>
      <c r="AA2583" s="212"/>
      <c r="AB2583" s="212"/>
      <c r="AC2583" s="212"/>
      <c r="AD2583" s="212"/>
      <c r="AE2583" s="212"/>
      <c r="AF2583" s="212"/>
      <c r="AG2583" s="212" t="s">
        <v>233</v>
      </c>
      <c r="AH2583" s="212"/>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2" x14ac:dyDescent="0.2">
      <c r="A2584" s="219"/>
      <c r="B2584" s="220"/>
      <c r="C2584" s="259" t="s">
        <v>2079</v>
      </c>
      <c r="D2584" s="226"/>
      <c r="E2584" s="227">
        <v>431.17200000000003</v>
      </c>
      <c r="F2584" s="222"/>
      <c r="G2584" s="222"/>
      <c r="H2584" s="222"/>
      <c r="I2584" s="222"/>
      <c r="J2584" s="222"/>
      <c r="K2584" s="222"/>
      <c r="L2584" s="222"/>
      <c r="M2584" s="222"/>
      <c r="N2584" s="221"/>
      <c r="O2584" s="221"/>
      <c r="P2584" s="221"/>
      <c r="Q2584" s="221"/>
      <c r="R2584" s="222"/>
      <c r="S2584" s="222"/>
      <c r="T2584" s="222"/>
      <c r="U2584" s="222"/>
      <c r="V2584" s="222"/>
      <c r="W2584" s="222"/>
      <c r="X2584" s="222"/>
      <c r="Y2584" s="222"/>
      <c r="Z2584" s="212"/>
      <c r="AA2584" s="212"/>
      <c r="AB2584" s="212"/>
      <c r="AC2584" s="212"/>
      <c r="AD2584" s="212"/>
      <c r="AE2584" s="212"/>
      <c r="AF2584" s="212"/>
      <c r="AG2584" s="212" t="s">
        <v>235</v>
      </c>
      <c r="AH2584" s="212">
        <v>0</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outlineLevel="1" x14ac:dyDescent="0.2">
      <c r="A2585" s="239">
        <v>304</v>
      </c>
      <c r="B2585" s="240" t="s">
        <v>2080</v>
      </c>
      <c r="C2585" s="257" t="s">
        <v>2081</v>
      </c>
      <c r="D2585" s="241" t="s">
        <v>384</v>
      </c>
      <c r="E2585" s="242">
        <v>3.2799900000000002</v>
      </c>
      <c r="F2585" s="243"/>
      <c r="G2585" s="244">
        <f>ROUND(E2585*F2585,2)</f>
        <v>0</v>
      </c>
      <c r="H2585" s="243"/>
      <c r="I2585" s="244">
        <f>ROUND(E2585*H2585,2)</f>
        <v>0</v>
      </c>
      <c r="J2585" s="243"/>
      <c r="K2585" s="244">
        <f>ROUND(E2585*J2585,2)</f>
        <v>0</v>
      </c>
      <c r="L2585" s="244">
        <v>15</v>
      </c>
      <c r="M2585" s="244">
        <f>G2585*(1+L2585/100)</f>
        <v>0</v>
      </c>
      <c r="N2585" s="242">
        <v>0</v>
      </c>
      <c r="O2585" s="242">
        <f>ROUND(E2585*N2585,2)</f>
        <v>0</v>
      </c>
      <c r="P2585" s="242">
        <v>0</v>
      </c>
      <c r="Q2585" s="242">
        <f>ROUND(E2585*P2585,2)</f>
        <v>0</v>
      </c>
      <c r="R2585" s="244" t="s">
        <v>2017</v>
      </c>
      <c r="S2585" s="244" t="s">
        <v>227</v>
      </c>
      <c r="T2585" s="245" t="s">
        <v>227</v>
      </c>
      <c r="U2585" s="222">
        <v>1.3859999999999999</v>
      </c>
      <c r="V2585" s="222">
        <f>ROUND(E2585*U2585,2)</f>
        <v>4.55</v>
      </c>
      <c r="W2585" s="222"/>
      <c r="X2585" s="222" t="s">
        <v>1420</v>
      </c>
      <c r="Y2585" s="222" t="s">
        <v>230</v>
      </c>
      <c r="Z2585" s="212"/>
      <c r="AA2585" s="212"/>
      <c r="AB2585" s="212"/>
      <c r="AC2585" s="212"/>
      <c r="AD2585" s="212"/>
      <c r="AE2585" s="212"/>
      <c r="AF2585" s="212"/>
      <c r="AG2585" s="212" t="s">
        <v>1421</v>
      </c>
      <c r="AH2585" s="212"/>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outlineLevel="2" x14ac:dyDescent="0.2">
      <c r="A2586" s="219"/>
      <c r="B2586" s="220"/>
      <c r="C2586" s="272" t="s">
        <v>1490</v>
      </c>
      <c r="D2586" s="271"/>
      <c r="E2586" s="271"/>
      <c r="F2586" s="271"/>
      <c r="G2586" s="271"/>
      <c r="H2586" s="222"/>
      <c r="I2586" s="222"/>
      <c r="J2586" s="222"/>
      <c r="K2586" s="222"/>
      <c r="L2586" s="222"/>
      <c r="M2586" s="222"/>
      <c r="N2586" s="221"/>
      <c r="O2586" s="221"/>
      <c r="P2586" s="221"/>
      <c r="Q2586" s="221"/>
      <c r="R2586" s="222"/>
      <c r="S2586" s="222"/>
      <c r="T2586" s="222"/>
      <c r="U2586" s="222"/>
      <c r="V2586" s="222"/>
      <c r="W2586" s="222"/>
      <c r="X2586" s="222"/>
      <c r="Y2586" s="222"/>
      <c r="Z2586" s="212"/>
      <c r="AA2586" s="212"/>
      <c r="AB2586" s="212"/>
      <c r="AC2586" s="212"/>
      <c r="AD2586" s="212"/>
      <c r="AE2586" s="212"/>
      <c r="AF2586" s="212"/>
      <c r="AG2586" s="212" t="s">
        <v>301</v>
      </c>
      <c r="AH2586" s="212"/>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x14ac:dyDescent="0.2">
      <c r="A2587" s="229" t="s">
        <v>222</v>
      </c>
      <c r="B2587" s="230" t="s">
        <v>165</v>
      </c>
      <c r="C2587" s="256" t="s">
        <v>166</v>
      </c>
      <c r="D2587" s="231"/>
      <c r="E2587" s="232"/>
      <c r="F2587" s="233"/>
      <c r="G2587" s="233">
        <f>SUMIF(AG2588:AG2593,"&lt;&gt;NOR",G2588:G2593)</f>
        <v>0</v>
      </c>
      <c r="H2587" s="233"/>
      <c r="I2587" s="233">
        <f>SUM(I2588:I2593)</f>
        <v>0</v>
      </c>
      <c r="J2587" s="233"/>
      <c r="K2587" s="233">
        <f>SUM(K2588:K2593)</f>
        <v>0</v>
      </c>
      <c r="L2587" s="233"/>
      <c r="M2587" s="233">
        <f>SUM(M2588:M2593)</f>
        <v>0</v>
      </c>
      <c r="N2587" s="232"/>
      <c r="O2587" s="232">
        <f>SUM(O2588:O2593)</f>
        <v>0.7</v>
      </c>
      <c r="P2587" s="232"/>
      <c r="Q2587" s="232">
        <f>SUM(Q2588:Q2593)</f>
        <v>0</v>
      </c>
      <c r="R2587" s="233"/>
      <c r="S2587" s="233"/>
      <c r="T2587" s="234"/>
      <c r="U2587" s="228"/>
      <c r="V2587" s="228">
        <f>SUM(V2588:V2593)</f>
        <v>62.35</v>
      </c>
      <c r="W2587" s="228"/>
      <c r="X2587" s="228"/>
      <c r="Y2587" s="228"/>
      <c r="AG2587" t="s">
        <v>223</v>
      </c>
    </row>
    <row r="2588" spans="1:60" ht="22.5" outlineLevel="1" x14ac:dyDescent="0.2">
      <c r="A2588" s="239">
        <v>305</v>
      </c>
      <c r="B2588" s="240" t="s">
        <v>2082</v>
      </c>
      <c r="C2588" s="257" t="s">
        <v>2083</v>
      </c>
      <c r="D2588" s="241" t="s">
        <v>317</v>
      </c>
      <c r="E2588" s="242">
        <v>43</v>
      </c>
      <c r="F2588" s="243"/>
      <c r="G2588" s="244">
        <f>ROUND(E2588*F2588,2)</f>
        <v>0</v>
      </c>
      <c r="H2588" s="243"/>
      <c r="I2588" s="244">
        <f>ROUND(E2588*H2588,2)</f>
        <v>0</v>
      </c>
      <c r="J2588" s="243"/>
      <c r="K2588" s="244">
        <f>ROUND(E2588*J2588,2)</f>
        <v>0</v>
      </c>
      <c r="L2588" s="244">
        <v>15</v>
      </c>
      <c r="M2588" s="244">
        <f>G2588*(1+L2588/100)</f>
        <v>0</v>
      </c>
      <c r="N2588" s="242">
        <v>1.6330000000000001E-2</v>
      </c>
      <c r="O2588" s="242">
        <f>ROUND(E2588*N2588,2)</f>
        <v>0.7</v>
      </c>
      <c r="P2588" s="242">
        <v>0</v>
      </c>
      <c r="Q2588" s="242">
        <f>ROUND(E2588*P2588,2)</f>
        <v>0</v>
      </c>
      <c r="R2588" s="244"/>
      <c r="S2588" s="244" t="s">
        <v>250</v>
      </c>
      <c r="T2588" s="245" t="s">
        <v>228</v>
      </c>
      <c r="U2588" s="222">
        <v>1.42</v>
      </c>
      <c r="V2588" s="222">
        <f>ROUND(E2588*U2588,2)</f>
        <v>61.06</v>
      </c>
      <c r="W2588" s="222"/>
      <c r="X2588" s="222" t="s">
        <v>298</v>
      </c>
      <c r="Y2588" s="222" t="s">
        <v>230</v>
      </c>
      <c r="Z2588" s="212"/>
      <c r="AA2588" s="212"/>
      <c r="AB2588" s="212"/>
      <c r="AC2588" s="212"/>
      <c r="AD2588" s="212"/>
      <c r="AE2588" s="212"/>
      <c r="AF2588" s="212"/>
      <c r="AG2588" s="212" t="s">
        <v>299</v>
      </c>
      <c r="AH2588" s="212"/>
      <c r="AI2588" s="212"/>
      <c r="AJ2588" s="212"/>
      <c r="AK2588" s="212"/>
      <c r="AL2588" s="212"/>
      <c r="AM2588" s="212"/>
      <c r="AN2588" s="212"/>
      <c r="AO2588" s="212"/>
      <c r="AP2588" s="212"/>
      <c r="AQ2588" s="212"/>
      <c r="AR2588" s="212"/>
      <c r="AS2588" s="212"/>
      <c r="AT2588" s="212"/>
      <c r="AU2588" s="212"/>
      <c r="AV2588" s="212"/>
      <c r="AW2588" s="212"/>
      <c r="AX2588" s="212"/>
      <c r="AY2588" s="212"/>
      <c r="AZ2588" s="212"/>
      <c r="BA2588" s="212"/>
      <c r="BB2588" s="212"/>
      <c r="BC2588" s="212"/>
      <c r="BD2588" s="212"/>
      <c r="BE2588" s="212"/>
      <c r="BF2588" s="212"/>
      <c r="BG2588" s="212"/>
      <c r="BH2588" s="212"/>
    </row>
    <row r="2589" spans="1:60" outlineLevel="2" x14ac:dyDescent="0.2">
      <c r="A2589" s="219"/>
      <c r="B2589" s="220"/>
      <c r="C2589" s="259" t="s">
        <v>325</v>
      </c>
      <c r="D2589" s="226"/>
      <c r="E2589" s="227"/>
      <c r="F2589" s="222"/>
      <c r="G2589" s="222"/>
      <c r="H2589" s="222"/>
      <c r="I2589" s="222"/>
      <c r="J2589" s="222"/>
      <c r="K2589" s="222"/>
      <c r="L2589" s="222"/>
      <c r="M2589" s="222"/>
      <c r="N2589" s="221"/>
      <c r="O2589" s="221"/>
      <c r="P2589" s="221"/>
      <c r="Q2589" s="221"/>
      <c r="R2589" s="222"/>
      <c r="S2589" s="222"/>
      <c r="T2589" s="222"/>
      <c r="U2589" s="222"/>
      <c r="V2589" s="222"/>
      <c r="W2589" s="222"/>
      <c r="X2589" s="222"/>
      <c r="Y2589" s="222"/>
      <c r="Z2589" s="212"/>
      <c r="AA2589" s="212"/>
      <c r="AB2589" s="212"/>
      <c r="AC2589" s="212"/>
      <c r="AD2589" s="212"/>
      <c r="AE2589" s="212"/>
      <c r="AF2589" s="212"/>
      <c r="AG2589" s="212" t="s">
        <v>235</v>
      </c>
      <c r="AH2589" s="212">
        <v>0</v>
      </c>
      <c r="AI2589" s="212"/>
      <c r="AJ2589" s="212"/>
      <c r="AK2589" s="212"/>
      <c r="AL2589" s="212"/>
      <c r="AM2589" s="212"/>
      <c r="AN2589" s="212"/>
      <c r="AO2589" s="212"/>
      <c r="AP2589" s="212"/>
      <c r="AQ2589" s="212"/>
      <c r="AR2589" s="212"/>
      <c r="AS2589" s="212"/>
      <c r="AT2589" s="212"/>
      <c r="AU2589" s="212"/>
      <c r="AV2589" s="212"/>
      <c r="AW2589" s="212"/>
      <c r="AX2589" s="212"/>
      <c r="AY2589" s="212"/>
      <c r="AZ2589" s="212"/>
      <c r="BA2589" s="212"/>
      <c r="BB2589" s="212"/>
      <c r="BC2589" s="212"/>
      <c r="BD2589" s="212"/>
      <c r="BE2589" s="212"/>
      <c r="BF2589" s="212"/>
      <c r="BG2589" s="212"/>
      <c r="BH2589" s="212"/>
    </row>
    <row r="2590" spans="1:60" outlineLevel="3" x14ac:dyDescent="0.2">
      <c r="A2590" s="219"/>
      <c r="B2590" s="220"/>
      <c r="C2590" s="259" t="s">
        <v>2084</v>
      </c>
      <c r="D2590" s="226"/>
      <c r="E2590" s="227">
        <v>25</v>
      </c>
      <c r="F2590" s="222"/>
      <c r="G2590" s="222"/>
      <c r="H2590" s="222"/>
      <c r="I2590" s="222"/>
      <c r="J2590" s="222"/>
      <c r="K2590" s="222"/>
      <c r="L2590" s="222"/>
      <c r="M2590" s="222"/>
      <c r="N2590" s="221"/>
      <c r="O2590" s="221"/>
      <c r="P2590" s="221"/>
      <c r="Q2590" s="221"/>
      <c r="R2590" s="222"/>
      <c r="S2590" s="222"/>
      <c r="T2590" s="222"/>
      <c r="U2590" s="222"/>
      <c r="V2590" s="222"/>
      <c r="W2590" s="222"/>
      <c r="X2590" s="222"/>
      <c r="Y2590" s="222"/>
      <c r="Z2590" s="212"/>
      <c r="AA2590" s="212"/>
      <c r="AB2590" s="212"/>
      <c r="AC2590" s="212"/>
      <c r="AD2590" s="212"/>
      <c r="AE2590" s="212"/>
      <c r="AF2590" s="212"/>
      <c r="AG2590" s="212" t="s">
        <v>235</v>
      </c>
      <c r="AH2590" s="212">
        <v>0</v>
      </c>
      <c r="AI2590" s="212"/>
      <c r="AJ2590" s="212"/>
      <c r="AK2590" s="212"/>
      <c r="AL2590" s="212"/>
      <c r="AM2590" s="212"/>
      <c r="AN2590" s="212"/>
      <c r="AO2590" s="212"/>
      <c r="AP2590" s="212"/>
      <c r="AQ2590" s="212"/>
      <c r="AR2590" s="212"/>
      <c r="AS2590" s="212"/>
      <c r="AT2590" s="212"/>
      <c r="AU2590" s="212"/>
      <c r="AV2590" s="212"/>
      <c r="AW2590" s="212"/>
      <c r="AX2590" s="212"/>
      <c r="AY2590" s="212"/>
      <c r="AZ2590" s="212"/>
      <c r="BA2590" s="212"/>
      <c r="BB2590" s="212"/>
      <c r="BC2590" s="212"/>
      <c r="BD2590" s="212"/>
      <c r="BE2590" s="212"/>
      <c r="BF2590" s="212"/>
      <c r="BG2590" s="212"/>
      <c r="BH2590" s="212"/>
    </row>
    <row r="2591" spans="1:60" outlineLevel="3" x14ac:dyDescent="0.2">
      <c r="A2591" s="219"/>
      <c r="B2591" s="220"/>
      <c r="C2591" s="259" t="s">
        <v>2085</v>
      </c>
      <c r="D2591" s="226"/>
      <c r="E2591" s="227">
        <v>18</v>
      </c>
      <c r="F2591" s="222"/>
      <c r="G2591" s="222"/>
      <c r="H2591" s="222"/>
      <c r="I2591" s="222"/>
      <c r="J2591" s="222"/>
      <c r="K2591" s="222"/>
      <c r="L2591" s="222"/>
      <c r="M2591" s="222"/>
      <c r="N2591" s="221"/>
      <c r="O2591" s="221"/>
      <c r="P2591" s="221"/>
      <c r="Q2591" s="221"/>
      <c r="R2591" s="222"/>
      <c r="S2591" s="222"/>
      <c r="T2591" s="222"/>
      <c r="U2591" s="222"/>
      <c r="V2591" s="222"/>
      <c r="W2591" s="222"/>
      <c r="X2591" s="222"/>
      <c r="Y2591" s="222"/>
      <c r="Z2591" s="212"/>
      <c r="AA2591" s="212"/>
      <c r="AB2591" s="212"/>
      <c r="AC2591" s="212"/>
      <c r="AD2591" s="212"/>
      <c r="AE2591" s="212"/>
      <c r="AF2591" s="212"/>
      <c r="AG2591" s="212" t="s">
        <v>235</v>
      </c>
      <c r="AH2591" s="212">
        <v>0</v>
      </c>
      <c r="AI2591" s="212"/>
      <c r="AJ2591" s="212"/>
      <c r="AK2591" s="212"/>
      <c r="AL2591" s="212"/>
      <c r="AM2591" s="212"/>
      <c r="AN2591" s="212"/>
      <c r="AO2591" s="212"/>
      <c r="AP2591" s="212"/>
      <c r="AQ2591" s="212"/>
      <c r="AR2591" s="212"/>
      <c r="AS2591" s="212"/>
      <c r="AT2591" s="212"/>
      <c r="AU2591" s="212"/>
      <c r="AV2591" s="212"/>
      <c r="AW2591" s="212"/>
      <c r="AX2591" s="212"/>
      <c r="AY2591" s="212"/>
      <c r="AZ2591" s="212"/>
      <c r="BA2591" s="212"/>
      <c r="BB2591" s="212"/>
      <c r="BC2591" s="212"/>
      <c r="BD2591" s="212"/>
      <c r="BE2591" s="212"/>
      <c r="BF2591" s="212"/>
      <c r="BG2591" s="212"/>
      <c r="BH2591" s="212"/>
    </row>
    <row r="2592" spans="1:60" ht="22.5" outlineLevel="1" x14ac:dyDescent="0.2">
      <c r="A2592" s="239">
        <v>306</v>
      </c>
      <c r="B2592" s="240" t="s">
        <v>2086</v>
      </c>
      <c r="C2592" s="257" t="s">
        <v>2087</v>
      </c>
      <c r="D2592" s="241" t="s">
        <v>384</v>
      </c>
      <c r="E2592" s="242">
        <v>0.70218999999999998</v>
      </c>
      <c r="F2592" s="243"/>
      <c r="G2592" s="244">
        <f>ROUND(E2592*F2592,2)</f>
        <v>0</v>
      </c>
      <c r="H2592" s="243"/>
      <c r="I2592" s="244">
        <f>ROUND(E2592*H2592,2)</f>
        <v>0</v>
      </c>
      <c r="J2592" s="243"/>
      <c r="K2592" s="244">
        <f>ROUND(E2592*J2592,2)</f>
        <v>0</v>
      </c>
      <c r="L2592" s="244">
        <v>15</v>
      </c>
      <c r="M2592" s="244">
        <f>G2592*(1+L2592/100)</f>
        <v>0</v>
      </c>
      <c r="N2592" s="242">
        <v>0</v>
      </c>
      <c r="O2592" s="242">
        <f>ROUND(E2592*N2592,2)</f>
        <v>0</v>
      </c>
      <c r="P2592" s="242">
        <v>0</v>
      </c>
      <c r="Q2592" s="242">
        <f>ROUND(E2592*P2592,2)</f>
        <v>0</v>
      </c>
      <c r="R2592" s="244" t="s">
        <v>2088</v>
      </c>
      <c r="S2592" s="244" t="s">
        <v>227</v>
      </c>
      <c r="T2592" s="245" t="s">
        <v>227</v>
      </c>
      <c r="U2592" s="222">
        <v>1.837</v>
      </c>
      <c r="V2592" s="222">
        <f>ROUND(E2592*U2592,2)</f>
        <v>1.29</v>
      </c>
      <c r="W2592" s="222"/>
      <c r="X2592" s="222" t="s">
        <v>1420</v>
      </c>
      <c r="Y2592" s="222" t="s">
        <v>230</v>
      </c>
      <c r="Z2592" s="212"/>
      <c r="AA2592" s="212"/>
      <c r="AB2592" s="212"/>
      <c r="AC2592" s="212"/>
      <c r="AD2592" s="212"/>
      <c r="AE2592" s="212"/>
      <c r="AF2592" s="212"/>
      <c r="AG2592" s="212" t="s">
        <v>1421</v>
      </c>
      <c r="AH2592" s="212"/>
      <c r="AI2592" s="212"/>
      <c r="AJ2592" s="212"/>
      <c r="AK2592" s="212"/>
      <c r="AL2592" s="212"/>
      <c r="AM2592" s="212"/>
      <c r="AN2592" s="212"/>
      <c r="AO2592" s="212"/>
      <c r="AP2592" s="212"/>
      <c r="AQ2592" s="212"/>
      <c r="AR2592" s="212"/>
      <c r="AS2592" s="212"/>
      <c r="AT2592" s="212"/>
      <c r="AU2592" s="212"/>
      <c r="AV2592" s="212"/>
      <c r="AW2592" s="212"/>
      <c r="AX2592" s="212"/>
      <c r="AY2592" s="212"/>
      <c r="AZ2592" s="212"/>
      <c r="BA2592" s="212"/>
      <c r="BB2592" s="212"/>
      <c r="BC2592" s="212"/>
      <c r="BD2592" s="212"/>
      <c r="BE2592" s="212"/>
      <c r="BF2592" s="212"/>
      <c r="BG2592" s="212"/>
      <c r="BH2592" s="212"/>
    </row>
    <row r="2593" spans="1:60" outlineLevel="2" x14ac:dyDescent="0.2">
      <c r="A2593" s="219"/>
      <c r="B2593" s="220"/>
      <c r="C2593" s="272" t="s">
        <v>1490</v>
      </c>
      <c r="D2593" s="271"/>
      <c r="E2593" s="271"/>
      <c r="F2593" s="271"/>
      <c r="G2593" s="271"/>
      <c r="H2593" s="222"/>
      <c r="I2593" s="222"/>
      <c r="J2593" s="222"/>
      <c r="K2593" s="222"/>
      <c r="L2593" s="222"/>
      <c r="M2593" s="222"/>
      <c r="N2593" s="221"/>
      <c r="O2593" s="221"/>
      <c r="P2593" s="221"/>
      <c r="Q2593" s="221"/>
      <c r="R2593" s="222"/>
      <c r="S2593" s="222"/>
      <c r="T2593" s="222"/>
      <c r="U2593" s="222"/>
      <c r="V2593" s="222"/>
      <c r="W2593" s="222"/>
      <c r="X2593" s="222"/>
      <c r="Y2593" s="222"/>
      <c r="Z2593" s="212"/>
      <c r="AA2593" s="212"/>
      <c r="AB2593" s="212"/>
      <c r="AC2593" s="212"/>
      <c r="AD2593" s="212"/>
      <c r="AE2593" s="212"/>
      <c r="AF2593" s="212"/>
      <c r="AG2593" s="212" t="s">
        <v>301</v>
      </c>
      <c r="AH2593" s="212"/>
      <c r="AI2593" s="212"/>
      <c r="AJ2593" s="212"/>
      <c r="AK2593" s="212"/>
      <c r="AL2593" s="212"/>
      <c r="AM2593" s="212"/>
      <c r="AN2593" s="212"/>
      <c r="AO2593" s="212"/>
      <c r="AP2593" s="212"/>
      <c r="AQ2593" s="212"/>
      <c r="AR2593" s="212"/>
      <c r="AS2593" s="212"/>
      <c r="AT2593" s="212"/>
      <c r="AU2593" s="212"/>
      <c r="AV2593" s="212"/>
      <c r="AW2593" s="212"/>
      <c r="AX2593" s="212"/>
      <c r="AY2593" s="212"/>
      <c r="AZ2593" s="212"/>
      <c r="BA2593" s="212"/>
      <c r="BB2593" s="212"/>
      <c r="BC2593" s="212"/>
      <c r="BD2593" s="212"/>
      <c r="BE2593" s="212"/>
      <c r="BF2593" s="212"/>
      <c r="BG2593" s="212"/>
      <c r="BH2593" s="212"/>
    </row>
    <row r="2594" spans="1:60" x14ac:dyDescent="0.2">
      <c r="A2594" s="229" t="s">
        <v>222</v>
      </c>
      <c r="B2594" s="230" t="s">
        <v>167</v>
      </c>
      <c r="C2594" s="256" t="s">
        <v>168</v>
      </c>
      <c r="D2594" s="231"/>
      <c r="E2594" s="232"/>
      <c r="F2594" s="233"/>
      <c r="G2594" s="233">
        <f>SUMIF(AG2595:AG2604,"&lt;&gt;NOR",G2595:G2604)</f>
        <v>0</v>
      </c>
      <c r="H2594" s="233"/>
      <c r="I2594" s="233">
        <f>SUM(I2595:I2604)</f>
        <v>0</v>
      </c>
      <c r="J2594" s="233"/>
      <c r="K2594" s="233">
        <f>SUM(K2595:K2604)</f>
        <v>0</v>
      </c>
      <c r="L2594" s="233"/>
      <c r="M2594" s="233">
        <f>SUM(M2595:M2604)</f>
        <v>0</v>
      </c>
      <c r="N2594" s="232"/>
      <c r="O2594" s="232">
        <f>SUM(O2595:O2604)</f>
        <v>7.03</v>
      </c>
      <c r="P2594" s="232"/>
      <c r="Q2594" s="232">
        <f>SUM(Q2595:Q2604)</f>
        <v>0</v>
      </c>
      <c r="R2594" s="233"/>
      <c r="S2594" s="233"/>
      <c r="T2594" s="234"/>
      <c r="U2594" s="228"/>
      <c r="V2594" s="228">
        <f>SUM(V2595:V2604)</f>
        <v>413.82</v>
      </c>
      <c r="W2594" s="228"/>
      <c r="X2594" s="228"/>
      <c r="Y2594" s="228"/>
      <c r="AG2594" t="s">
        <v>223</v>
      </c>
    </row>
    <row r="2595" spans="1:60" outlineLevel="1" x14ac:dyDescent="0.2">
      <c r="A2595" s="239">
        <v>307</v>
      </c>
      <c r="B2595" s="240" t="s">
        <v>2089</v>
      </c>
      <c r="C2595" s="257" t="s">
        <v>2090</v>
      </c>
      <c r="D2595" s="241" t="s">
        <v>296</v>
      </c>
      <c r="E2595" s="242">
        <v>91.8</v>
      </c>
      <c r="F2595" s="243"/>
      <c r="G2595" s="244">
        <f>ROUND(E2595*F2595,2)</f>
        <v>0</v>
      </c>
      <c r="H2595" s="243"/>
      <c r="I2595" s="244">
        <f>ROUND(E2595*H2595,2)</f>
        <v>0</v>
      </c>
      <c r="J2595" s="243"/>
      <c r="K2595" s="244">
        <f>ROUND(E2595*J2595,2)</f>
        <v>0</v>
      </c>
      <c r="L2595" s="244">
        <v>15</v>
      </c>
      <c r="M2595" s="244">
        <f>G2595*(1+L2595/100)</f>
        <v>0</v>
      </c>
      <c r="N2595" s="242">
        <v>7.6539999999999997E-2</v>
      </c>
      <c r="O2595" s="242">
        <f>ROUND(E2595*N2595,2)</f>
        <v>7.03</v>
      </c>
      <c r="P2595" s="242">
        <v>0</v>
      </c>
      <c r="Q2595" s="242">
        <f>ROUND(E2595*P2595,2)</f>
        <v>0</v>
      </c>
      <c r="R2595" s="244" t="s">
        <v>2091</v>
      </c>
      <c r="S2595" s="244" t="s">
        <v>227</v>
      </c>
      <c r="T2595" s="245" t="s">
        <v>227</v>
      </c>
      <c r="U2595" s="222">
        <v>1.802</v>
      </c>
      <c r="V2595" s="222">
        <f>ROUND(E2595*U2595,2)</f>
        <v>165.42</v>
      </c>
      <c r="W2595" s="222"/>
      <c r="X2595" s="222" t="s">
        <v>298</v>
      </c>
      <c r="Y2595" s="222" t="s">
        <v>230</v>
      </c>
      <c r="Z2595" s="212"/>
      <c r="AA2595" s="212"/>
      <c r="AB2595" s="212"/>
      <c r="AC2595" s="212"/>
      <c r="AD2595" s="212"/>
      <c r="AE2595" s="212"/>
      <c r="AF2595" s="212"/>
      <c r="AG2595" s="212" t="s">
        <v>299</v>
      </c>
      <c r="AH2595" s="212"/>
      <c r="AI2595" s="212"/>
      <c r="AJ2595" s="212"/>
      <c r="AK2595" s="212"/>
      <c r="AL2595" s="212"/>
      <c r="AM2595" s="212"/>
      <c r="AN2595" s="212"/>
      <c r="AO2595" s="212"/>
      <c r="AP2595" s="212"/>
      <c r="AQ2595" s="212"/>
      <c r="AR2595" s="212"/>
      <c r="AS2595" s="212"/>
      <c r="AT2595" s="212"/>
      <c r="AU2595" s="212"/>
      <c r="AV2595" s="212"/>
      <c r="AW2595" s="212"/>
      <c r="AX2595" s="212"/>
      <c r="AY2595" s="212"/>
      <c r="AZ2595" s="212"/>
      <c r="BA2595" s="212"/>
      <c r="BB2595" s="212"/>
      <c r="BC2595" s="212"/>
      <c r="BD2595" s="212"/>
      <c r="BE2595" s="212"/>
      <c r="BF2595" s="212"/>
      <c r="BG2595" s="212"/>
      <c r="BH2595" s="212"/>
    </row>
    <row r="2596" spans="1:60" outlineLevel="2" x14ac:dyDescent="0.2">
      <c r="A2596" s="219"/>
      <c r="B2596" s="220"/>
      <c r="C2596" s="259" t="s">
        <v>2092</v>
      </c>
      <c r="D2596" s="226"/>
      <c r="E2596" s="227">
        <v>91.8</v>
      </c>
      <c r="F2596" s="222"/>
      <c r="G2596" s="222"/>
      <c r="H2596" s="222"/>
      <c r="I2596" s="222"/>
      <c r="J2596" s="222"/>
      <c r="K2596" s="222"/>
      <c r="L2596" s="222"/>
      <c r="M2596" s="222"/>
      <c r="N2596" s="221"/>
      <c r="O2596" s="221"/>
      <c r="P2596" s="221"/>
      <c r="Q2596" s="221"/>
      <c r="R2596" s="222"/>
      <c r="S2596" s="222"/>
      <c r="T2596" s="222"/>
      <c r="U2596" s="222"/>
      <c r="V2596" s="222"/>
      <c r="W2596" s="222"/>
      <c r="X2596" s="222"/>
      <c r="Y2596" s="222"/>
      <c r="Z2596" s="212"/>
      <c r="AA2596" s="212"/>
      <c r="AB2596" s="212"/>
      <c r="AC2596" s="212"/>
      <c r="AD2596" s="212"/>
      <c r="AE2596" s="212"/>
      <c r="AF2596" s="212"/>
      <c r="AG2596" s="212" t="s">
        <v>235</v>
      </c>
      <c r="AH2596" s="212">
        <v>0</v>
      </c>
      <c r="AI2596" s="212"/>
      <c r="AJ2596" s="212"/>
      <c r="AK2596" s="212"/>
      <c r="AL2596" s="212"/>
      <c r="AM2596" s="212"/>
      <c r="AN2596" s="212"/>
      <c r="AO2596" s="212"/>
      <c r="AP2596" s="212"/>
      <c r="AQ2596" s="212"/>
      <c r="AR2596" s="212"/>
      <c r="AS2596" s="212"/>
      <c r="AT2596" s="212"/>
      <c r="AU2596" s="212"/>
      <c r="AV2596" s="212"/>
      <c r="AW2596" s="212"/>
      <c r="AX2596" s="212"/>
      <c r="AY2596" s="212"/>
      <c r="AZ2596" s="212"/>
      <c r="BA2596" s="212"/>
      <c r="BB2596" s="212"/>
      <c r="BC2596" s="212"/>
      <c r="BD2596" s="212"/>
      <c r="BE2596" s="212"/>
      <c r="BF2596" s="212"/>
      <c r="BG2596" s="212"/>
      <c r="BH2596" s="212"/>
    </row>
    <row r="2597" spans="1:60" outlineLevel="3" x14ac:dyDescent="0.2">
      <c r="A2597" s="219"/>
      <c r="B2597" s="220"/>
      <c r="C2597" s="259" t="s">
        <v>2093</v>
      </c>
      <c r="D2597" s="226"/>
      <c r="E2597" s="227"/>
      <c r="F2597" s="222"/>
      <c r="G2597" s="222"/>
      <c r="H2597" s="222"/>
      <c r="I2597" s="222"/>
      <c r="J2597" s="222"/>
      <c r="K2597" s="222"/>
      <c r="L2597" s="222"/>
      <c r="M2597" s="222"/>
      <c r="N2597" s="221"/>
      <c r="O2597" s="221"/>
      <c r="P2597" s="221"/>
      <c r="Q2597" s="221"/>
      <c r="R2597" s="222"/>
      <c r="S2597" s="222"/>
      <c r="T2597" s="222"/>
      <c r="U2597" s="222"/>
      <c r="V2597" s="222"/>
      <c r="W2597" s="222"/>
      <c r="X2597" s="222"/>
      <c r="Y2597" s="222"/>
      <c r="Z2597" s="212"/>
      <c r="AA2597" s="212"/>
      <c r="AB2597" s="212"/>
      <c r="AC2597" s="212"/>
      <c r="AD2597" s="212"/>
      <c r="AE2597" s="212"/>
      <c r="AF2597" s="212"/>
      <c r="AG2597" s="212" t="s">
        <v>235</v>
      </c>
      <c r="AH2597" s="212">
        <v>0</v>
      </c>
      <c r="AI2597" s="212"/>
      <c r="AJ2597" s="212"/>
      <c r="AK2597" s="212"/>
      <c r="AL2597" s="212"/>
      <c r="AM2597" s="212"/>
      <c r="AN2597" s="212"/>
      <c r="AO2597" s="212"/>
      <c r="AP2597" s="212"/>
      <c r="AQ2597" s="212"/>
      <c r="AR2597" s="212"/>
      <c r="AS2597" s="212"/>
      <c r="AT2597" s="212"/>
      <c r="AU2597" s="212"/>
      <c r="AV2597" s="212"/>
      <c r="AW2597" s="212"/>
      <c r="AX2597" s="212"/>
      <c r="AY2597" s="212"/>
      <c r="AZ2597" s="212"/>
      <c r="BA2597" s="212"/>
      <c r="BB2597" s="212"/>
      <c r="BC2597" s="212"/>
      <c r="BD2597" s="212"/>
      <c r="BE2597" s="212"/>
      <c r="BF2597" s="212"/>
      <c r="BG2597" s="212"/>
      <c r="BH2597" s="212"/>
    </row>
    <row r="2598" spans="1:60" outlineLevel="1" x14ac:dyDescent="0.2">
      <c r="A2598" s="239">
        <v>308</v>
      </c>
      <c r="B2598" s="240" t="s">
        <v>2094</v>
      </c>
      <c r="C2598" s="257" t="s">
        <v>2095</v>
      </c>
      <c r="D2598" s="241" t="s">
        <v>296</v>
      </c>
      <c r="E2598" s="242">
        <v>376.27300000000002</v>
      </c>
      <c r="F2598" s="243"/>
      <c r="G2598" s="244">
        <f>ROUND(E2598*F2598,2)</f>
        <v>0</v>
      </c>
      <c r="H2598" s="243"/>
      <c r="I2598" s="244">
        <f>ROUND(E2598*H2598,2)</f>
        <v>0</v>
      </c>
      <c r="J2598" s="243"/>
      <c r="K2598" s="244">
        <f>ROUND(E2598*J2598,2)</f>
        <v>0</v>
      </c>
      <c r="L2598" s="244">
        <v>15</v>
      </c>
      <c r="M2598" s="244">
        <f>G2598*(1+L2598/100)</f>
        <v>0</v>
      </c>
      <c r="N2598" s="242">
        <v>0</v>
      </c>
      <c r="O2598" s="242">
        <f>ROUND(E2598*N2598,2)</f>
        <v>0</v>
      </c>
      <c r="P2598" s="242">
        <v>0</v>
      </c>
      <c r="Q2598" s="242">
        <f>ROUND(E2598*P2598,2)</f>
        <v>0</v>
      </c>
      <c r="R2598" s="244" t="s">
        <v>2091</v>
      </c>
      <c r="S2598" s="244" t="s">
        <v>227</v>
      </c>
      <c r="T2598" s="245" t="s">
        <v>227</v>
      </c>
      <c r="U2598" s="222">
        <v>0.6</v>
      </c>
      <c r="V2598" s="222">
        <f>ROUND(E2598*U2598,2)</f>
        <v>225.76</v>
      </c>
      <c r="W2598" s="222"/>
      <c r="X2598" s="222" t="s">
        <v>298</v>
      </c>
      <c r="Y2598" s="222" t="s">
        <v>230</v>
      </c>
      <c r="Z2598" s="212"/>
      <c r="AA2598" s="212"/>
      <c r="AB2598" s="212"/>
      <c r="AC2598" s="212"/>
      <c r="AD2598" s="212"/>
      <c r="AE2598" s="212"/>
      <c r="AF2598" s="212"/>
      <c r="AG2598" s="212" t="s">
        <v>299</v>
      </c>
      <c r="AH2598" s="212"/>
      <c r="AI2598" s="212"/>
      <c r="AJ2598" s="212"/>
      <c r="AK2598" s="212"/>
      <c r="AL2598" s="212"/>
      <c r="AM2598" s="212"/>
      <c r="AN2598" s="212"/>
      <c r="AO2598" s="212"/>
      <c r="AP2598" s="212"/>
      <c r="AQ2598" s="212"/>
      <c r="AR2598" s="212"/>
      <c r="AS2598" s="212"/>
      <c r="AT2598" s="212"/>
      <c r="AU2598" s="212"/>
      <c r="AV2598" s="212"/>
      <c r="AW2598" s="212"/>
      <c r="AX2598" s="212"/>
      <c r="AY2598" s="212"/>
      <c r="AZ2598" s="212"/>
      <c r="BA2598" s="212"/>
      <c r="BB2598" s="212"/>
      <c r="BC2598" s="212"/>
      <c r="BD2598" s="212"/>
      <c r="BE2598" s="212"/>
      <c r="BF2598" s="212"/>
      <c r="BG2598" s="212"/>
      <c r="BH2598" s="212"/>
    </row>
    <row r="2599" spans="1:60" outlineLevel="2" x14ac:dyDescent="0.2">
      <c r="A2599" s="219"/>
      <c r="B2599" s="220"/>
      <c r="C2599" s="259" t="s">
        <v>2096</v>
      </c>
      <c r="D2599" s="226"/>
      <c r="E2599" s="227">
        <v>194</v>
      </c>
      <c r="F2599" s="222"/>
      <c r="G2599" s="222"/>
      <c r="H2599" s="222"/>
      <c r="I2599" s="222"/>
      <c r="J2599" s="222"/>
      <c r="K2599" s="222"/>
      <c r="L2599" s="222"/>
      <c r="M2599" s="222"/>
      <c r="N2599" s="221"/>
      <c r="O2599" s="221"/>
      <c r="P2599" s="221"/>
      <c r="Q2599" s="221"/>
      <c r="R2599" s="222"/>
      <c r="S2599" s="222"/>
      <c r="T2599" s="222"/>
      <c r="U2599" s="222"/>
      <c r="V2599" s="222"/>
      <c r="W2599" s="222"/>
      <c r="X2599" s="222"/>
      <c r="Y2599" s="222"/>
      <c r="Z2599" s="212"/>
      <c r="AA2599" s="212"/>
      <c r="AB2599" s="212"/>
      <c r="AC2599" s="212"/>
      <c r="AD2599" s="212"/>
      <c r="AE2599" s="212"/>
      <c r="AF2599" s="212"/>
      <c r="AG2599" s="212" t="s">
        <v>235</v>
      </c>
      <c r="AH2599" s="212">
        <v>0</v>
      </c>
      <c r="AI2599" s="212"/>
      <c r="AJ2599" s="212"/>
      <c r="AK2599" s="212"/>
      <c r="AL2599" s="212"/>
      <c r="AM2599" s="212"/>
      <c r="AN2599" s="212"/>
      <c r="AO2599" s="212"/>
      <c r="AP2599" s="212"/>
      <c r="AQ2599" s="212"/>
      <c r="AR2599" s="212"/>
      <c r="AS2599" s="212"/>
      <c r="AT2599" s="212"/>
      <c r="AU2599" s="212"/>
      <c r="AV2599" s="212"/>
      <c r="AW2599" s="212"/>
      <c r="AX2599" s="212"/>
      <c r="AY2599" s="212"/>
      <c r="AZ2599" s="212"/>
      <c r="BA2599" s="212"/>
      <c r="BB2599" s="212"/>
      <c r="BC2599" s="212"/>
      <c r="BD2599" s="212"/>
      <c r="BE2599" s="212"/>
      <c r="BF2599" s="212"/>
      <c r="BG2599" s="212"/>
      <c r="BH2599" s="212"/>
    </row>
    <row r="2600" spans="1:60" outlineLevel="3" x14ac:dyDescent="0.2">
      <c r="A2600" s="219"/>
      <c r="B2600" s="220"/>
      <c r="C2600" s="259" t="s">
        <v>2097</v>
      </c>
      <c r="D2600" s="226"/>
      <c r="E2600" s="227">
        <v>108.2822</v>
      </c>
      <c r="F2600" s="222"/>
      <c r="G2600" s="222"/>
      <c r="H2600" s="222"/>
      <c r="I2600" s="222"/>
      <c r="J2600" s="222"/>
      <c r="K2600" s="222"/>
      <c r="L2600" s="222"/>
      <c r="M2600" s="222"/>
      <c r="N2600" s="221"/>
      <c r="O2600" s="221"/>
      <c r="P2600" s="221"/>
      <c r="Q2600" s="221"/>
      <c r="R2600" s="222"/>
      <c r="S2600" s="222"/>
      <c r="T2600" s="222"/>
      <c r="U2600" s="222"/>
      <c r="V2600" s="222"/>
      <c r="W2600" s="222"/>
      <c r="X2600" s="222"/>
      <c r="Y2600" s="222"/>
      <c r="Z2600" s="212"/>
      <c r="AA2600" s="212"/>
      <c r="AB2600" s="212"/>
      <c r="AC2600" s="212"/>
      <c r="AD2600" s="212"/>
      <c r="AE2600" s="212"/>
      <c r="AF2600" s="212"/>
      <c r="AG2600" s="212" t="s">
        <v>235</v>
      </c>
      <c r="AH2600" s="212">
        <v>0</v>
      </c>
      <c r="AI2600" s="212"/>
      <c r="AJ2600" s="212"/>
      <c r="AK2600" s="212"/>
      <c r="AL2600" s="212"/>
      <c r="AM2600" s="212"/>
      <c r="AN2600" s="212"/>
      <c r="AO2600" s="212"/>
      <c r="AP2600" s="212"/>
      <c r="AQ2600" s="212"/>
      <c r="AR2600" s="212"/>
      <c r="AS2600" s="212"/>
      <c r="AT2600" s="212"/>
      <c r="AU2600" s="212"/>
      <c r="AV2600" s="212"/>
      <c r="AW2600" s="212"/>
      <c r="AX2600" s="212"/>
      <c r="AY2600" s="212"/>
      <c r="AZ2600" s="212"/>
      <c r="BA2600" s="212"/>
      <c r="BB2600" s="212"/>
      <c r="BC2600" s="212"/>
      <c r="BD2600" s="212"/>
      <c r="BE2600" s="212"/>
      <c r="BF2600" s="212"/>
      <c r="BG2600" s="212"/>
      <c r="BH2600" s="212"/>
    </row>
    <row r="2601" spans="1:60" outlineLevel="3" x14ac:dyDescent="0.2">
      <c r="A2601" s="219"/>
      <c r="B2601" s="220"/>
      <c r="C2601" s="259" t="s">
        <v>2098</v>
      </c>
      <c r="D2601" s="226"/>
      <c r="E2601" s="227">
        <v>73.990799999999993</v>
      </c>
      <c r="F2601" s="222"/>
      <c r="G2601" s="222"/>
      <c r="H2601" s="222"/>
      <c r="I2601" s="222"/>
      <c r="J2601" s="222"/>
      <c r="K2601" s="222"/>
      <c r="L2601" s="222"/>
      <c r="M2601" s="222"/>
      <c r="N2601" s="221"/>
      <c r="O2601" s="221"/>
      <c r="P2601" s="221"/>
      <c r="Q2601" s="221"/>
      <c r="R2601" s="222"/>
      <c r="S2601" s="222"/>
      <c r="T2601" s="222"/>
      <c r="U2601" s="222"/>
      <c r="V2601" s="222"/>
      <c r="W2601" s="222"/>
      <c r="X2601" s="222"/>
      <c r="Y2601" s="222"/>
      <c r="Z2601" s="212"/>
      <c r="AA2601" s="212"/>
      <c r="AB2601" s="212"/>
      <c r="AC2601" s="212"/>
      <c r="AD2601" s="212"/>
      <c r="AE2601" s="212"/>
      <c r="AF2601" s="212"/>
      <c r="AG2601" s="212" t="s">
        <v>235</v>
      </c>
      <c r="AH2601" s="212">
        <v>0</v>
      </c>
      <c r="AI2601" s="212"/>
      <c r="AJ2601" s="212"/>
      <c r="AK2601" s="212"/>
      <c r="AL2601" s="212"/>
      <c r="AM2601" s="212"/>
      <c r="AN2601" s="212"/>
      <c r="AO2601" s="212"/>
      <c r="AP2601" s="212"/>
      <c r="AQ2601" s="212"/>
      <c r="AR2601" s="212"/>
      <c r="AS2601" s="212"/>
      <c r="AT2601" s="212"/>
      <c r="AU2601" s="212"/>
      <c r="AV2601" s="212"/>
      <c r="AW2601" s="212"/>
      <c r="AX2601" s="212"/>
      <c r="AY2601" s="212"/>
      <c r="AZ2601" s="212"/>
      <c r="BA2601" s="212"/>
      <c r="BB2601" s="212"/>
      <c r="BC2601" s="212"/>
      <c r="BD2601" s="212"/>
      <c r="BE2601" s="212"/>
      <c r="BF2601" s="212"/>
      <c r="BG2601" s="212"/>
      <c r="BH2601" s="212"/>
    </row>
    <row r="2602" spans="1:60" outlineLevel="1" x14ac:dyDescent="0.2">
      <c r="A2602" s="249">
        <v>309</v>
      </c>
      <c r="B2602" s="250" t="s">
        <v>2099</v>
      </c>
      <c r="C2602" s="261" t="s">
        <v>2100</v>
      </c>
      <c r="D2602" s="251" t="s">
        <v>296</v>
      </c>
      <c r="E2602" s="252">
        <v>376.27300000000002</v>
      </c>
      <c r="F2602" s="253"/>
      <c r="G2602" s="254">
        <f>ROUND(E2602*F2602,2)</f>
        <v>0</v>
      </c>
      <c r="H2602" s="253"/>
      <c r="I2602" s="254">
        <f>ROUND(E2602*H2602,2)</f>
        <v>0</v>
      </c>
      <c r="J2602" s="253"/>
      <c r="K2602" s="254">
        <f>ROUND(E2602*J2602,2)</f>
        <v>0</v>
      </c>
      <c r="L2602" s="254">
        <v>15</v>
      </c>
      <c r="M2602" s="254">
        <f>G2602*(1+L2602/100)</f>
        <v>0</v>
      </c>
      <c r="N2602" s="252">
        <v>0</v>
      </c>
      <c r="O2602" s="252">
        <f>ROUND(E2602*N2602,2)</f>
        <v>0</v>
      </c>
      <c r="P2602" s="252">
        <v>0</v>
      </c>
      <c r="Q2602" s="252">
        <f>ROUND(E2602*P2602,2)</f>
        <v>0</v>
      </c>
      <c r="R2602" s="254" t="s">
        <v>2101</v>
      </c>
      <c r="S2602" s="254" t="s">
        <v>227</v>
      </c>
      <c r="T2602" s="255" t="s">
        <v>227</v>
      </c>
      <c r="U2602" s="222">
        <v>3.2500000000000001E-2</v>
      </c>
      <c r="V2602" s="222">
        <f>ROUND(E2602*U2602,2)</f>
        <v>12.23</v>
      </c>
      <c r="W2602" s="222"/>
      <c r="X2602" s="222" t="s">
        <v>298</v>
      </c>
      <c r="Y2602" s="222" t="s">
        <v>230</v>
      </c>
      <c r="Z2602" s="212"/>
      <c r="AA2602" s="212"/>
      <c r="AB2602" s="212"/>
      <c r="AC2602" s="212"/>
      <c r="AD2602" s="212"/>
      <c r="AE2602" s="212"/>
      <c r="AF2602" s="212"/>
      <c r="AG2602" s="212" t="s">
        <v>299</v>
      </c>
      <c r="AH2602" s="212"/>
      <c r="AI2602" s="212"/>
      <c r="AJ2602" s="212"/>
      <c r="AK2602" s="212"/>
      <c r="AL2602" s="212"/>
      <c r="AM2602" s="212"/>
      <c r="AN2602" s="212"/>
      <c r="AO2602" s="212"/>
      <c r="AP2602" s="212"/>
      <c r="AQ2602" s="212"/>
      <c r="AR2602" s="212"/>
      <c r="AS2602" s="212"/>
      <c r="AT2602" s="212"/>
      <c r="AU2602" s="212"/>
      <c r="AV2602" s="212"/>
      <c r="AW2602" s="212"/>
      <c r="AX2602" s="212"/>
      <c r="AY2602" s="212"/>
      <c r="AZ2602" s="212"/>
      <c r="BA2602" s="212"/>
      <c r="BB2602" s="212"/>
      <c r="BC2602" s="212"/>
      <c r="BD2602" s="212"/>
      <c r="BE2602" s="212"/>
      <c r="BF2602" s="212"/>
      <c r="BG2602" s="212"/>
      <c r="BH2602" s="212"/>
    </row>
    <row r="2603" spans="1:60" outlineLevel="1" x14ac:dyDescent="0.2">
      <c r="A2603" s="239">
        <v>310</v>
      </c>
      <c r="B2603" s="240" t="s">
        <v>2102</v>
      </c>
      <c r="C2603" s="257" t="s">
        <v>2103</v>
      </c>
      <c r="D2603" s="241" t="s">
        <v>384</v>
      </c>
      <c r="E2603" s="242">
        <v>7.02637</v>
      </c>
      <c r="F2603" s="243"/>
      <c r="G2603" s="244">
        <f>ROUND(E2603*F2603,2)</f>
        <v>0</v>
      </c>
      <c r="H2603" s="243"/>
      <c r="I2603" s="244">
        <f>ROUND(E2603*H2603,2)</f>
        <v>0</v>
      </c>
      <c r="J2603" s="243"/>
      <c r="K2603" s="244">
        <f>ROUND(E2603*J2603,2)</f>
        <v>0</v>
      </c>
      <c r="L2603" s="244">
        <v>15</v>
      </c>
      <c r="M2603" s="244">
        <f>G2603*(1+L2603/100)</f>
        <v>0</v>
      </c>
      <c r="N2603" s="242">
        <v>0</v>
      </c>
      <c r="O2603" s="242">
        <f>ROUND(E2603*N2603,2)</f>
        <v>0</v>
      </c>
      <c r="P2603" s="242">
        <v>0</v>
      </c>
      <c r="Q2603" s="242">
        <f>ROUND(E2603*P2603,2)</f>
        <v>0</v>
      </c>
      <c r="R2603" s="244" t="s">
        <v>2091</v>
      </c>
      <c r="S2603" s="244" t="s">
        <v>227</v>
      </c>
      <c r="T2603" s="245" t="s">
        <v>227</v>
      </c>
      <c r="U2603" s="222">
        <v>1.482</v>
      </c>
      <c r="V2603" s="222">
        <f>ROUND(E2603*U2603,2)</f>
        <v>10.41</v>
      </c>
      <c r="W2603" s="222"/>
      <c r="X2603" s="222" t="s">
        <v>1420</v>
      </c>
      <c r="Y2603" s="222" t="s">
        <v>230</v>
      </c>
      <c r="Z2603" s="212"/>
      <c r="AA2603" s="212"/>
      <c r="AB2603" s="212"/>
      <c r="AC2603" s="212"/>
      <c r="AD2603" s="212"/>
      <c r="AE2603" s="212"/>
      <c r="AF2603" s="212"/>
      <c r="AG2603" s="212" t="s">
        <v>1421</v>
      </c>
      <c r="AH2603" s="212"/>
      <c r="AI2603" s="212"/>
      <c r="AJ2603" s="212"/>
      <c r="AK2603" s="212"/>
      <c r="AL2603" s="212"/>
      <c r="AM2603" s="212"/>
      <c r="AN2603" s="212"/>
      <c r="AO2603" s="212"/>
      <c r="AP2603" s="212"/>
      <c r="AQ2603" s="212"/>
      <c r="AR2603" s="212"/>
      <c r="AS2603" s="212"/>
      <c r="AT2603" s="212"/>
      <c r="AU2603" s="212"/>
      <c r="AV2603" s="212"/>
      <c r="AW2603" s="212"/>
      <c r="AX2603" s="212"/>
      <c r="AY2603" s="212"/>
      <c r="AZ2603" s="212"/>
      <c r="BA2603" s="212"/>
      <c r="BB2603" s="212"/>
      <c r="BC2603" s="212"/>
      <c r="BD2603" s="212"/>
      <c r="BE2603" s="212"/>
      <c r="BF2603" s="212"/>
      <c r="BG2603" s="212"/>
      <c r="BH2603" s="212"/>
    </row>
    <row r="2604" spans="1:60" outlineLevel="2" x14ac:dyDescent="0.2">
      <c r="A2604" s="219"/>
      <c r="B2604" s="220"/>
      <c r="C2604" s="272" t="s">
        <v>1490</v>
      </c>
      <c r="D2604" s="271"/>
      <c r="E2604" s="271"/>
      <c r="F2604" s="271"/>
      <c r="G2604" s="271"/>
      <c r="H2604" s="222"/>
      <c r="I2604" s="222"/>
      <c r="J2604" s="222"/>
      <c r="K2604" s="222"/>
      <c r="L2604" s="222"/>
      <c r="M2604" s="222"/>
      <c r="N2604" s="221"/>
      <c r="O2604" s="221"/>
      <c r="P2604" s="221"/>
      <c r="Q2604" s="221"/>
      <c r="R2604" s="222"/>
      <c r="S2604" s="222"/>
      <c r="T2604" s="222"/>
      <c r="U2604" s="222"/>
      <c r="V2604" s="222"/>
      <c r="W2604" s="222"/>
      <c r="X2604" s="222"/>
      <c r="Y2604" s="222"/>
      <c r="Z2604" s="212"/>
      <c r="AA2604" s="212"/>
      <c r="AB2604" s="212"/>
      <c r="AC2604" s="212"/>
      <c r="AD2604" s="212"/>
      <c r="AE2604" s="212"/>
      <c r="AF2604" s="212"/>
      <c r="AG2604" s="212" t="s">
        <v>301</v>
      </c>
      <c r="AH2604" s="212"/>
      <c r="AI2604" s="212"/>
      <c r="AJ2604" s="212"/>
      <c r="AK2604" s="212"/>
      <c r="AL2604" s="212"/>
      <c r="AM2604" s="212"/>
      <c r="AN2604" s="212"/>
      <c r="AO2604" s="212"/>
      <c r="AP2604" s="212"/>
      <c r="AQ2604" s="212"/>
      <c r="AR2604" s="212"/>
      <c r="AS2604" s="212"/>
      <c r="AT2604" s="212"/>
      <c r="AU2604" s="212"/>
      <c r="AV2604" s="212"/>
      <c r="AW2604" s="212"/>
      <c r="AX2604" s="212"/>
      <c r="AY2604" s="212"/>
      <c r="AZ2604" s="212"/>
      <c r="BA2604" s="212"/>
      <c r="BB2604" s="212"/>
      <c r="BC2604" s="212"/>
      <c r="BD2604" s="212"/>
      <c r="BE2604" s="212"/>
      <c r="BF2604" s="212"/>
      <c r="BG2604" s="212"/>
      <c r="BH2604" s="212"/>
    </row>
    <row r="2605" spans="1:60" x14ac:dyDescent="0.2">
      <c r="A2605" s="229" t="s">
        <v>222</v>
      </c>
      <c r="B2605" s="230" t="s">
        <v>173</v>
      </c>
      <c r="C2605" s="256" t="s">
        <v>174</v>
      </c>
      <c r="D2605" s="231"/>
      <c r="E2605" s="232"/>
      <c r="F2605" s="233"/>
      <c r="G2605" s="233">
        <f>SUMIF(AG2606:AG2622,"&lt;&gt;NOR",G2606:G2622)</f>
        <v>0</v>
      </c>
      <c r="H2605" s="233"/>
      <c r="I2605" s="233">
        <f>SUM(I2606:I2622)</f>
        <v>0</v>
      </c>
      <c r="J2605" s="233"/>
      <c r="K2605" s="233">
        <f>SUM(K2606:K2622)</f>
        <v>0</v>
      </c>
      <c r="L2605" s="233"/>
      <c r="M2605" s="233">
        <f>SUM(M2606:M2622)</f>
        <v>0</v>
      </c>
      <c r="N2605" s="232"/>
      <c r="O2605" s="232">
        <f>SUM(O2606:O2622)</f>
        <v>0.88</v>
      </c>
      <c r="P2605" s="232"/>
      <c r="Q2605" s="232">
        <f>SUM(Q2606:Q2622)</f>
        <v>0</v>
      </c>
      <c r="R2605" s="233"/>
      <c r="S2605" s="233"/>
      <c r="T2605" s="234"/>
      <c r="U2605" s="228"/>
      <c r="V2605" s="228">
        <f>SUM(V2606:V2622)</f>
        <v>164.23999999999998</v>
      </c>
      <c r="W2605" s="228"/>
      <c r="X2605" s="228"/>
      <c r="Y2605" s="228"/>
      <c r="AG2605" t="s">
        <v>223</v>
      </c>
    </row>
    <row r="2606" spans="1:60" ht="33.75" outlineLevel="1" x14ac:dyDescent="0.2">
      <c r="A2606" s="239">
        <v>311</v>
      </c>
      <c r="B2606" s="240" t="s">
        <v>2104</v>
      </c>
      <c r="C2606" s="257" t="s">
        <v>2105</v>
      </c>
      <c r="D2606" s="241" t="s">
        <v>296</v>
      </c>
      <c r="E2606" s="242">
        <v>9.08</v>
      </c>
      <c r="F2606" s="243"/>
      <c r="G2606" s="244">
        <f>ROUND(E2606*F2606,2)</f>
        <v>0</v>
      </c>
      <c r="H2606" s="243"/>
      <c r="I2606" s="244">
        <f>ROUND(E2606*H2606,2)</f>
        <v>0</v>
      </c>
      <c r="J2606" s="243"/>
      <c r="K2606" s="244">
        <f>ROUND(E2606*J2606,2)</f>
        <v>0</v>
      </c>
      <c r="L2606" s="244">
        <v>15</v>
      </c>
      <c r="M2606" s="244">
        <f>G2606*(1+L2606/100)</f>
        <v>0</v>
      </c>
      <c r="N2606" s="242">
        <v>1.6000000000000001E-4</v>
      </c>
      <c r="O2606" s="242">
        <f>ROUND(E2606*N2606,2)</f>
        <v>0</v>
      </c>
      <c r="P2606" s="242">
        <v>0</v>
      </c>
      <c r="Q2606" s="242">
        <f>ROUND(E2606*P2606,2)</f>
        <v>0</v>
      </c>
      <c r="R2606" s="244" t="s">
        <v>2017</v>
      </c>
      <c r="S2606" s="244" t="s">
        <v>227</v>
      </c>
      <c r="T2606" s="245" t="s">
        <v>227</v>
      </c>
      <c r="U2606" s="222">
        <v>0.05</v>
      </c>
      <c r="V2606" s="222">
        <f>ROUND(E2606*U2606,2)</f>
        <v>0.45</v>
      </c>
      <c r="W2606" s="222"/>
      <c r="X2606" s="222" t="s">
        <v>298</v>
      </c>
      <c r="Y2606" s="222" t="s">
        <v>230</v>
      </c>
      <c r="Z2606" s="212"/>
      <c r="AA2606" s="212"/>
      <c r="AB2606" s="212"/>
      <c r="AC2606" s="212"/>
      <c r="AD2606" s="212"/>
      <c r="AE2606" s="212"/>
      <c r="AF2606" s="212"/>
      <c r="AG2606" s="212" t="s">
        <v>299</v>
      </c>
      <c r="AH2606" s="212"/>
      <c r="AI2606" s="212"/>
      <c r="AJ2606" s="212"/>
      <c r="AK2606" s="212"/>
      <c r="AL2606" s="212"/>
      <c r="AM2606" s="212"/>
      <c r="AN2606" s="212"/>
      <c r="AO2606" s="212"/>
      <c r="AP2606" s="212"/>
      <c r="AQ2606" s="212"/>
      <c r="AR2606" s="212"/>
      <c r="AS2606" s="212"/>
      <c r="AT2606" s="212"/>
      <c r="AU2606" s="212"/>
      <c r="AV2606" s="212"/>
      <c r="AW2606" s="212"/>
      <c r="AX2606" s="212"/>
      <c r="AY2606" s="212"/>
      <c r="AZ2606" s="212"/>
      <c r="BA2606" s="212"/>
      <c r="BB2606" s="212"/>
      <c r="BC2606" s="212"/>
      <c r="BD2606" s="212"/>
      <c r="BE2606" s="212"/>
      <c r="BF2606" s="212"/>
      <c r="BG2606" s="212"/>
      <c r="BH2606" s="212"/>
    </row>
    <row r="2607" spans="1:60" outlineLevel="2" x14ac:dyDescent="0.2">
      <c r="A2607" s="219"/>
      <c r="B2607" s="220"/>
      <c r="C2607" s="259" t="s">
        <v>594</v>
      </c>
      <c r="D2607" s="226"/>
      <c r="E2607" s="227"/>
      <c r="F2607" s="222"/>
      <c r="G2607" s="222"/>
      <c r="H2607" s="222"/>
      <c r="I2607" s="222"/>
      <c r="J2607" s="222"/>
      <c r="K2607" s="222"/>
      <c r="L2607" s="222"/>
      <c r="M2607" s="222"/>
      <c r="N2607" s="221"/>
      <c r="O2607" s="221"/>
      <c r="P2607" s="221"/>
      <c r="Q2607" s="221"/>
      <c r="R2607" s="222"/>
      <c r="S2607" s="222"/>
      <c r="T2607" s="222"/>
      <c r="U2607" s="222"/>
      <c r="V2607" s="222"/>
      <c r="W2607" s="222"/>
      <c r="X2607" s="222"/>
      <c r="Y2607" s="222"/>
      <c r="Z2607" s="212"/>
      <c r="AA2607" s="212"/>
      <c r="AB2607" s="212"/>
      <c r="AC2607" s="212"/>
      <c r="AD2607" s="212"/>
      <c r="AE2607" s="212"/>
      <c r="AF2607" s="212"/>
      <c r="AG2607" s="212" t="s">
        <v>235</v>
      </c>
      <c r="AH2607" s="212">
        <v>0</v>
      </c>
      <c r="AI2607" s="212"/>
      <c r="AJ2607" s="212"/>
      <c r="AK2607" s="212"/>
      <c r="AL2607" s="212"/>
      <c r="AM2607" s="212"/>
      <c r="AN2607" s="212"/>
      <c r="AO2607" s="212"/>
      <c r="AP2607" s="212"/>
      <c r="AQ2607" s="212"/>
      <c r="AR2607" s="212"/>
      <c r="AS2607" s="212"/>
      <c r="AT2607" s="212"/>
      <c r="AU2607" s="212"/>
      <c r="AV2607" s="212"/>
      <c r="AW2607" s="212"/>
      <c r="AX2607" s="212"/>
      <c r="AY2607" s="212"/>
      <c r="AZ2607" s="212"/>
      <c r="BA2607" s="212"/>
      <c r="BB2607" s="212"/>
      <c r="BC2607" s="212"/>
      <c r="BD2607" s="212"/>
      <c r="BE2607" s="212"/>
      <c r="BF2607" s="212"/>
      <c r="BG2607" s="212"/>
      <c r="BH2607" s="212"/>
    </row>
    <row r="2608" spans="1:60" outlineLevel="3" x14ac:dyDescent="0.2">
      <c r="A2608" s="219"/>
      <c r="B2608" s="220"/>
      <c r="C2608" s="259" t="s">
        <v>1389</v>
      </c>
      <c r="D2608" s="226"/>
      <c r="E2608" s="227">
        <v>3.25</v>
      </c>
      <c r="F2608" s="222"/>
      <c r="G2608" s="222"/>
      <c r="H2608" s="222"/>
      <c r="I2608" s="222"/>
      <c r="J2608" s="222"/>
      <c r="K2608" s="222"/>
      <c r="L2608" s="222"/>
      <c r="M2608" s="222"/>
      <c r="N2608" s="221"/>
      <c r="O2608" s="221"/>
      <c r="P2608" s="221"/>
      <c r="Q2608" s="221"/>
      <c r="R2608" s="222"/>
      <c r="S2608" s="222"/>
      <c r="T2608" s="222"/>
      <c r="U2608" s="222"/>
      <c r="V2608" s="222"/>
      <c r="W2608" s="222"/>
      <c r="X2608" s="222"/>
      <c r="Y2608" s="222"/>
      <c r="Z2608" s="212"/>
      <c r="AA2608" s="212"/>
      <c r="AB2608" s="212"/>
      <c r="AC2608" s="212"/>
      <c r="AD2608" s="212"/>
      <c r="AE2608" s="212"/>
      <c r="AF2608" s="212"/>
      <c r="AG2608" s="212" t="s">
        <v>235</v>
      </c>
      <c r="AH2608" s="212">
        <v>0</v>
      </c>
      <c r="AI2608" s="212"/>
      <c r="AJ2608" s="212"/>
      <c r="AK2608" s="212"/>
      <c r="AL2608" s="212"/>
      <c r="AM2608" s="212"/>
      <c r="AN2608" s="212"/>
      <c r="AO2608" s="212"/>
      <c r="AP2608" s="212"/>
      <c r="AQ2608" s="212"/>
      <c r="AR2608" s="212"/>
      <c r="AS2608" s="212"/>
      <c r="AT2608" s="212"/>
      <c r="AU2608" s="212"/>
      <c r="AV2608" s="212"/>
      <c r="AW2608" s="212"/>
      <c r="AX2608" s="212"/>
      <c r="AY2608" s="212"/>
      <c r="AZ2608" s="212"/>
      <c r="BA2608" s="212"/>
      <c r="BB2608" s="212"/>
      <c r="BC2608" s="212"/>
      <c r="BD2608" s="212"/>
      <c r="BE2608" s="212"/>
      <c r="BF2608" s="212"/>
      <c r="BG2608" s="212"/>
      <c r="BH2608" s="212"/>
    </row>
    <row r="2609" spans="1:60" outlineLevel="3" x14ac:dyDescent="0.2">
      <c r="A2609" s="219"/>
      <c r="B2609" s="220"/>
      <c r="C2609" s="259" t="s">
        <v>599</v>
      </c>
      <c r="D2609" s="226"/>
      <c r="E2609" s="227"/>
      <c r="F2609" s="222"/>
      <c r="G2609" s="222"/>
      <c r="H2609" s="222"/>
      <c r="I2609" s="222"/>
      <c r="J2609" s="222"/>
      <c r="K2609" s="222"/>
      <c r="L2609" s="222"/>
      <c r="M2609" s="222"/>
      <c r="N2609" s="221"/>
      <c r="O2609" s="221"/>
      <c r="P2609" s="221"/>
      <c r="Q2609" s="221"/>
      <c r="R2609" s="222"/>
      <c r="S2609" s="222"/>
      <c r="T2609" s="222"/>
      <c r="U2609" s="222"/>
      <c r="V2609" s="222"/>
      <c r="W2609" s="222"/>
      <c r="X2609" s="222"/>
      <c r="Y2609" s="222"/>
      <c r="Z2609" s="212"/>
      <c r="AA2609" s="212"/>
      <c r="AB2609" s="212"/>
      <c r="AC2609" s="212"/>
      <c r="AD2609" s="212"/>
      <c r="AE2609" s="212"/>
      <c r="AF2609" s="212"/>
      <c r="AG2609" s="212" t="s">
        <v>235</v>
      </c>
      <c r="AH2609" s="212">
        <v>0</v>
      </c>
      <c r="AI2609" s="212"/>
      <c r="AJ2609" s="212"/>
      <c r="AK2609" s="212"/>
      <c r="AL2609" s="212"/>
      <c r="AM2609" s="212"/>
      <c r="AN2609" s="212"/>
      <c r="AO2609" s="212"/>
      <c r="AP2609" s="212"/>
      <c r="AQ2609" s="212"/>
      <c r="AR2609" s="212"/>
      <c r="AS2609" s="212"/>
      <c r="AT2609" s="212"/>
      <c r="AU2609" s="212"/>
      <c r="AV2609" s="212"/>
      <c r="AW2609" s="212"/>
      <c r="AX2609" s="212"/>
      <c r="AY2609" s="212"/>
      <c r="AZ2609" s="212"/>
      <c r="BA2609" s="212"/>
      <c r="BB2609" s="212"/>
      <c r="BC2609" s="212"/>
      <c r="BD2609" s="212"/>
      <c r="BE2609" s="212"/>
      <c r="BF2609" s="212"/>
      <c r="BG2609" s="212"/>
      <c r="BH2609" s="212"/>
    </row>
    <row r="2610" spans="1:60" outlineLevel="3" x14ac:dyDescent="0.2">
      <c r="A2610" s="219"/>
      <c r="B2610" s="220"/>
      <c r="C2610" s="259" t="s">
        <v>1390</v>
      </c>
      <c r="D2610" s="226"/>
      <c r="E2610" s="227">
        <v>5.83</v>
      </c>
      <c r="F2610" s="222"/>
      <c r="G2610" s="222"/>
      <c r="H2610" s="222"/>
      <c r="I2610" s="222"/>
      <c r="J2610" s="222"/>
      <c r="K2610" s="222"/>
      <c r="L2610" s="222"/>
      <c r="M2610" s="222"/>
      <c r="N2610" s="221"/>
      <c r="O2610" s="221"/>
      <c r="P2610" s="221"/>
      <c r="Q2610" s="221"/>
      <c r="R2610" s="222"/>
      <c r="S2610" s="222"/>
      <c r="T2610" s="222"/>
      <c r="U2610" s="222"/>
      <c r="V2610" s="222"/>
      <c r="W2610" s="222"/>
      <c r="X2610" s="222"/>
      <c r="Y2610" s="222"/>
      <c r="Z2610" s="212"/>
      <c r="AA2610" s="212"/>
      <c r="AB2610" s="212"/>
      <c r="AC2610" s="212"/>
      <c r="AD2610" s="212"/>
      <c r="AE2610" s="212"/>
      <c r="AF2610" s="212"/>
      <c r="AG2610" s="212" t="s">
        <v>235</v>
      </c>
      <c r="AH2610" s="212">
        <v>0</v>
      </c>
      <c r="AI2610" s="212"/>
      <c r="AJ2610" s="212"/>
      <c r="AK2610" s="212"/>
      <c r="AL2610" s="212"/>
      <c r="AM2610" s="212"/>
      <c r="AN2610" s="212"/>
      <c r="AO2610" s="212"/>
      <c r="AP2610" s="212"/>
      <c r="AQ2610" s="212"/>
      <c r="AR2610" s="212"/>
      <c r="AS2610" s="212"/>
      <c r="AT2610" s="212"/>
      <c r="AU2610" s="212"/>
      <c r="AV2610" s="212"/>
      <c r="AW2610" s="212"/>
      <c r="AX2610" s="212"/>
      <c r="AY2610" s="212"/>
      <c r="AZ2610" s="212"/>
      <c r="BA2610" s="212"/>
      <c r="BB2610" s="212"/>
      <c r="BC2610" s="212"/>
      <c r="BD2610" s="212"/>
      <c r="BE2610" s="212"/>
      <c r="BF2610" s="212"/>
      <c r="BG2610" s="212"/>
      <c r="BH2610" s="212"/>
    </row>
    <row r="2611" spans="1:60" ht="22.5" outlineLevel="1" x14ac:dyDescent="0.2">
      <c r="A2611" s="239">
        <v>312</v>
      </c>
      <c r="B2611" s="240" t="s">
        <v>2106</v>
      </c>
      <c r="C2611" s="257" t="s">
        <v>2107</v>
      </c>
      <c r="D2611" s="241" t="s">
        <v>296</v>
      </c>
      <c r="E2611" s="242">
        <v>151.27279999999999</v>
      </c>
      <c r="F2611" s="243"/>
      <c r="G2611" s="244">
        <f>ROUND(E2611*F2611,2)</f>
        <v>0</v>
      </c>
      <c r="H2611" s="243"/>
      <c r="I2611" s="244">
        <f>ROUND(E2611*H2611,2)</f>
        <v>0</v>
      </c>
      <c r="J2611" s="243"/>
      <c r="K2611" s="244">
        <f>ROUND(E2611*J2611,2)</f>
        <v>0</v>
      </c>
      <c r="L2611" s="244">
        <v>15</v>
      </c>
      <c r="M2611" s="244">
        <f>G2611*(1+L2611/100)</f>
        <v>0</v>
      </c>
      <c r="N2611" s="242">
        <v>5.0299999999999997E-3</v>
      </c>
      <c r="O2611" s="242">
        <f>ROUND(E2611*N2611,2)</f>
        <v>0.76</v>
      </c>
      <c r="P2611" s="242">
        <v>0</v>
      </c>
      <c r="Q2611" s="242">
        <f>ROUND(E2611*P2611,2)</f>
        <v>0</v>
      </c>
      <c r="R2611" s="244" t="s">
        <v>2017</v>
      </c>
      <c r="S2611" s="244" t="s">
        <v>227</v>
      </c>
      <c r="T2611" s="245" t="s">
        <v>227</v>
      </c>
      <c r="U2611" s="222">
        <v>1.0746</v>
      </c>
      <c r="V2611" s="222">
        <f>ROUND(E2611*U2611,2)</f>
        <v>162.56</v>
      </c>
      <c r="W2611" s="222"/>
      <c r="X2611" s="222" t="s">
        <v>298</v>
      </c>
      <c r="Y2611" s="222" t="s">
        <v>230</v>
      </c>
      <c r="Z2611" s="212"/>
      <c r="AA2611" s="212"/>
      <c r="AB2611" s="212"/>
      <c r="AC2611" s="212"/>
      <c r="AD2611" s="212"/>
      <c r="AE2611" s="212"/>
      <c r="AF2611" s="212"/>
      <c r="AG2611" s="212" t="s">
        <v>299</v>
      </c>
      <c r="AH2611" s="212"/>
      <c r="AI2611" s="212"/>
      <c r="AJ2611" s="212"/>
      <c r="AK2611" s="212"/>
      <c r="AL2611" s="212"/>
      <c r="AM2611" s="212"/>
      <c r="AN2611" s="212"/>
      <c r="AO2611" s="212"/>
      <c r="AP2611" s="212"/>
      <c r="AQ2611" s="212"/>
      <c r="AR2611" s="212"/>
      <c r="AS2611" s="212"/>
      <c r="AT2611" s="212"/>
      <c r="AU2611" s="212"/>
      <c r="AV2611" s="212"/>
      <c r="AW2611" s="212"/>
      <c r="AX2611" s="212"/>
      <c r="AY2611" s="212"/>
      <c r="AZ2611" s="212"/>
      <c r="BA2611" s="212"/>
      <c r="BB2611" s="212"/>
      <c r="BC2611" s="212"/>
      <c r="BD2611" s="212"/>
      <c r="BE2611" s="212"/>
      <c r="BF2611" s="212"/>
      <c r="BG2611" s="212"/>
      <c r="BH2611" s="212"/>
    </row>
    <row r="2612" spans="1:60" outlineLevel="2" x14ac:dyDescent="0.2">
      <c r="A2612" s="219"/>
      <c r="B2612" s="220"/>
      <c r="C2612" s="259" t="s">
        <v>594</v>
      </c>
      <c r="D2612" s="226"/>
      <c r="E2612" s="227"/>
      <c r="F2612" s="222"/>
      <c r="G2612" s="222"/>
      <c r="H2612" s="222"/>
      <c r="I2612" s="222"/>
      <c r="J2612" s="222"/>
      <c r="K2612" s="222"/>
      <c r="L2612" s="222"/>
      <c r="M2612" s="222"/>
      <c r="N2612" s="221"/>
      <c r="O2612" s="221"/>
      <c r="P2612" s="221"/>
      <c r="Q2612" s="221"/>
      <c r="R2612" s="222"/>
      <c r="S2612" s="222"/>
      <c r="T2612" s="222"/>
      <c r="U2612" s="222"/>
      <c r="V2612" s="222"/>
      <c r="W2612" s="222"/>
      <c r="X2612" s="222"/>
      <c r="Y2612" s="222"/>
      <c r="Z2612" s="212"/>
      <c r="AA2612" s="212"/>
      <c r="AB2612" s="212"/>
      <c r="AC2612" s="212"/>
      <c r="AD2612" s="212"/>
      <c r="AE2612" s="212"/>
      <c r="AF2612" s="212"/>
      <c r="AG2612" s="212" t="s">
        <v>235</v>
      </c>
      <c r="AH2612" s="212">
        <v>0</v>
      </c>
      <c r="AI2612" s="212"/>
      <c r="AJ2612" s="212"/>
      <c r="AK2612" s="212"/>
      <c r="AL2612" s="212"/>
      <c r="AM2612" s="212"/>
      <c r="AN2612" s="212"/>
      <c r="AO2612" s="212"/>
      <c r="AP2612" s="212"/>
      <c r="AQ2612" s="212"/>
      <c r="AR2612" s="212"/>
      <c r="AS2612" s="212"/>
      <c r="AT2612" s="212"/>
      <c r="AU2612" s="212"/>
      <c r="AV2612" s="212"/>
      <c r="AW2612" s="212"/>
      <c r="AX2612" s="212"/>
      <c r="AY2612" s="212"/>
      <c r="AZ2612" s="212"/>
      <c r="BA2612" s="212"/>
      <c r="BB2612" s="212"/>
      <c r="BC2612" s="212"/>
      <c r="BD2612" s="212"/>
      <c r="BE2612" s="212"/>
      <c r="BF2612" s="212"/>
      <c r="BG2612" s="212"/>
      <c r="BH2612" s="212"/>
    </row>
    <row r="2613" spans="1:60" outlineLevel="3" x14ac:dyDescent="0.2">
      <c r="A2613" s="219"/>
      <c r="B2613" s="220"/>
      <c r="C2613" s="259" t="s">
        <v>2108</v>
      </c>
      <c r="D2613" s="226"/>
      <c r="E2613" s="227">
        <v>54.145000000000003</v>
      </c>
      <c r="F2613" s="222"/>
      <c r="G2613" s="222"/>
      <c r="H2613" s="222"/>
      <c r="I2613" s="222"/>
      <c r="J2613" s="222"/>
      <c r="K2613" s="222"/>
      <c r="L2613" s="222"/>
      <c r="M2613" s="222"/>
      <c r="N2613" s="221"/>
      <c r="O2613" s="221"/>
      <c r="P2613" s="221"/>
      <c r="Q2613" s="221"/>
      <c r="R2613" s="222"/>
      <c r="S2613" s="222"/>
      <c r="T2613" s="222"/>
      <c r="U2613" s="222"/>
      <c r="V2613" s="222"/>
      <c r="W2613" s="222"/>
      <c r="X2613" s="222"/>
      <c r="Y2613" s="222"/>
      <c r="Z2613" s="212"/>
      <c r="AA2613" s="212"/>
      <c r="AB2613" s="212"/>
      <c r="AC2613" s="212"/>
      <c r="AD2613" s="212"/>
      <c r="AE2613" s="212"/>
      <c r="AF2613" s="212"/>
      <c r="AG2613" s="212" t="s">
        <v>235</v>
      </c>
      <c r="AH2613" s="212">
        <v>0</v>
      </c>
      <c r="AI2613" s="212"/>
      <c r="AJ2613" s="212"/>
      <c r="AK2613" s="212"/>
      <c r="AL2613" s="212"/>
      <c r="AM2613" s="212"/>
      <c r="AN2613" s="212"/>
      <c r="AO2613" s="212"/>
      <c r="AP2613" s="212"/>
      <c r="AQ2613" s="212"/>
      <c r="AR2613" s="212"/>
      <c r="AS2613" s="212"/>
      <c r="AT2613" s="212"/>
      <c r="AU2613" s="212"/>
      <c r="AV2613" s="212"/>
      <c r="AW2613" s="212"/>
      <c r="AX2613" s="212"/>
      <c r="AY2613" s="212"/>
      <c r="AZ2613" s="212"/>
      <c r="BA2613" s="212"/>
      <c r="BB2613" s="212"/>
      <c r="BC2613" s="212"/>
      <c r="BD2613" s="212"/>
      <c r="BE2613" s="212"/>
      <c r="BF2613" s="212"/>
      <c r="BG2613" s="212"/>
      <c r="BH2613" s="212"/>
    </row>
    <row r="2614" spans="1:60" outlineLevel="3" x14ac:dyDescent="0.2">
      <c r="A2614" s="219"/>
      <c r="B2614" s="220"/>
      <c r="C2614" s="259" t="s">
        <v>599</v>
      </c>
      <c r="D2614" s="226"/>
      <c r="E2614" s="227"/>
      <c r="F2614" s="222"/>
      <c r="G2614" s="222"/>
      <c r="H2614" s="222"/>
      <c r="I2614" s="222"/>
      <c r="J2614" s="222"/>
      <c r="K2614" s="222"/>
      <c r="L2614" s="222"/>
      <c r="M2614" s="222"/>
      <c r="N2614" s="221"/>
      <c r="O2614" s="221"/>
      <c r="P2614" s="221"/>
      <c r="Q2614" s="221"/>
      <c r="R2614" s="222"/>
      <c r="S2614" s="222"/>
      <c r="T2614" s="222"/>
      <c r="U2614" s="222"/>
      <c r="V2614" s="222"/>
      <c r="W2614" s="222"/>
      <c r="X2614" s="222"/>
      <c r="Y2614" s="222"/>
      <c r="Z2614" s="212"/>
      <c r="AA2614" s="212"/>
      <c r="AB2614" s="212"/>
      <c r="AC2614" s="212"/>
      <c r="AD2614" s="212"/>
      <c r="AE2614" s="212"/>
      <c r="AF2614" s="212"/>
      <c r="AG2614" s="212" t="s">
        <v>235</v>
      </c>
      <c r="AH2614" s="212">
        <v>0</v>
      </c>
      <c r="AI2614" s="212"/>
      <c r="AJ2614" s="212"/>
      <c r="AK2614" s="212"/>
      <c r="AL2614" s="212"/>
      <c r="AM2614" s="212"/>
      <c r="AN2614" s="212"/>
      <c r="AO2614" s="212"/>
      <c r="AP2614" s="212"/>
      <c r="AQ2614" s="212"/>
      <c r="AR2614" s="212"/>
      <c r="AS2614" s="212"/>
      <c r="AT2614" s="212"/>
      <c r="AU2614" s="212"/>
      <c r="AV2614" s="212"/>
      <c r="AW2614" s="212"/>
      <c r="AX2614" s="212"/>
      <c r="AY2614" s="212"/>
      <c r="AZ2614" s="212"/>
      <c r="BA2614" s="212"/>
      <c r="BB2614" s="212"/>
      <c r="BC2614" s="212"/>
      <c r="BD2614" s="212"/>
      <c r="BE2614" s="212"/>
      <c r="BF2614" s="212"/>
      <c r="BG2614" s="212"/>
      <c r="BH2614" s="212"/>
    </row>
    <row r="2615" spans="1:60" outlineLevel="3" x14ac:dyDescent="0.2">
      <c r="A2615" s="219"/>
      <c r="B2615" s="220"/>
      <c r="C2615" s="259" t="s">
        <v>2109</v>
      </c>
      <c r="D2615" s="226"/>
      <c r="E2615" s="227">
        <v>97.127799999999993</v>
      </c>
      <c r="F2615" s="222"/>
      <c r="G2615" s="222"/>
      <c r="H2615" s="222"/>
      <c r="I2615" s="222"/>
      <c r="J2615" s="222"/>
      <c r="K2615" s="222"/>
      <c r="L2615" s="222"/>
      <c r="M2615" s="222"/>
      <c r="N2615" s="221"/>
      <c r="O2615" s="221"/>
      <c r="P2615" s="221"/>
      <c r="Q2615" s="221"/>
      <c r="R2615" s="222"/>
      <c r="S2615" s="222"/>
      <c r="T2615" s="222"/>
      <c r="U2615" s="222"/>
      <c r="V2615" s="222"/>
      <c r="W2615" s="222"/>
      <c r="X2615" s="222"/>
      <c r="Y2615" s="222"/>
      <c r="Z2615" s="212"/>
      <c r="AA2615" s="212"/>
      <c r="AB2615" s="212"/>
      <c r="AC2615" s="212"/>
      <c r="AD2615" s="212"/>
      <c r="AE2615" s="212"/>
      <c r="AF2615" s="212"/>
      <c r="AG2615" s="212" t="s">
        <v>235</v>
      </c>
      <c r="AH2615" s="212">
        <v>0</v>
      </c>
      <c r="AI2615" s="212"/>
      <c r="AJ2615" s="212"/>
      <c r="AK2615" s="212"/>
      <c r="AL2615" s="212"/>
      <c r="AM2615" s="212"/>
      <c r="AN2615" s="212"/>
      <c r="AO2615" s="212"/>
      <c r="AP2615" s="212"/>
      <c r="AQ2615" s="212"/>
      <c r="AR2615" s="212"/>
      <c r="AS2615" s="212"/>
      <c r="AT2615" s="212"/>
      <c r="AU2615" s="212"/>
      <c r="AV2615" s="212"/>
      <c r="AW2615" s="212"/>
      <c r="AX2615" s="212"/>
      <c r="AY2615" s="212"/>
      <c r="AZ2615" s="212"/>
      <c r="BA2615" s="212"/>
      <c r="BB2615" s="212"/>
      <c r="BC2615" s="212"/>
      <c r="BD2615" s="212"/>
      <c r="BE2615" s="212"/>
      <c r="BF2615" s="212"/>
      <c r="BG2615" s="212"/>
      <c r="BH2615" s="212"/>
    </row>
    <row r="2616" spans="1:60" ht="22.5" outlineLevel="1" x14ac:dyDescent="0.2">
      <c r="A2616" s="239">
        <v>313</v>
      </c>
      <c r="B2616" s="240" t="s">
        <v>2110</v>
      </c>
      <c r="C2616" s="257" t="s">
        <v>2111</v>
      </c>
      <c r="D2616" s="241" t="s">
        <v>296</v>
      </c>
      <c r="E2616" s="242">
        <v>9.9879999999999995</v>
      </c>
      <c r="F2616" s="243"/>
      <c r="G2616" s="244">
        <f>ROUND(E2616*F2616,2)</f>
        <v>0</v>
      </c>
      <c r="H2616" s="243"/>
      <c r="I2616" s="244">
        <f>ROUND(E2616*H2616,2)</f>
        <v>0</v>
      </c>
      <c r="J2616" s="243"/>
      <c r="K2616" s="244">
        <f>ROUND(E2616*J2616,2)</f>
        <v>0</v>
      </c>
      <c r="L2616" s="244">
        <v>15</v>
      </c>
      <c r="M2616" s="244">
        <f>G2616*(1+L2616/100)</f>
        <v>0</v>
      </c>
      <c r="N2616" s="242">
        <v>1.2200000000000001E-2</v>
      </c>
      <c r="O2616" s="242">
        <f>ROUND(E2616*N2616,2)</f>
        <v>0.12</v>
      </c>
      <c r="P2616" s="242">
        <v>0</v>
      </c>
      <c r="Q2616" s="242">
        <f>ROUND(E2616*P2616,2)</f>
        <v>0</v>
      </c>
      <c r="R2616" s="244" t="s">
        <v>368</v>
      </c>
      <c r="S2616" s="244" t="s">
        <v>227</v>
      </c>
      <c r="T2616" s="245" t="s">
        <v>227</v>
      </c>
      <c r="U2616" s="222">
        <v>0</v>
      </c>
      <c r="V2616" s="222">
        <f>ROUND(E2616*U2616,2)</f>
        <v>0</v>
      </c>
      <c r="W2616" s="222"/>
      <c r="X2616" s="222" t="s">
        <v>369</v>
      </c>
      <c r="Y2616" s="222" t="s">
        <v>230</v>
      </c>
      <c r="Z2616" s="212"/>
      <c r="AA2616" s="212"/>
      <c r="AB2616" s="212"/>
      <c r="AC2616" s="212"/>
      <c r="AD2616" s="212"/>
      <c r="AE2616" s="212"/>
      <c r="AF2616" s="212"/>
      <c r="AG2616" s="212" t="s">
        <v>370</v>
      </c>
      <c r="AH2616" s="212"/>
      <c r="AI2616" s="212"/>
      <c r="AJ2616" s="212"/>
      <c r="AK2616" s="212"/>
      <c r="AL2616" s="212"/>
      <c r="AM2616" s="212"/>
      <c r="AN2616" s="212"/>
      <c r="AO2616" s="212"/>
      <c r="AP2616" s="212"/>
      <c r="AQ2616" s="212"/>
      <c r="AR2616" s="212"/>
      <c r="AS2616" s="212"/>
      <c r="AT2616" s="212"/>
      <c r="AU2616" s="212"/>
      <c r="AV2616" s="212"/>
      <c r="AW2616" s="212"/>
      <c r="AX2616" s="212"/>
      <c r="AY2616" s="212"/>
      <c r="AZ2616" s="212"/>
      <c r="BA2616" s="212"/>
      <c r="BB2616" s="212"/>
      <c r="BC2616" s="212"/>
      <c r="BD2616" s="212"/>
      <c r="BE2616" s="212"/>
      <c r="BF2616" s="212"/>
      <c r="BG2616" s="212"/>
      <c r="BH2616" s="212"/>
    </row>
    <row r="2617" spans="1:60" outlineLevel="2" x14ac:dyDescent="0.2">
      <c r="A2617" s="219"/>
      <c r="B2617" s="220"/>
      <c r="C2617" s="259" t="s">
        <v>2071</v>
      </c>
      <c r="D2617" s="226"/>
      <c r="E2617" s="227"/>
      <c r="F2617" s="222"/>
      <c r="G2617" s="222"/>
      <c r="H2617" s="222"/>
      <c r="I2617" s="222"/>
      <c r="J2617" s="222"/>
      <c r="K2617" s="222"/>
      <c r="L2617" s="222"/>
      <c r="M2617" s="222"/>
      <c r="N2617" s="221"/>
      <c r="O2617" s="221"/>
      <c r="P2617" s="221"/>
      <c r="Q2617" s="221"/>
      <c r="R2617" s="222"/>
      <c r="S2617" s="222"/>
      <c r="T2617" s="222"/>
      <c r="U2617" s="222"/>
      <c r="V2617" s="222"/>
      <c r="W2617" s="222"/>
      <c r="X2617" s="222"/>
      <c r="Y2617" s="222"/>
      <c r="Z2617" s="212"/>
      <c r="AA2617" s="212"/>
      <c r="AB2617" s="212"/>
      <c r="AC2617" s="212"/>
      <c r="AD2617" s="212"/>
      <c r="AE2617" s="212"/>
      <c r="AF2617" s="212"/>
      <c r="AG2617" s="212" t="s">
        <v>235</v>
      </c>
      <c r="AH2617" s="212">
        <v>0</v>
      </c>
      <c r="AI2617" s="212"/>
      <c r="AJ2617" s="212"/>
      <c r="AK2617" s="212"/>
      <c r="AL2617" s="212"/>
      <c r="AM2617" s="212"/>
      <c r="AN2617" s="212"/>
      <c r="AO2617" s="212"/>
      <c r="AP2617" s="212"/>
      <c r="AQ2617" s="212"/>
      <c r="AR2617" s="212"/>
      <c r="AS2617" s="212"/>
      <c r="AT2617" s="212"/>
      <c r="AU2617" s="212"/>
      <c r="AV2617" s="212"/>
      <c r="AW2617" s="212"/>
      <c r="AX2617" s="212"/>
      <c r="AY2617" s="212"/>
      <c r="AZ2617" s="212"/>
      <c r="BA2617" s="212"/>
      <c r="BB2617" s="212"/>
      <c r="BC2617" s="212"/>
      <c r="BD2617" s="212"/>
      <c r="BE2617" s="212"/>
      <c r="BF2617" s="212"/>
      <c r="BG2617" s="212"/>
      <c r="BH2617" s="212"/>
    </row>
    <row r="2618" spans="1:60" outlineLevel="3" x14ac:dyDescent="0.2">
      <c r="A2618" s="219"/>
      <c r="B2618" s="220"/>
      <c r="C2618" s="259" t="s">
        <v>594</v>
      </c>
      <c r="D2618" s="226"/>
      <c r="E2618" s="227"/>
      <c r="F2618" s="222"/>
      <c r="G2618" s="222"/>
      <c r="H2618" s="222"/>
      <c r="I2618" s="222"/>
      <c r="J2618" s="222"/>
      <c r="K2618" s="222"/>
      <c r="L2618" s="222"/>
      <c r="M2618" s="222"/>
      <c r="N2618" s="221"/>
      <c r="O2618" s="221"/>
      <c r="P2618" s="221"/>
      <c r="Q2618" s="221"/>
      <c r="R2618" s="222"/>
      <c r="S2618" s="222"/>
      <c r="T2618" s="222"/>
      <c r="U2618" s="222"/>
      <c r="V2618" s="222"/>
      <c r="W2618" s="222"/>
      <c r="X2618" s="222"/>
      <c r="Y2618" s="222"/>
      <c r="Z2618" s="212"/>
      <c r="AA2618" s="212"/>
      <c r="AB2618" s="212"/>
      <c r="AC2618" s="212"/>
      <c r="AD2618" s="212"/>
      <c r="AE2618" s="212"/>
      <c r="AF2618" s="212"/>
      <c r="AG2618" s="212" t="s">
        <v>235</v>
      </c>
      <c r="AH2618" s="212">
        <v>0</v>
      </c>
      <c r="AI2618" s="212"/>
      <c r="AJ2618" s="212"/>
      <c r="AK2618" s="212"/>
      <c r="AL2618" s="212"/>
      <c r="AM2618" s="212"/>
      <c r="AN2618" s="212"/>
      <c r="AO2618" s="212"/>
      <c r="AP2618" s="212"/>
      <c r="AQ2618" s="212"/>
      <c r="AR2618" s="212"/>
      <c r="AS2618" s="212"/>
      <c r="AT2618" s="212"/>
      <c r="AU2618" s="212"/>
      <c r="AV2618" s="212"/>
      <c r="AW2618" s="212"/>
      <c r="AX2618" s="212"/>
      <c r="AY2618" s="212"/>
      <c r="AZ2618" s="212"/>
      <c r="BA2618" s="212"/>
      <c r="BB2618" s="212"/>
      <c r="BC2618" s="212"/>
      <c r="BD2618" s="212"/>
      <c r="BE2618" s="212"/>
      <c r="BF2618" s="212"/>
      <c r="BG2618" s="212"/>
      <c r="BH2618" s="212"/>
    </row>
    <row r="2619" spans="1:60" outlineLevel="3" x14ac:dyDescent="0.2">
      <c r="A2619" s="219"/>
      <c r="B2619" s="220"/>
      <c r="C2619" s="259" t="s">
        <v>2112</v>
      </c>
      <c r="D2619" s="226"/>
      <c r="E2619" s="227">
        <v>3.5750000000000002</v>
      </c>
      <c r="F2619" s="222"/>
      <c r="G2619" s="222"/>
      <c r="H2619" s="222"/>
      <c r="I2619" s="222"/>
      <c r="J2619" s="222"/>
      <c r="K2619" s="222"/>
      <c r="L2619" s="222"/>
      <c r="M2619" s="222"/>
      <c r="N2619" s="221"/>
      <c r="O2619" s="221"/>
      <c r="P2619" s="221"/>
      <c r="Q2619" s="221"/>
      <c r="R2619" s="222"/>
      <c r="S2619" s="222"/>
      <c r="T2619" s="222"/>
      <c r="U2619" s="222"/>
      <c r="V2619" s="222"/>
      <c r="W2619" s="222"/>
      <c r="X2619" s="222"/>
      <c r="Y2619" s="222"/>
      <c r="Z2619" s="212"/>
      <c r="AA2619" s="212"/>
      <c r="AB2619" s="212"/>
      <c r="AC2619" s="212"/>
      <c r="AD2619" s="212"/>
      <c r="AE2619" s="212"/>
      <c r="AF2619" s="212"/>
      <c r="AG2619" s="212" t="s">
        <v>235</v>
      </c>
      <c r="AH2619" s="212">
        <v>0</v>
      </c>
      <c r="AI2619" s="212"/>
      <c r="AJ2619" s="212"/>
      <c r="AK2619" s="212"/>
      <c r="AL2619" s="212"/>
      <c r="AM2619" s="212"/>
      <c r="AN2619" s="212"/>
      <c r="AO2619" s="212"/>
      <c r="AP2619" s="212"/>
      <c r="AQ2619" s="212"/>
      <c r="AR2619" s="212"/>
      <c r="AS2619" s="212"/>
      <c r="AT2619" s="212"/>
      <c r="AU2619" s="212"/>
      <c r="AV2619" s="212"/>
      <c r="AW2619" s="212"/>
      <c r="AX2619" s="212"/>
      <c r="AY2619" s="212"/>
      <c r="AZ2619" s="212"/>
      <c r="BA2619" s="212"/>
      <c r="BB2619" s="212"/>
      <c r="BC2619" s="212"/>
      <c r="BD2619" s="212"/>
      <c r="BE2619" s="212"/>
      <c r="BF2619" s="212"/>
      <c r="BG2619" s="212"/>
      <c r="BH2619" s="212"/>
    </row>
    <row r="2620" spans="1:60" outlineLevel="3" x14ac:dyDescent="0.2">
      <c r="A2620" s="219"/>
      <c r="B2620" s="220"/>
      <c r="C2620" s="259" t="s">
        <v>599</v>
      </c>
      <c r="D2620" s="226"/>
      <c r="E2620" s="227"/>
      <c r="F2620" s="222"/>
      <c r="G2620" s="222"/>
      <c r="H2620" s="222"/>
      <c r="I2620" s="222"/>
      <c r="J2620" s="222"/>
      <c r="K2620" s="222"/>
      <c r="L2620" s="222"/>
      <c r="M2620" s="222"/>
      <c r="N2620" s="221"/>
      <c r="O2620" s="221"/>
      <c r="P2620" s="221"/>
      <c r="Q2620" s="221"/>
      <c r="R2620" s="222"/>
      <c r="S2620" s="222"/>
      <c r="T2620" s="222"/>
      <c r="U2620" s="222"/>
      <c r="V2620" s="222"/>
      <c r="W2620" s="222"/>
      <c r="X2620" s="222"/>
      <c r="Y2620" s="222"/>
      <c r="Z2620" s="212"/>
      <c r="AA2620" s="212"/>
      <c r="AB2620" s="212"/>
      <c r="AC2620" s="212"/>
      <c r="AD2620" s="212"/>
      <c r="AE2620" s="212"/>
      <c r="AF2620" s="212"/>
      <c r="AG2620" s="212" t="s">
        <v>235</v>
      </c>
      <c r="AH2620" s="212">
        <v>0</v>
      </c>
      <c r="AI2620" s="212"/>
      <c r="AJ2620" s="212"/>
      <c r="AK2620" s="212"/>
      <c r="AL2620" s="212"/>
      <c r="AM2620" s="212"/>
      <c r="AN2620" s="212"/>
      <c r="AO2620" s="212"/>
      <c r="AP2620" s="212"/>
      <c r="AQ2620" s="212"/>
      <c r="AR2620" s="212"/>
      <c r="AS2620" s="212"/>
      <c r="AT2620" s="212"/>
      <c r="AU2620" s="212"/>
      <c r="AV2620" s="212"/>
      <c r="AW2620" s="212"/>
      <c r="AX2620" s="212"/>
      <c r="AY2620" s="212"/>
      <c r="AZ2620" s="212"/>
      <c r="BA2620" s="212"/>
      <c r="BB2620" s="212"/>
      <c r="BC2620" s="212"/>
      <c r="BD2620" s="212"/>
      <c r="BE2620" s="212"/>
      <c r="BF2620" s="212"/>
      <c r="BG2620" s="212"/>
      <c r="BH2620" s="212"/>
    </row>
    <row r="2621" spans="1:60" outlineLevel="3" x14ac:dyDescent="0.2">
      <c r="A2621" s="219"/>
      <c r="B2621" s="220"/>
      <c r="C2621" s="259" t="s">
        <v>2113</v>
      </c>
      <c r="D2621" s="226"/>
      <c r="E2621" s="227">
        <v>6.4130000000000003</v>
      </c>
      <c r="F2621" s="222"/>
      <c r="G2621" s="222"/>
      <c r="H2621" s="222"/>
      <c r="I2621" s="222"/>
      <c r="J2621" s="222"/>
      <c r="K2621" s="222"/>
      <c r="L2621" s="222"/>
      <c r="M2621" s="222"/>
      <c r="N2621" s="221"/>
      <c r="O2621" s="221"/>
      <c r="P2621" s="221"/>
      <c r="Q2621" s="221"/>
      <c r="R2621" s="222"/>
      <c r="S2621" s="222"/>
      <c r="T2621" s="222"/>
      <c r="U2621" s="222"/>
      <c r="V2621" s="222"/>
      <c r="W2621" s="222"/>
      <c r="X2621" s="222"/>
      <c r="Y2621" s="222"/>
      <c r="Z2621" s="212"/>
      <c r="AA2621" s="212"/>
      <c r="AB2621" s="212"/>
      <c r="AC2621" s="212"/>
      <c r="AD2621" s="212"/>
      <c r="AE2621" s="212"/>
      <c r="AF2621" s="212"/>
      <c r="AG2621" s="212" t="s">
        <v>235</v>
      </c>
      <c r="AH2621" s="212">
        <v>0</v>
      </c>
      <c r="AI2621" s="212"/>
      <c r="AJ2621" s="212"/>
      <c r="AK2621" s="212"/>
      <c r="AL2621" s="212"/>
      <c r="AM2621" s="212"/>
      <c r="AN2621" s="212"/>
      <c r="AO2621" s="212"/>
      <c r="AP2621" s="212"/>
      <c r="AQ2621" s="212"/>
      <c r="AR2621" s="212"/>
      <c r="AS2621" s="212"/>
      <c r="AT2621" s="212"/>
      <c r="AU2621" s="212"/>
      <c r="AV2621" s="212"/>
      <c r="AW2621" s="212"/>
      <c r="AX2621" s="212"/>
      <c r="AY2621" s="212"/>
      <c r="AZ2621" s="212"/>
      <c r="BA2621" s="212"/>
      <c r="BB2621" s="212"/>
      <c r="BC2621" s="212"/>
      <c r="BD2621" s="212"/>
      <c r="BE2621" s="212"/>
      <c r="BF2621" s="212"/>
      <c r="BG2621" s="212"/>
      <c r="BH2621" s="212"/>
    </row>
    <row r="2622" spans="1:60" outlineLevel="1" x14ac:dyDescent="0.2">
      <c r="A2622" s="249">
        <v>314</v>
      </c>
      <c r="B2622" s="250" t="s">
        <v>2114</v>
      </c>
      <c r="C2622" s="261" t="s">
        <v>2115</v>
      </c>
      <c r="D2622" s="251" t="s">
        <v>384</v>
      </c>
      <c r="E2622" s="252">
        <v>0.88421000000000005</v>
      </c>
      <c r="F2622" s="253"/>
      <c r="G2622" s="254">
        <f>ROUND(E2622*F2622,2)</f>
        <v>0</v>
      </c>
      <c r="H2622" s="253"/>
      <c r="I2622" s="254">
        <f>ROUND(E2622*H2622,2)</f>
        <v>0</v>
      </c>
      <c r="J2622" s="253"/>
      <c r="K2622" s="254">
        <f>ROUND(E2622*J2622,2)</f>
        <v>0</v>
      </c>
      <c r="L2622" s="254">
        <v>15</v>
      </c>
      <c r="M2622" s="254">
        <f>G2622*(1+L2622/100)</f>
        <v>0</v>
      </c>
      <c r="N2622" s="252">
        <v>0</v>
      </c>
      <c r="O2622" s="252">
        <f>ROUND(E2622*N2622,2)</f>
        <v>0</v>
      </c>
      <c r="P2622" s="252">
        <v>0</v>
      </c>
      <c r="Q2622" s="252">
        <f>ROUND(E2622*P2622,2)</f>
        <v>0</v>
      </c>
      <c r="R2622" s="254" t="s">
        <v>2017</v>
      </c>
      <c r="S2622" s="254" t="s">
        <v>227</v>
      </c>
      <c r="T2622" s="255" t="s">
        <v>227</v>
      </c>
      <c r="U2622" s="222">
        <v>1.3859999999999999</v>
      </c>
      <c r="V2622" s="222">
        <f>ROUND(E2622*U2622,2)</f>
        <v>1.23</v>
      </c>
      <c r="W2622" s="222"/>
      <c r="X2622" s="222" t="s">
        <v>1420</v>
      </c>
      <c r="Y2622" s="222" t="s">
        <v>230</v>
      </c>
      <c r="Z2622" s="212"/>
      <c r="AA2622" s="212"/>
      <c r="AB2622" s="212"/>
      <c r="AC2622" s="212"/>
      <c r="AD2622" s="212"/>
      <c r="AE2622" s="212"/>
      <c r="AF2622" s="212"/>
      <c r="AG2622" s="212" t="s">
        <v>1421</v>
      </c>
      <c r="AH2622" s="212"/>
      <c r="AI2622" s="212"/>
      <c r="AJ2622" s="212"/>
      <c r="AK2622" s="212"/>
      <c r="AL2622" s="212"/>
      <c r="AM2622" s="212"/>
      <c r="AN2622" s="212"/>
      <c r="AO2622" s="212"/>
      <c r="AP2622" s="212"/>
      <c r="AQ2622" s="212"/>
      <c r="AR2622" s="212"/>
      <c r="AS2622" s="212"/>
      <c r="AT2622" s="212"/>
      <c r="AU2622" s="212"/>
      <c r="AV2622" s="212"/>
      <c r="AW2622" s="212"/>
      <c r="AX2622" s="212"/>
      <c r="AY2622" s="212"/>
      <c r="AZ2622" s="212"/>
      <c r="BA2622" s="212"/>
      <c r="BB2622" s="212"/>
      <c r="BC2622" s="212"/>
      <c r="BD2622" s="212"/>
      <c r="BE2622" s="212"/>
      <c r="BF2622" s="212"/>
      <c r="BG2622" s="212"/>
      <c r="BH2622" s="212"/>
    </row>
    <row r="2623" spans="1:60" x14ac:dyDescent="0.2">
      <c r="A2623" s="229" t="s">
        <v>222</v>
      </c>
      <c r="B2623" s="230" t="s">
        <v>175</v>
      </c>
      <c r="C2623" s="256" t="s">
        <v>176</v>
      </c>
      <c r="D2623" s="231"/>
      <c r="E2623" s="232"/>
      <c r="F2623" s="233"/>
      <c r="G2623" s="233">
        <f>SUMIF(AG2624:AG2645,"&lt;&gt;NOR",G2624:G2645)</f>
        <v>0</v>
      </c>
      <c r="H2623" s="233"/>
      <c r="I2623" s="233">
        <f>SUM(I2624:I2645)</f>
        <v>0</v>
      </c>
      <c r="J2623" s="233"/>
      <c r="K2623" s="233">
        <f>SUM(K2624:K2645)</f>
        <v>0</v>
      </c>
      <c r="L2623" s="233"/>
      <c r="M2623" s="233">
        <f>SUM(M2624:M2645)</f>
        <v>0</v>
      </c>
      <c r="N2623" s="232"/>
      <c r="O2623" s="232">
        <f>SUM(O2624:O2645)</f>
        <v>0.64000000000000012</v>
      </c>
      <c r="P2623" s="232"/>
      <c r="Q2623" s="232">
        <f>SUM(Q2624:Q2645)</f>
        <v>0</v>
      </c>
      <c r="R2623" s="233"/>
      <c r="S2623" s="233"/>
      <c r="T2623" s="234"/>
      <c r="U2623" s="228"/>
      <c r="V2623" s="228">
        <f>SUM(V2624:V2645)</f>
        <v>362.46999999999997</v>
      </c>
      <c r="W2623" s="228"/>
      <c r="X2623" s="228"/>
      <c r="Y2623" s="228"/>
      <c r="AG2623" t="s">
        <v>223</v>
      </c>
    </row>
    <row r="2624" spans="1:60" outlineLevel="1" x14ac:dyDescent="0.2">
      <c r="A2624" s="239">
        <v>315</v>
      </c>
      <c r="B2624" s="240" t="s">
        <v>2116</v>
      </c>
      <c r="C2624" s="257" t="s">
        <v>2117</v>
      </c>
      <c r="D2624" s="241" t="s">
        <v>296</v>
      </c>
      <c r="E2624" s="242">
        <v>83.834000000000003</v>
      </c>
      <c r="F2624" s="243"/>
      <c r="G2624" s="244">
        <f>ROUND(E2624*F2624,2)</f>
        <v>0</v>
      </c>
      <c r="H2624" s="243"/>
      <c r="I2624" s="244">
        <f>ROUND(E2624*H2624,2)</f>
        <v>0</v>
      </c>
      <c r="J2624" s="243"/>
      <c r="K2624" s="244">
        <f>ROUND(E2624*J2624,2)</f>
        <v>0</v>
      </c>
      <c r="L2624" s="244">
        <v>15</v>
      </c>
      <c r="M2624" s="244">
        <f>G2624*(1+L2624/100)</f>
        <v>0</v>
      </c>
      <c r="N2624" s="242">
        <v>4.2000000000000002E-4</v>
      </c>
      <c r="O2624" s="242">
        <f>ROUND(E2624*N2624,2)</f>
        <v>0.04</v>
      </c>
      <c r="P2624" s="242">
        <v>0</v>
      </c>
      <c r="Q2624" s="242">
        <f>ROUND(E2624*P2624,2)</f>
        <v>0</v>
      </c>
      <c r="R2624" s="244" t="s">
        <v>2118</v>
      </c>
      <c r="S2624" s="244" t="s">
        <v>227</v>
      </c>
      <c r="T2624" s="245" t="s">
        <v>227</v>
      </c>
      <c r="U2624" s="222">
        <v>0.28699999999999998</v>
      </c>
      <c r="V2624" s="222">
        <f>ROUND(E2624*U2624,2)</f>
        <v>24.06</v>
      </c>
      <c r="W2624" s="222"/>
      <c r="X2624" s="222" t="s">
        <v>298</v>
      </c>
      <c r="Y2624" s="222" t="s">
        <v>230</v>
      </c>
      <c r="Z2624" s="212"/>
      <c r="AA2624" s="212"/>
      <c r="AB2624" s="212"/>
      <c r="AC2624" s="212"/>
      <c r="AD2624" s="212"/>
      <c r="AE2624" s="212"/>
      <c r="AF2624" s="212"/>
      <c r="AG2624" s="212" t="s">
        <v>299</v>
      </c>
      <c r="AH2624" s="212"/>
      <c r="AI2624" s="212"/>
      <c r="AJ2624" s="212"/>
      <c r="AK2624" s="212"/>
      <c r="AL2624" s="212"/>
      <c r="AM2624" s="212"/>
      <c r="AN2624" s="212"/>
      <c r="AO2624" s="212"/>
      <c r="AP2624" s="212"/>
      <c r="AQ2624" s="212"/>
      <c r="AR2624" s="212"/>
      <c r="AS2624" s="212"/>
      <c r="AT2624" s="212"/>
      <c r="AU2624" s="212"/>
      <c r="AV2624" s="212"/>
      <c r="AW2624" s="212"/>
      <c r="AX2624" s="212"/>
      <c r="AY2624" s="212"/>
      <c r="AZ2624" s="212"/>
      <c r="BA2624" s="212"/>
      <c r="BB2624" s="212"/>
      <c r="BC2624" s="212"/>
      <c r="BD2624" s="212"/>
      <c r="BE2624" s="212"/>
      <c r="BF2624" s="212"/>
      <c r="BG2624" s="212"/>
      <c r="BH2624" s="212"/>
    </row>
    <row r="2625" spans="1:60" outlineLevel="2" x14ac:dyDescent="0.2">
      <c r="A2625" s="219"/>
      <c r="B2625" s="220"/>
      <c r="C2625" s="259" t="s">
        <v>2119</v>
      </c>
      <c r="D2625" s="226"/>
      <c r="E2625" s="227">
        <v>24.1</v>
      </c>
      <c r="F2625" s="222"/>
      <c r="G2625" s="222"/>
      <c r="H2625" s="222"/>
      <c r="I2625" s="222"/>
      <c r="J2625" s="222"/>
      <c r="K2625" s="222"/>
      <c r="L2625" s="222"/>
      <c r="M2625" s="222"/>
      <c r="N2625" s="221"/>
      <c r="O2625" s="221"/>
      <c r="P2625" s="221"/>
      <c r="Q2625" s="221"/>
      <c r="R2625" s="222"/>
      <c r="S2625" s="222"/>
      <c r="T2625" s="222"/>
      <c r="U2625" s="222"/>
      <c r="V2625" s="222"/>
      <c r="W2625" s="222"/>
      <c r="X2625" s="222"/>
      <c r="Y2625" s="222"/>
      <c r="Z2625" s="212"/>
      <c r="AA2625" s="212"/>
      <c r="AB2625" s="212"/>
      <c r="AC2625" s="212"/>
      <c r="AD2625" s="212"/>
      <c r="AE2625" s="212"/>
      <c r="AF2625" s="212"/>
      <c r="AG2625" s="212" t="s">
        <v>235</v>
      </c>
      <c r="AH2625" s="212">
        <v>0</v>
      </c>
      <c r="AI2625" s="212"/>
      <c r="AJ2625" s="212"/>
      <c r="AK2625" s="212"/>
      <c r="AL2625" s="212"/>
      <c r="AM2625" s="212"/>
      <c r="AN2625" s="212"/>
      <c r="AO2625" s="212"/>
      <c r="AP2625" s="212"/>
      <c r="AQ2625" s="212"/>
      <c r="AR2625" s="212"/>
      <c r="AS2625" s="212"/>
      <c r="AT2625" s="212"/>
      <c r="AU2625" s="212"/>
      <c r="AV2625" s="212"/>
      <c r="AW2625" s="212"/>
      <c r="AX2625" s="212"/>
      <c r="AY2625" s="212"/>
      <c r="AZ2625" s="212"/>
      <c r="BA2625" s="212"/>
      <c r="BB2625" s="212"/>
      <c r="BC2625" s="212"/>
      <c r="BD2625" s="212"/>
      <c r="BE2625" s="212"/>
      <c r="BF2625" s="212"/>
      <c r="BG2625" s="212"/>
      <c r="BH2625" s="212"/>
    </row>
    <row r="2626" spans="1:60" outlineLevel="3" x14ac:dyDescent="0.2">
      <c r="A2626" s="219"/>
      <c r="B2626" s="220"/>
      <c r="C2626" s="259" t="s">
        <v>2120</v>
      </c>
      <c r="D2626" s="226"/>
      <c r="E2626" s="227">
        <v>20.86</v>
      </c>
      <c r="F2626" s="222"/>
      <c r="G2626" s="222"/>
      <c r="H2626" s="222"/>
      <c r="I2626" s="222"/>
      <c r="J2626" s="222"/>
      <c r="K2626" s="222"/>
      <c r="L2626" s="222"/>
      <c r="M2626" s="222"/>
      <c r="N2626" s="221"/>
      <c r="O2626" s="221"/>
      <c r="P2626" s="221"/>
      <c r="Q2626" s="221"/>
      <c r="R2626" s="222"/>
      <c r="S2626" s="222"/>
      <c r="T2626" s="222"/>
      <c r="U2626" s="222"/>
      <c r="V2626" s="222"/>
      <c r="W2626" s="222"/>
      <c r="X2626" s="222"/>
      <c r="Y2626" s="222"/>
      <c r="Z2626" s="212"/>
      <c r="AA2626" s="212"/>
      <c r="AB2626" s="212"/>
      <c r="AC2626" s="212"/>
      <c r="AD2626" s="212"/>
      <c r="AE2626" s="212"/>
      <c r="AF2626" s="212"/>
      <c r="AG2626" s="212" t="s">
        <v>235</v>
      </c>
      <c r="AH2626" s="212">
        <v>0</v>
      </c>
      <c r="AI2626" s="212"/>
      <c r="AJ2626" s="212"/>
      <c r="AK2626" s="212"/>
      <c r="AL2626" s="212"/>
      <c r="AM2626" s="212"/>
      <c r="AN2626" s="212"/>
      <c r="AO2626" s="212"/>
      <c r="AP2626" s="212"/>
      <c r="AQ2626" s="212"/>
      <c r="AR2626" s="212"/>
      <c r="AS2626" s="212"/>
      <c r="AT2626" s="212"/>
      <c r="AU2626" s="212"/>
      <c r="AV2626" s="212"/>
      <c r="AW2626" s="212"/>
      <c r="AX2626" s="212"/>
      <c r="AY2626" s="212"/>
      <c r="AZ2626" s="212"/>
      <c r="BA2626" s="212"/>
      <c r="BB2626" s="212"/>
      <c r="BC2626" s="212"/>
      <c r="BD2626" s="212"/>
      <c r="BE2626" s="212"/>
      <c r="BF2626" s="212"/>
      <c r="BG2626" s="212"/>
      <c r="BH2626" s="212"/>
    </row>
    <row r="2627" spans="1:60" outlineLevel="3" x14ac:dyDescent="0.2">
      <c r="A2627" s="219"/>
      <c r="B2627" s="220"/>
      <c r="C2627" s="259" t="s">
        <v>2121</v>
      </c>
      <c r="D2627" s="226"/>
      <c r="E2627" s="227">
        <v>2.2999999999999998</v>
      </c>
      <c r="F2627" s="222"/>
      <c r="G2627" s="222"/>
      <c r="H2627" s="222"/>
      <c r="I2627" s="222"/>
      <c r="J2627" s="222"/>
      <c r="K2627" s="222"/>
      <c r="L2627" s="222"/>
      <c r="M2627" s="222"/>
      <c r="N2627" s="221"/>
      <c r="O2627" s="221"/>
      <c r="P2627" s="221"/>
      <c r="Q2627" s="221"/>
      <c r="R2627" s="222"/>
      <c r="S2627" s="222"/>
      <c r="T2627" s="222"/>
      <c r="U2627" s="222"/>
      <c r="V2627" s="222"/>
      <c r="W2627" s="222"/>
      <c r="X2627" s="222"/>
      <c r="Y2627" s="222"/>
      <c r="Z2627" s="212"/>
      <c r="AA2627" s="212"/>
      <c r="AB2627" s="212"/>
      <c r="AC2627" s="212"/>
      <c r="AD2627" s="212"/>
      <c r="AE2627" s="212"/>
      <c r="AF2627" s="212"/>
      <c r="AG2627" s="212" t="s">
        <v>235</v>
      </c>
      <c r="AH2627" s="212">
        <v>0</v>
      </c>
      <c r="AI2627" s="212"/>
      <c r="AJ2627" s="212"/>
      <c r="AK2627" s="212"/>
      <c r="AL2627" s="212"/>
      <c r="AM2627" s="212"/>
      <c r="AN2627" s="212"/>
      <c r="AO2627" s="212"/>
      <c r="AP2627" s="212"/>
      <c r="AQ2627" s="212"/>
      <c r="AR2627" s="212"/>
      <c r="AS2627" s="212"/>
      <c r="AT2627" s="212"/>
      <c r="AU2627" s="212"/>
      <c r="AV2627" s="212"/>
      <c r="AW2627" s="212"/>
      <c r="AX2627" s="212"/>
      <c r="AY2627" s="212"/>
      <c r="AZ2627" s="212"/>
      <c r="BA2627" s="212"/>
      <c r="BB2627" s="212"/>
      <c r="BC2627" s="212"/>
      <c r="BD2627" s="212"/>
      <c r="BE2627" s="212"/>
      <c r="BF2627" s="212"/>
      <c r="BG2627" s="212"/>
      <c r="BH2627" s="212"/>
    </row>
    <row r="2628" spans="1:60" outlineLevel="3" x14ac:dyDescent="0.2">
      <c r="A2628" s="219"/>
      <c r="B2628" s="220"/>
      <c r="C2628" s="259" t="s">
        <v>2122</v>
      </c>
      <c r="D2628" s="226"/>
      <c r="E2628" s="227">
        <v>0.72</v>
      </c>
      <c r="F2628" s="222"/>
      <c r="G2628" s="222"/>
      <c r="H2628" s="222"/>
      <c r="I2628" s="222"/>
      <c r="J2628" s="222"/>
      <c r="K2628" s="222"/>
      <c r="L2628" s="222"/>
      <c r="M2628" s="222"/>
      <c r="N2628" s="221"/>
      <c r="O2628" s="221"/>
      <c r="P2628" s="221"/>
      <c r="Q2628" s="221"/>
      <c r="R2628" s="222"/>
      <c r="S2628" s="222"/>
      <c r="T2628" s="222"/>
      <c r="U2628" s="222"/>
      <c r="V2628" s="222"/>
      <c r="W2628" s="222"/>
      <c r="X2628" s="222"/>
      <c r="Y2628" s="222"/>
      <c r="Z2628" s="212"/>
      <c r="AA2628" s="212"/>
      <c r="AB2628" s="212"/>
      <c r="AC2628" s="212"/>
      <c r="AD2628" s="212"/>
      <c r="AE2628" s="212"/>
      <c r="AF2628" s="212"/>
      <c r="AG2628" s="212" t="s">
        <v>235</v>
      </c>
      <c r="AH2628" s="212">
        <v>0</v>
      </c>
      <c r="AI2628" s="212"/>
      <c r="AJ2628" s="212"/>
      <c r="AK2628" s="212"/>
      <c r="AL2628" s="212"/>
      <c r="AM2628" s="212"/>
      <c r="AN2628" s="212"/>
      <c r="AO2628" s="212"/>
      <c r="AP2628" s="212"/>
      <c r="AQ2628" s="212"/>
      <c r="AR2628" s="212"/>
      <c r="AS2628" s="212"/>
      <c r="AT2628" s="212"/>
      <c r="AU2628" s="212"/>
      <c r="AV2628" s="212"/>
      <c r="AW2628" s="212"/>
      <c r="AX2628" s="212"/>
      <c r="AY2628" s="212"/>
      <c r="AZ2628" s="212"/>
      <c r="BA2628" s="212"/>
      <c r="BB2628" s="212"/>
      <c r="BC2628" s="212"/>
      <c r="BD2628" s="212"/>
      <c r="BE2628" s="212"/>
      <c r="BF2628" s="212"/>
      <c r="BG2628" s="212"/>
      <c r="BH2628" s="212"/>
    </row>
    <row r="2629" spans="1:60" ht="22.5" outlineLevel="3" x14ac:dyDescent="0.2">
      <c r="A2629" s="219"/>
      <c r="B2629" s="220"/>
      <c r="C2629" s="259" t="s">
        <v>2123</v>
      </c>
      <c r="D2629" s="226"/>
      <c r="E2629" s="227">
        <v>35.853999999999999</v>
      </c>
      <c r="F2629" s="222"/>
      <c r="G2629" s="222"/>
      <c r="H2629" s="222"/>
      <c r="I2629" s="222"/>
      <c r="J2629" s="222"/>
      <c r="K2629" s="222"/>
      <c r="L2629" s="222"/>
      <c r="M2629" s="222"/>
      <c r="N2629" s="221"/>
      <c r="O2629" s="221"/>
      <c r="P2629" s="221"/>
      <c r="Q2629" s="221"/>
      <c r="R2629" s="222"/>
      <c r="S2629" s="222"/>
      <c r="T2629" s="222"/>
      <c r="U2629" s="222"/>
      <c r="V2629" s="222"/>
      <c r="W2629" s="222"/>
      <c r="X2629" s="222"/>
      <c r="Y2629" s="222"/>
      <c r="Z2629" s="212"/>
      <c r="AA2629" s="212"/>
      <c r="AB2629" s="212"/>
      <c r="AC2629" s="212"/>
      <c r="AD2629" s="212"/>
      <c r="AE2629" s="212"/>
      <c r="AF2629" s="212"/>
      <c r="AG2629" s="212" t="s">
        <v>235</v>
      </c>
      <c r="AH2629" s="212">
        <v>0</v>
      </c>
      <c r="AI2629" s="212"/>
      <c r="AJ2629" s="212"/>
      <c r="AK2629" s="212"/>
      <c r="AL2629" s="212"/>
      <c r="AM2629" s="212"/>
      <c r="AN2629" s="212"/>
      <c r="AO2629" s="212"/>
      <c r="AP2629" s="212"/>
      <c r="AQ2629" s="212"/>
      <c r="AR2629" s="212"/>
      <c r="AS2629" s="212"/>
      <c r="AT2629" s="212"/>
      <c r="AU2629" s="212"/>
      <c r="AV2629" s="212"/>
      <c r="AW2629" s="212"/>
      <c r="AX2629" s="212"/>
      <c r="AY2629" s="212"/>
      <c r="AZ2629" s="212"/>
      <c r="BA2629" s="212"/>
      <c r="BB2629" s="212"/>
      <c r="BC2629" s="212"/>
      <c r="BD2629" s="212"/>
      <c r="BE2629" s="212"/>
      <c r="BF2629" s="212"/>
      <c r="BG2629" s="212"/>
      <c r="BH2629" s="212"/>
    </row>
    <row r="2630" spans="1:60" ht="22.5" outlineLevel="1" x14ac:dyDescent="0.2">
      <c r="A2630" s="239">
        <v>316</v>
      </c>
      <c r="B2630" s="240" t="s">
        <v>2124</v>
      </c>
      <c r="C2630" s="257" t="s">
        <v>2125</v>
      </c>
      <c r="D2630" s="241" t="s">
        <v>425</v>
      </c>
      <c r="E2630" s="242">
        <v>306</v>
      </c>
      <c r="F2630" s="243"/>
      <c r="G2630" s="244">
        <f>ROUND(E2630*F2630,2)</f>
        <v>0</v>
      </c>
      <c r="H2630" s="243"/>
      <c r="I2630" s="244">
        <f>ROUND(E2630*H2630,2)</f>
        <v>0</v>
      </c>
      <c r="J2630" s="243"/>
      <c r="K2630" s="244">
        <f>ROUND(E2630*J2630,2)</f>
        <v>0</v>
      </c>
      <c r="L2630" s="244">
        <v>15</v>
      </c>
      <c r="M2630" s="244">
        <f>G2630*(1+L2630/100)</f>
        <v>0</v>
      </c>
      <c r="N2630" s="242">
        <v>2.9999999999999997E-4</v>
      </c>
      <c r="O2630" s="242">
        <f>ROUND(E2630*N2630,2)</f>
        <v>0.09</v>
      </c>
      <c r="P2630" s="242">
        <v>0</v>
      </c>
      <c r="Q2630" s="242">
        <f>ROUND(E2630*P2630,2)</f>
        <v>0</v>
      </c>
      <c r="R2630" s="244" t="s">
        <v>2118</v>
      </c>
      <c r="S2630" s="244" t="s">
        <v>227</v>
      </c>
      <c r="T2630" s="245" t="s">
        <v>227</v>
      </c>
      <c r="U2630" s="222">
        <v>0.158</v>
      </c>
      <c r="V2630" s="222">
        <f>ROUND(E2630*U2630,2)</f>
        <v>48.35</v>
      </c>
      <c r="W2630" s="222"/>
      <c r="X2630" s="222" t="s">
        <v>298</v>
      </c>
      <c r="Y2630" s="222" t="s">
        <v>230</v>
      </c>
      <c r="Z2630" s="212"/>
      <c r="AA2630" s="212"/>
      <c r="AB2630" s="212"/>
      <c r="AC2630" s="212"/>
      <c r="AD2630" s="212"/>
      <c r="AE2630" s="212"/>
      <c r="AF2630" s="212"/>
      <c r="AG2630" s="212" t="s">
        <v>299</v>
      </c>
      <c r="AH2630" s="212"/>
      <c r="AI2630" s="212"/>
      <c r="AJ2630" s="212"/>
      <c r="AK2630" s="212"/>
      <c r="AL2630" s="212"/>
      <c r="AM2630" s="212"/>
      <c r="AN2630" s="212"/>
      <c r="AO2630" s="212"/>
      <c r="AP2630" s="212"/>
      <c r="AQ2630" s="212"/>
      <c r="AR2630" s="212"/>
      <c r="AS2630" s="212"/>
      <c r="AT2630" s="212"/>
      <c r="AU2630" s="212"/>
      <c r="AV2630" s="212"/>
      <c r="AW2630" s="212"/>
      <c r="AX2630" s="212"/>
      <c r="AY2630" s="212"/>
      <c r="AZ2630" s="212"/>
      <c r="BA2630" s="212"/>
      <c r="BB2630" s="212"/>
      <c r="BC2630" s="212"/>
      <c r="BD2630" s="212"/>
      <c r="BE2630" s="212"/>
      <c r="BF2630" s="212"/>
      <c r="BG2630" s="212"/>
      <c r="BH2630" s="212"/>
    </row>
    <row r="2631" spans="1:60" outlineLevel="2" x14ac:dyDescent="0.2">
      <c r="A2631" s="219"/>
      <c r="B2631" s="220"/>
      <c r="C2631" s="272" t="s">
        <v>2126</v>
      </c>
      <c r="D2631" s="271"/>
      <c r="E2631" s="271"/>
      <c r="F2631" s="271"/>
      <c r="G2631" s="271"/>
      <c r="H2631" s="222"/>
      <c r="I2631" s="222"/>
      <c r="J2631" s="222"/>
      <c r="K2631" s="222"/>
      <c r="L2631" s="222"/>
      <c r="M2631" s="222"/>
      <c r="N2631" s="221"/>
      <c r="O2631" s="221"/>
      <c r="P2631" s="221"/>
      <c r="Q2631" s="221"/>
      <c r="R2631" s="222"/>
      <c r="S2631" s="222"/>
      <c r="T2631" s="222"/>
      <c r="U2631" s="222"/>
      <c r="V2631" s="222"/>
      <c r="W2631" s="222"/>
      <c r="X2631" s="222"/>
      <c r="Y2631" s="222"/>
      <c r="Z2631" s="212"/>
      <c r="AA2631" s="212"/>
      <c r="AB2631" s="212"/>
      <c r="AC2631" s="212"/>
      <c r="AD2631" s="212"/>
      <c r="AE2631" s="212"/>
      <c r="AF2631" s="212"/>
      <c r="AG2631" s="212" t="s">
        <v>301</v>
      </c>
      <c r="AH2631" s="212"/>
      <c r="AI2631" s="212"/>
      <c r="AJ2631" s="212"/>
      <c r="AK2631" s="212"/>
      <c r="AL2631" s="212"/>
      <c r="AM2631" s="212"/>
      <c r="AN2631" s="212"/>
      <c r="AO2631" s="212"/>
      <c r="AP2631" s="212"/>
      <c r="AQ2631" s="212"/>
      <c r="AR2631" s="212"/>
      <c r="AS2631" s="212"/>
      <c r="AT2631" s="212"/>
      <c r="AU2631" s="212"/>
      <c r="AV2631" s="212"/>
      <c r="AW2631" s="212"/>
      <c r="AX2631" s="212"/>
      <c r="AY2631" s="212"/>
      <c r="AZ2631" s="212"/>
      <c r="BA2631" s="212"/>
      <c r="BB2631" s="212"/>
      <c r="BC2631" s="212"/>
      <c r="BD2631" s="212"/>
      <c r="BE2631" s="212"/>
      <c r="BF2631" s="212"/>
      <c r="BG2631" s="212"/>
      <c r="BH2631" s="212"/>
    </row>
    <row r="2632" spans="1:60" outlineLevel="2" x14ac:dyDescent="0.2">
      <c r="A2632" s="219"/>
      <c r="B2632" s="220"/>
      <c r="C2632" s="259" t="s">
        <v>661</v>
      </c>
      <c r="D2632" s="226"/>
      <c r="E2632" s="227"/>
      <c r="F2632" s="222"/>
      <c r="G2632" s="222"/>
      <c r="H2632" s="222"/>
      <c r="I2632" s="222"/>
      <c r="J2632" s="222"/>
      <c r="K2632" s="222"/>
      <c r="L2632" s="222"/>
      <c r="M2632" s="222"/>
      <c r="N2632" s="221"/>
      <c r="O2632" s="221"/>
      <c r="P2632" s="221"/>
      <c r="Q2632" s="221"/>
      <c r="R2632" s="222"/>
      <c r="S2632" s="222"/>
      <c r="T2632" s="222"/>
      <c r="U2632" s="222"/>
      <c r="V2632" s="222"/>
      <c r="W2632" s="222"/>
      <c r="X2632" s="222"/>
      <c r="Y2632" s="222"/>
      <c r="Z2632" s="212"/>
      <c r="AA2632" s="212"/>
      <c r="AB2632" s="212"/>
      <c r="AC2632" s="212"/>
      <c r="AD2632" s="212"/>
      <c r="AE2632" s="212"/>
      <c r="AF2632" s="212"/>
      <c r="AG2632" s="212" t="s">
        <v>235</v>
      </c>
      <c r="AH2632" s="212">
        <v>0</v>
      </c>
      <c r="AI2632" s="212"/>
      <c r="AJ2632" s="212"/>
      <c r="AK2632" s="212"/>
      <c r="AL2632" s="212"/>
      <c r="AM2632" s="212"/>
      <c r="AN2632" s="212"/>
      <c r="AO2632" s="212"/>
      <c r="AP2632" s="212"/>
      <c r="AQ2632" s="212"/>
      <c r="AR2632" s="212"/>
      <c r="AS2632" s="212"/>
      <c r="AT2632" s="212"/>
      <c r="AU2632" s="212"/>
      <c r="AV2632" s="212"/>
      <c r="AW2632" s="212"/>
      <c r="AX2632" s="212"/>
      <c r="AY2632" s="212"/>
      <c r="AZ2632" s="212"/>
      <c r="BA2632" s="212"/>
      <c r="BB2632" s="212"/>
      <c r="BC2632" s="212"/>
      <c r="BD2632" s="212"/>
      <c r="BE2632" s="212"/>
      <c r="BF2632" s="212"/>
      <c r="BG2632" s="212"/>
      <c r="BH2632" s="212"/>
    </row>
    <row r="2633" spans="1:60" outlineLevel="3" x14ac:dyDescent="0.2">
      <c r="A2633" s="219"/>
      <c r="B2633" s="220"/>
      <c r="C2633" s="259" t="s">
        <v>2127</v>
      </c>
      <c r="D2633" s="226"/>
      <c r="E2633" s="227">
        <v>306</v>
      </c>
      <c r="F2633" s="222"/>
      <c r="G2633" s="222"/>
      <c r="H2633" s="222"/>
      <c r="I2633" s="222"/>
      <c r="J2633" s="222"/>
      <c r="K2633" s="222"/>
      <c r="L2633" s="222"/>
      <c r="M2633" s="222"/>
      <c r="N2633" s="221"/>
      <c r="O2633" s="221"/>
      <c r="P2633" s="221"/>
      <c r="Q2633" s="221"/>
      <c r="R2633" s="222"/>
      <c r="S2633" s="222"/>
      <c r="T2633" s="222"/>
      <c r="U2633" s="222"/>
      <c r="V2633" s="222"/>
      <c r="W2633" s="222"/>
      <c r="X2633" s="222"/>
      <c r="Y2633" s="222"/>
      <c r="Z2633" s="212"/>
      <c r="AA2633" s="212"/>
      <c r="AB2633" s="212"/>
      <c r="AC2633" s="212"/>
      <c r="AD2633" s="212"/>
      <c r="AE2633" s="212"/>
      <c r="AF2633" s="212"/>
      <c r="AG2633" s="212" t="s">
        <v>235</v>
      </c>
      <c r="AH2633" s="212">
        <v>0</v>
      </c>
      <c r="AI2633" s="212"/>
      <c r="AJ2633" s="212"/>
      <c r="AK2633" s="212"/>
      <c r="AL2633" s="212"/>
      <c r="AM2633" s="212"/>
      <c r="AN2633" s="212"/>
      <c r="AO2633" s="212"/>
      <c r="AP2633" s="212"/>
      <c r="AQ2633" s="212"/>
      <c r="AR2633" s="212"/>
      <c r="AS2633" s="212"/>
      <c r="AT2633" s="212"/>
      <c r="AU2633" s="212"/>
      <c r="AV2633" s="212"/>
      <c r="AW2633" s="212"/>
      <c r="AX2633" s="212"/>
      <c r="AY2633" s="212"/>
      <c r="AZ2633" s="212"/>
      <c r="BA2633" s="212"/>
      <c r="BB2633" s="212"/>
      <c r="BC2633" s="212"/>
      <c r="BD2633" s="212"/>
      <c r="BE2633" s="212"/>
      <c r="BF2633" s="212"/>
      <c r="BG2633" s="212"/>
      <c r="BH2633" s="212"/>
    </row>
    <row r="2634" spans="1:60" ht="22.5" outlineLevel="1" x14ac:dyDescent="0.2">
      <c r="A2634" s="239">
        <v>317</v>
      </c>
      <c r="B2634" s="240" t="s">
        <v>2128</v>
      </c>
      <c r="C2634" s="257" t="s">
        <v>2129</v>
      </c>
      <c r="D2634" s="241" t="s">
        <v>296</v>
      </c>
      <c r="E2634" s="242">
        <v>11</v>
      </c>
      <c r="F2634" s="243"/>
      <c r="G2634" s="244">
        <f>ROUND(E2634*F2634,2)</f>
        <v>0</v>
      </c>
      <c r="H2634" s="243"/>
      <c r="I2634" s="244">
        <f>ROUND(E2634*H2634,2)</f>
        <v>0</v>
      </c>
      <c r="J2634" s="243"/>
      <c r="K2634" s="244">
        <f>ROUND(E2634*J2634,2)</f>
        <v>0</v>
      </c>
      <c r="L2634" s="244">
        <v>15</v>
      </c>
      <c r="M2634" s="244">
        <f>G2634*(1+L2634/100)</f>
        <v>0</v>
      </c>
      <c r="N2634" s="242">
        <v>6.0999999999999997E-4</v>
      </c>
      <c r="O2634" s="242">
        <f>ROUND(E2634*N2634,2)</f>
        <v>0.01</v>
      </c>
      <c r="P2634" s="242">
        <v>0</v>
      </c>
      <c r="Q2634" s="242">
        <f>ROUND(E2634*P2634,2)</f>
        <v>0</v>
      </c>
      <c r="R2634" s="244" t="s">
        <v>1448</v>
      </c>
      <c r="S2634" s="244" t="s">
        <v>227</v>
      </c>
      <c r="T2634" s="245" t="s">
        <v>227</v>
      </c>
      <c r="U2634" s="222">
        <v>0.78100000000000003</v>
      </c>
      <c r="V2634" s="222">
        <f>ROUND(E2634*U2634,2)</f>
        <v>8.59</v>
      </c>
      <c r="W2634" s="222"/>
      <c r="X2634" s="222" t="s">
        <v>347</v>
      </c>
      <c r="Y2634" s="222" t="s">
        <v>230</v>
      </c>
      <c r="Z2634" s="212"/>
      <c r="AA2634" s="212"/>
      <c r="AB2634" s="212"/>
      <c r="AC2634" s="212"/>
      <c r="AD2634" s="212"/>
      <c r="AE2634" s="212"/>
      <c r="AF2634" s="212"/>
      <c r="AG2634" s="212" t="s">
        <v>348</v>
      </c>
      <c r="AH2634" s="212"/>
      <c r="AI2634" s="212"/>
      <c r="AJ2634" s="212"/>
      <c r="AK2634" s="212"/>
      <c r="AL2634" s="212"/>
      <c r="AM2634" s="212"/>
      <c r="AN2634" s="212"/>
      <c r="AO2634" s="212"/>
      <c r="AP2634" s="212"/>
      <c r="AQ2634" s="212"/>
      <c r="AR2634" s="212"/>
      <c r="AS2634" s="212"/>
      <c r="AT2634" s="212"/>
      <c r="AU2634" s="212"/>
      <c r="AV2634" s="212"/>
      <c r="AW2634" s="212"/>
      <c r="AX2634" s="212"/>
      <c r="AY2634" s="212"/>
      <c r="AZ2634" s="212"/>
      <c r="BA2634" s="212"/>
      <c r="BB2634" s="212"/>
      <c r="BC2634" s="212"/>
      <c r="BD2634" s="212"/>
      <c r="BE2634" s="212"/>
      <c r="BF2634" s="212"/>
      <c r="BG2634" s="212"/>
      <c r="BH2634" s="212"/>
    </row>
    <row r="2635" spans="1:60" ht="22.5" outlineLevel="2" x14ac:dyDescent="0.2">
      <c r="A2635" s="219"/>
      <c r="B2635" s="220"/>
      <c r="C2635" s="259" t="s">
        <v>2130</v>
      </c>
      <c r="D2635" s="226"/>
      <c r="E2635" s="227">
        <v>11</v>
      </c>
      <c r="F2635" s="222"/>
      <c r="G2635" s="222"/>
      <c r="H2635" s="222"/>
      <c r="I2635" s="222"/>
      <c r="J2635" s="222"/>
      <c r="K2635" s="222"/>
      <c r="L2635" s="222"/>
      <c r="M2635" s="222"/>
      <c r="N2635" s="221"/>
      <c r="O2635" s="221"/>
      <c r="P2635" s="221"/>
      <c r="Q2635" s="221"/>
      <c r="R2635" s="222"/>
      <c r="S2635" s="222"/>
      <c r="T2635" s="222"/>
      <c r="U2635" s="222"/>
      <c r="V2635" s="222"/>
      <c r="W2635" s="222"/>
      <c r="X2635" s="222"/>
      <c r="Y2635" s="222"/>
      <c r="Z2635" s="212"/>
      <c r="AA2635" s="212"/>
      <c r="AB2635" s="212"/>
      <c r="AC2635" s="212"/>
      <c r="AD2635" s="212"/>
      <c r="AE2635" s="212"/>
      <c r="AF2635" s="212"/>
      <c r="AG2635" s="212" t="s">
        <v>235</v>
      </c>
      <c r="AH2635" s="212">
        <v>0</v>
      </c>
      <c r="AI2635" s="212"/>
      <c r="AJ2635" s="212"/>
      <c r="AK2635" s="212"/>
      <c r="AL2635" s="212"/>
      <c r="AM2635" s="212"/>
      <c r="AN2635" s="212"/>
      <c r="AO2635" s="212"/>
      <c r="AP2635" s="212"/>
      <c r="AQ2635" s="212"/>
      <c r="AR2635" s="212"/>
      <c r="AS2635" s="212"/>
      <c r="AT2635" s="212"/>
      <c r="AU2635" s="212"/>
      <c r="AV2635" s="212"/>
      <c r="AW2635" s="212"/>
      <c r="AX2635" s="212"/>
      <c r="AY2635" s="212"/>
      <c r="AZ2635" s="212"/>
      <c r="BA2635" s="212"/>
      <c r="BB2635" s="212"/>
      <c r="BC2635" s="212"/>
      <c r="BD2635" s="212"/>
      <c r="BE2635" s="212"/>
      <c r="BF2635" s="212"/>
      <c r="BG2635" s="212"/>
      <c r="BH2635" s="212"/>
    </row>
    <row r="2636" spans="1:60" outlineLevel="1" x14ac:dyDescent="0.2">
      <c r="A2636" s="239">
        <v>318</v>
      </c>
      <c r="B2636" s="240" t="s">
        <v>2131</v>
      </c>
      <c r="C2636" s="257" t="s">
        <v>2132</v>
      </c>
      <c r="D2636" s="241" t="s">
        <v>296</v>
      </c>
      <c r="E2636" s="242">
        <v>718.3</v>
      </c>
      <c r="F2636" s="243"/>
      <c r="G2636" s="244">
        <f>ROUND(E2636*F2636,2)</f>
        <v>0</v>
      </c>
      <c r="H2636" s="243"/>
      <c r="I2636" s="244">
        <f>ROUND(E2636*H2636,2)</f>
        <v>0</v>
      </c>
      <c r="J2636" s="243"/>
      <c r="K2636" s="244">
        <f>ROUND(E2636*J2636,2)</f>
        <v>0</v>
      </c>
      <c r="L2636" s="244">
        <v>15</v>
      </c>
      <c r="M2636" s="244">
        <f>G2636*(1+L2636/100)</f>
        <v>0</v>
      </c>
      <c r="N2636" s="242">
        <v>2.5999999999999998E-4</v>
      </c>
      <c r="O2636" s="242">
        <f>ROUND(E2636*N2636,2)</f>
        <v>0.19</v>
      </c>
      <c r="P2636" s="242">
        <v>0</v>
      </c>
      <c r="Q2636" s="242">
        <f>ROUND(E2636*P2636,2)</f>
        <v>0</v>
      </c>
      <c r="R2636" s="244" t="s">
        <v>2118</v>
      </c>
      <c r="S2636" s="244" t="s">
        <v>227</v>
      </c>
      <c r="T2636" s="245" t="s">
        <v>227</v>
      </c>
      <c r="U2636" s="222">
        <v>0.13300000000000001</v>
      </c>
      <c r="V2636" s="222">
        <f>ROUND(E2636*U2636,2)</f>
        <v>95.53</v>
      </c>
      <c r="W2636" s="222"/>
      <c r="X2636" s="222" t="s">
        <v>298</v>
      </c>
      <c r="Y2636" s="222" t="s">
        <v>230</v>
      </c>
      <c r="Z2636" s="212"/>
      <c r="AA2636" s="212"/>
      <c r="AB2636" s="212"/>
      <c r="AC2636" s="212"/>
      <c r="AD2636" s="212"/>
      <c r="AE2636" s="212"/>
      <c r="AF2636" s="212"/>
      <c r="AG2636" s="212" t="s">
        <v>299</v>
      </c>
      <c r="AH2636" s="212"/>
      <c r="AI2636" s="212"/>
      <c r="AJ2636" s="212"/>
      <c r="AK2636" s="212"/>
      <c r="AL2636" s="212"/>
      <c r="AM2636" s="212"/>
      <c r="AN2636" s="212"/>
      <c r="AO2636" s="212"/>
      <c r="AP2636" s="212"/>
      <c r="AQ2636" s="212"/>
      <c r="AR2636" s="212"/>
      <c r="AS2636" s="212"/>
      <c r="AT2636" s="212"/>
      <c r="AU2636" s="212"/>
      <c r="AV2636" s="212"/>
      <c r="AW2636" s="212"/>
      <c r="AX2636" s="212"/>
      <c r="AY2636" s="212"/>
      <c r="AZ2636" s="212"/>
      <c r="BA2636" s="212"/>
      <c r="BB2636" s="212"/>
      <c r="BC2636" s="212"/>
      <c r="BD2636" s="212"/>
      <c r="BE2636" s="212"/>
      <c r="BF2636" s="212"/>
      <c r="BG2636" s="212"/>
      <c r="BH2636" s="212"/>
    </row>
    <row r="2637" spans="1:60" outlineLevel="2" x14ac:dyDescent="0.2">
      <c r="A2637" s="219"/>
      <c r="B2637" s="220"/>
      <c r="C2637" s="272" t="s">
        <v>2126</v>
      </c>
      <c r="D2637" s="271"/>
      <c r="E2637" s="271"/>
      <c r="F2637" s="271"/>
      <c r="G2637" s="271"/>
      <c r="H2637" s="222"/>
      <c r="I2637" s="222"/>
      <c r="J2637" s="222"/>
      <c r="K2637" s="222"/>
      <c r="L2637" s="222"/>
      <c r="M2637" s="222"/>
      <c r="N2637" s="221"/>
      <c r="O2637" s="221"/>
      <c r="P2637" s="221"/>
      <c r="Q2637" s="221"/>
      <c r="R2637" s="222"/>
      <c r="S2637" s="222"/>
      <c r="T2637" s="222"/>
      <c r="U2637" s="222"/>
      <c r="V2637" s="222"/>
      <c r="W2637" s="222"/>
      <c r="X2637" s="222"/>
      <c r="Y2637" s="222"/>
      <c r="Z2637" s="212"/>
      <c r="AA2637" s="212"/>
      <c r="AB2637" s="212"/>
      <c r="AC2637" s="212"/>
      <c r="AD2637" s="212"/>
      <c r="AE2637" s="212"/>
      <c r="AF2637" s="212"/>
      <c r="AG2637" s="212" t="s">
        <v>301</v>
      </c>
      <c r="AH2637" s="212"/>
      <c r="AI2637" s="212"/>
      <c r="AJ2637" s="212"/>
      <c r="AK2637" s="212"/>
      <c r="AL2637" s="212"/>
      <c r="AM2637" s="212"/>
      <c r="AN2637" s="212"/>
      <c r="AO2637" s="212"/>
      <c r="AP2637" s="212"/>
      <c r="AQ2637" s="212"/>
      <c r="AR2637" s="212"/>
      <c r="AS2637" s="212"/>
      <c r="AT2637" s="212"/>
      <c r="AU2637" s="212"/>
      <c r="AV2637" s="212"/>
      <c r="AW2637" s="212"/>
      <c r="AX2637" s="212"/>
      <c r="AY2637" s="212"/>
      <c r="AZ2637" s="212"/>
      <c r="BA2637" s="212"/>
      <c r="BB2637" s="212"/>
      <c r="BC2637" s="212"/>
      <c r="BD2637" s="212"/>
      <c r="BE2637" s="212"/>
      <c r="BF2637" s="212"/>
      <c r="BG2637" s="212"/>
      <c r="BH2637" s="212"/>
    </row>
    <row r="2638" spans="1:60" outlineLevel="2" x14ac:dyDescent="0.2">
      <c r="A2638" s="219"/>
      <c r="B2638" s="220"/>
      <c r="C2638" s="259" t="s">
        <v>2133</v>
      </c>
      <c r="D2638" s="226"/>
      <c r="E2638" s="227">
        <v>718.3</v>
      </c>
      <c r="F2638" s="222"/>
      <c r="G2638" s="222"/>
      <c r="H2638" s="222"/>
      <c r="I2638" s="222"/>
      <c r="J2638" s="222"/>
      <c r="K2638" s="222"/>
      <c r="L2638" s="222"/>
      <c r="M2638" s="222"/>
      <c r="N2638" s="221"/>
      <c r="O2638" s="221"/>
      <c r="P2638" s="221"/>
      <c r="Q2638" s="221"/>
      <c r="R2638" s="222"/>
      <c r="S2638" s="222"/>
      <c r="T2638" s="222"/>
      <c r="U2638" s="222"/>
      <c r="V2638" s="222"/>
      <c r="W2638" s="222"/>
      <c r="X2638" s="222"/>
      <c r="Y2638" s="222"/>
      <c r="Z2638" s="212"/>
      <c r="AA2638" s="212"/>
      <c r="AB2638" s="212"/>
      <c r="AC2638" s="212"/>
      <c r="AD2638" s="212"/>
      <c r="AE2638" s="212"/>
      <c r="AF2638" s="212"/>
      <c r="AG2638" s="212" t="s">
        <v>235</v>
      </c>
      <c r="AH2638" s="212">
        <v>0</v>
      </c>
      <c r="AI2638" s="212"/>
      <c r="AJ2638" s="212"/>
      <c r="AK2638" s="212"/>
      <c r="AL2638" s="212"/>
      <c r="AM2638" s="212"/>
      <c r="AN2638" s="212"/>
      <c r="AO2638" s="212"/>
      <c r="AP2638" s="212"/>
      <c r="AQ2638" s="212"/>
      <c r="AR2638" s="212"/>
      <c r="AS2638" s="212"/>
      <c r="AT2638" s="212"/>
      <c r="AU2638" s="212"/>
      <c r="AV2638" s="212"/>
      <c r="AW2638" s="212"/>
      <c r="AX2638" s="212"/>
      <c r="AY2638" s="212"/>
      <c r="AZ2638" s="212"/>
      <c r="BA2638" s="212"/>
      <c r="BB2638" s="212"/>
      <c r="BC2638" s="212"/>
      <c r="BD2638" s="212"/>
      <c r="BE2638" s="212"/>
      <c r="BF2638" s="212"/>
      <c r="BG2638" s="212"/>
      <c r="BH2638" s="212"/>
    </row>
    <row r="2639" spans="1:60" outlineLevel="1" x14ac:dyDescent="0.2">
      <c r="A2639" s="239">
        <v>319</v>
      </c>
      <c r="B2639" s="240" t="s">
        <v>2134</v>
      </c>
      <c r="C2639" s="257" t="s">
        <v>2135</v>
      </c>
      <c r="D2639" s="241" t="s">
        <v>296</v>
      </c>
      <c r="E2639" s="242">
        <v>718.3</v>
      </c>
      <c r="F2639" s="243"/>
      <c r="G2639" s="244">
        <f>ROUND(E2639*F2639,2)</f>
        <v>0</v>
      </c>
      <c r="H2639" s="243"/>
      <c r="I2639" s="244">
        <f>ROUND(E2639*H2639,2)</f>
        <v>0</v>
      </c>
      <c r="J2639" s="243"/>
      <c r="K2639" s="244">
        <f>ROUND(E2639*J2639,2)</f>
        <v>0</v>
      </c>
      <c r="L2639" s="244">
        <v>15</v>
      </c>
      <c r="M2639" s="244">
        <f>G2639*(1+L2639/100)</f>
        <v>0</v>
      </c>
      <c r="N2639" s="242">
        <v>2.9999999999999997E-4</v>
      </c>
      <c r="O2639" s="242">
        <f>ROUND(E2639*N2639,2)</f>
        <v>0.22</v>
      </c>
      <c r="P2639" s="242">
        <v>0</v>
      </c>
      <c r="Q2639" s="242">
        <f>ROUND(E2639*P2639,2)</f>
        <v>0</v>
      </c>
      <c r="R2639" s="244" t="s">
        <v>2118</v>
      </c>
      <c r="S2639" s="244" t="s">
        <v>227</v>
      </c>
      <c r="T2639" s="245" t="s">
        <v>227</v>
      </c>
      <c r="U2639" s="222">
        <v>0.16800000000000001</v>
      </c>
      <c r="V2639" s="222">
        <f>ROUND(E2639*U2639,2)</f>
        <v>120.67</v>
      </c>
      <c r="W2639" s="222"/>
      <c r="X2639" s="222" t="s">
        <v>298</v>
      </c>
      <c r="Y2639" s="222" t="s">
        <v>230</v>
      </c>
      <c r="Z2639" s="212"/>
      <c r="AA2639" s="212"/>
      <c r="AB2639" s="212"/>
      <c r="AC2639" s="212"/>
      <c r="AD2639" s="212"/>
      <c r="AE2639" s="212"/>
      <c r="AF2639" s="212"/>
      <c r="AG2639" s="212" t="s">
        <v>299</v>
      </c>
      <c r="AH2639" s="212"/>
      <c r="AI2639" s="212"/>
      <c r="AJ2639" s="212"/>
      <c r="AK2639" s="212"/>
      <c r="AL2639" s="212"/>
      <c r="AM2639" s="212"/>
      <c r="AN2639" s="212"/>
      <c r="AO2639" s="212"/>
      <c r="AP2639" s="212"/>
      <c r="AQ2639" s="212"/>
      <c r="AR2639" s="212"/>
      <c r="AS2639" s="212"/>
      <c r="AT2639" s="212"/>
      <c r="AU2639" s="212"/>
      <c r="AV2639" s="212"/>
      <c r="AW2639" s="212"/>
      <c r="AX2639" s="212"/>
      <c r="AY2639" s="212"/>
      <c r="AZ2639" s="212"/>
      <c r="BA2639" s="212"/>
      <c r="BB2639" s="212"/>
      <c r="BC2639" s="212"/>
      <c r="BD2639" s="212"/>
      <c r="BE2639" s="212"/>
      <c r="BF2639" s="212"/>
      <c r="BG2639" s="212"/>
      <c r="BH2639" s="212"/>
    </row>
    <row r="2640" spans="1:60" outlineLevel="2" x14ac:dyDescent="0.2">
      <c r="A2640" s="219"/>
      <c r="B2640" s="220"/>
      <c r="C2640" s="272" t="s">
        <v>2126</v>
      </c>
      <c r="D2640" s="271"/>
      <c r="E2640" s="271"/>
      <c r="F2640" s="271"/>
      <c r="G2640" s="271"/>
      <c r="H2640" s="222"/>
      <c r="I2640" s="222"/>
      <c r="J2640" s="222"/>
      <c r="K2640" s="222"/>
      <c r="L2640" s="222"/>
      <c r="M2640" s="222"/>
      <c r="N2640" s="221"/>
      <c r="O2640" s="221"/>
      <c r="P2640" s="221"/>
      <c r="Q2640" s="221"/>
      <c r="R2640" s="222"/>
      <c r="S2640" s="222"/>
      <c r="T2640" s="222"/>
      <c r="U2640" s="222"/>
      <c r="V2640" s="222"/>
      <c r="W2640" s="222"/>
      <c r="X2640" s="222"/>
      <c r="Y2640" s="222"/>
      <c r="Z2640" s="212"/>
      <c r="AA2640" s="212"/>
      <c r="AB2640" s="212"/>
      <c r="AC2640" s="212"/>
      <c r="AD2640" s="212"/>
      <c r="AE2640" s="212"/>
      <c r="AF2640" s="212"/>
      <c r="AG2640" s="212" t="s">
        <v>301</v>
      </c>
      <c r="AH2640" s="212"/>
      <c r="AI2640" s="212"/>
      <c r="AJ2640" s="212"/>
      <c r="AK2640" s="212"/>
      <c r="AL2640" s="212"/>
      <c r="AM2640" s="212"/>
      <c r="AN2640" s="212"/>
      <c r="AO2640" s="212"/>
      <c r="AP2640" s="212"/>
      <c r="AQ2640" s="212"/>
      <c r="AR2640" s="212"/>
      <c r="AS2640" s="212"/>
      <c r="AT2640" s="212"/>
      <c r="AU2640" s="212"/>
      <c r="AV2640" s="212"/>
      <c r="AW2640" s="212"/>
      <c r="AX2640" s="212"/>
      <c r="AY2640" s="212"/>
      <c r="AZ2640" s="212"/>
      <c r="BA2640" s="212"/>
      <c r="BB2640" s="212"/>
      <c r="BC2640" s="212"/>
      <c r="BD2640" s="212"/>
      <c r="BE2640" s="212"/>
      <c r="BF2640" s="212"/>
      <c r="BG2640" s="212"/>
      <c r="BH2640" s="212"/>
    </row>
    <row r="2641" spans="1:60" outlineLevel="1" x14ac:dyDescent="0.2">
      <c r="A2641" s="239">
        <v>320</v>
      </c>
      <c r="B2641" s="240" t="s">
        <v>2136</v>
      </c>
      <c r="C2641" s="257" t="s">
        <v>2137</v>
      </c>
      <c r="D2641" s="241" t="s">
        <v>296</v>
      </c>
      <c r="E2641" s="242">
        <v>718.3</v>
      </c>
      <c r="F2641" s="243"/>
      <c r="G2641" s="244">
        <f>ROUND(E2641*F2641,2)</f>
        <v>0</v>
      </c>
      <c r="H2641" s="243"/>
      <c r="I2641" s="244">
        <f>ROUND(E2641*H2641,2)</f>
        <v>0</v>
      </c>
      <c r="J2641" s="243"/>
      <c r="K2641" s="244">
        <f>ROUND(E2641*J2641,2)</f>
        <v>0</v>
      </c>
      <c r="L2641" s="244">
        <v>15</v>
      </c>
      <c r="M2641" s="244">
        <f>G2641*(1+L2641/100)</f>
        <v>0</v>
      </c>
      <c r="N2641" s="242">
        <v>5.0000000000000002E-5</v>
      </c>
      <c r="O2641" s="242">
        <f>ROUND(E2641*N2641,2)</f>
        <v>0.04</v>
      </c>
      <c r="P2641" s="242">
        <v>0</v>
      </c>
      <c r="Q2641" s="242">
        <f>ROUND(E2641*P2641,2)</f>
        <v>0</v>
      </c>
      <c r="R2641" s="244" t="s">
        <v>2118</v>
      </c>
      <c r="S2641" s="244" t="s">
        <v>227</v>
      </c>
      <c r="T2641" s="245" t="s">
        <v>227</v>
      </c>
      <c r="U2641" s="222">
        <v>6.3E-2</v>
      </c>
      <c r="V2641" s="222">
        <f>ROUND(E2641*U2641,2)</f>
        <v>45.25</v>
      </c>
      <c r="W2641" s="222"/>
      <c r="X2641" s="222" t="s">
        <v>298</v>
      </c>
      <c r="Y2641" s="222" t="s">
        <v>230</v>
      </c>
      <c r="Z2641" s="212"/>
      <c r="AA2641" s="212"/>
      <c r="AB2641" s="212"/>
      <c r="AC2641" s="212"/>
      <c r="AD2641" s="212"/>
      <c r="AE2641" s="212"/>
      <c r="AF2641" s="212"/>
      <c r="AG2641" s="212" t="s">
        <v>299</v>
      </c>
      <c r="AH2641" s="212"/>
      <c r="AI2641" s="212"/>
      <c r="AJ2641" s="212"/>
      <c r="AK2641" s="212"/>
      <c r="AL2641" s="212"/>
      <c r="AM2641" s="212"/>
      <c r="AN2641" s="212"/>
      <c r="AO2641" s="212"/>
      <c r="AP2641" s="212"/>
      <c r="AQ2641" s="212"/>
      <c r="AR2641" s="212"/>
      <c r="AS2641" s="212"/>
      <c r="AT2641" s="212"/>
      <c r="AU2641" s="212"/>
      <c r="AV2641" s="212"/>
      <c r="AW2641" s="212"/>
      <c r="AX2641" s="212"/>
      <c r="AY2641" s="212"/>
      <c r="AZ2641" s="212"/>
      <c r="BA2641" s="212"/>
      <c r="BB2641" s="212"/>
      <c r="BC2641" s="212"/>
      <c r="BD2641" s="212"/>
      <c r="BE2641" s="212"/>
      <c r="BF2641" s="212"/>
      <c r="BG2641" s="212"/>
      <c r="BH2641" s="212"/>
    </row>
    <row r="2642" spans="1:60" outlineLevel="2" x14ac:dyDescent="0.2">
      <c r="A2642" s="219"/>
      <c r="B2642" s="220"/>
      <c r="C2642" s="259" t="s">
        <v>2133</v>
      </c>
      <c r="D2642" s="226"/>
      <c r="E2642" s="227">
        <v>718.3</v>
      </c>
      <c r="F2642" s="222"/>
      <c r="G2642" s="222"/>
      <c r="H2642" s="222"/>
      <c r="I2642" s="222"/>
      <c r="J2642" s="222"/>
      <c r="K2642" s="222"/>
      <c r="L2642" s="222"/>
      <c r="M2642" s="222"/>
      <c r="N2642" s="221"/>
      <c r="O2642" s="221"/>
      <c r="P2642" s="221"/>
      <c r="Q2642" s="221"/>
      <c r="R2642" s="222"/>
      <c r="S2642" s="222"/>
      <c r="T2642" s="222"/>
      <c r="U2642" s="222"/>
      <c r="V2642" s="222"/>
      <c r="W2642" s="222"/>
      <c r="X2642" s="222"/>
      <c r="Y2642" s="222"/>
      <c r="Z2642" s="212"/>
      <c r="AA2642" s="212"/>
      <c r="AB2642" s="212"/>
      <c r="AC2642" s="212"/>
      <c r="AD2642" s="212"/>
      <c r="AE2642" s="212"/>
      <c r="AF2642" s="212"/>
      <c r="AG2642" s="212" t="s">
        <v>235</v>
      </c>
      <c r="AH2642" s="212">
        <v>0</v>
      </c>
      <c r="AI2642" s="212"/>
      <c r="AJ2642" s="212"/>
      <c r="AK2642" s="212"/>
      <c r="AL2642" s="212"/>
      <c r="AM2642" s="212"/>
      <c r="AN2642" s="212"/>
      <c r="AO2642" s="212"/>
      <c r="AP2642" s="212"/>
      <c r="AQ2642" s="212"/>
      <c r="AR2642" s="212"/>
      <c r="AS2642" s="212"/>
      <c r="AT2642" s="212"/>
      <c r="AU2642" s="212"/>
      <c r="AV2642" s="212"/>
      <c r="AW2642" s="212"/>
      <c r="AX2642" s="212"/>
      <c r="AY2642" s="212"/>
      <c r="AZ2642" s="212"/>
      <c r="BA2642" s="212"/>
      <c r="BB2642" s="212"/>
      <c r="BC2642" s="212"/>
      <c r="BD2642" s="212"/>
      <c r="BE2642" s="212"/>
      <c r="BF2642" s="212"/>
      <c r="BG2642" s="212"/>
      <c r="BH2642" s="212"/>
    </row>
    <row r="2643" spans="1:60" outlineLevel="1" x14ac:dyDescent="0.2">
      <c r="A2643" s="239">
        <v>321</v>
      </c>
      <c r="B2643" s="240" t="s">
        <v>2138</v>
      </c>
      <c r="C2643" s="257" t="s">
        <v>2139</v>
      </c>
      <c r="D2643" s="241" t="s">
        <v>296</v>
      </c>
      <c r="E2643" s="242">
        <v>130</v>
      </c>
      <c r="F2643" s="243"/>
      <c r="G2643" s="244">
        <f>ROUND(E2643*F2643,2)</f>
        <v>0</v>
      </c>
      <c r="H2643" s="243"/>
      <c r="I2643" s="244">
        <f>ROUND(E2643*H2643,2)</f>
        <v>0</v>
      </c>
      <c r="J2643" s="243"/>
      <c r="K2643" s="244">
        <f>ROUND(E2643*J2643,2)</f>
        <v>0</v>
      </c>
      <c r="L2643" s="244">
        <v>15</v>
      </c>
      <c r="M2643" s="244">
        <f>G2643*(1+L2643/100)</f>
        <v>0</v>
      </c>
      <c r="N2643" s="242">
        <v>3.6000000000000002E-4</v>
      </c>
      <c r="O2643" s="242">
        <f>ROUND(E2643*N2643,2)</f>
        <v>0.05</v>
      </c>
      <c r="P2643" s="242">
        <v>0</v>
      </c>
      <c r="Q2643" s="242">
        <f>ROUND(E2643*P2643,2)</f>
        <v>0</v>
      </c>
      <c r="R2643" s="244" t="s">
        <v>2118</v>
      </c>
      <c r="S2643" s="244" t="s">
        <v>2140</v>
      </c>
      <c r="T2643" s="245" t="s">
        <v>2140</v>
      </c>
      <c r="U2643" s="222">
        <v>0.154</v>
      </c>
      <c r="V2643" s="222">
        <f>ROUND(E2643*U2643,2)</f>
        <v>20.02</v>
      </c>
      <c r="W2643" s="222"/>
      <c r="X2643" s="222" t="s">
        <v>298</v>
      </c>
      <c r="Y2643" s="222" t="s">
        <v>230</v>
      </c>
      <c r="Z2643" s="212"/>
      <c r="AA2643" s="212"/>
      <c r="AB2643" s="212"/>
      <c r="AC2643" s="212"/>
      <c r="AD2643" s="212"/>
      <c r="AE2643" s="212"/>
      <c r="AF2643" s="212"/>
      <c r="AG2643" s="212" t="s">
        <v>299</v>
      </c>
      <c r="AH2643" s="212"/>
      <c r="AI2643" s="212"/>
      <c r="AJ2643" s="212"/>
      <c r="AK2643" s="212"/>
      <c r="AL2643" s="212"/>
      <c r="AM2643" s="212"/>
      <c r="AN2643" s="212"/>
      <c r="AO2643" s="212"/>
      <c r="AP2643" s="212"/>
      <c r="AQ2643" s="212"/>
      <c r="AR2643" s="212"/>
      <c r="AS2643" s="212"/>
      <c r="AT2643" s="212"/>
      <c r="AU2643" s="212"/>
      <c r="AV2643" s="212"/>
      <c r="AW2643" s="212"/>
      <c r="AX2643" s="212"/>
      <c r="AY2643" s="212"/>
      <c r="AZ2643" s="212"/>
      <c r="BA2643" s="212"/>
      <c r="BB2643" s="212"/>
      <c r="BC2643" s="212"/>
      <c r="BD2643" s="212"/>
      <c r="BE2643" s="212"/>
      <c r="BF2643" s="212"/>
      <c r="BG2643" s="212"/>
      <c r="BH2643" s="212"/>
    </row>
    <row r="2644" spans="1:60" outlineLevel="2" x14ac:dyDescent="0.2">
      <c r="A2644" s="219"/>
      <c r="B2644" s="220"/>
      <c r="C2644" s="258" t="s">
        <v>2141</v>
      </c>
      <c r="D2644" s="246"/>
      <c r="E2644" s="246"/>
      <c r="F2644" s="246"/>
      <c r="G2644" s="246"/>
      <c r="H2644" s="222"/>
      <c r="I2644" s="222"/>
      <c r="J2644" s="222"/>
      <c r="K2644" s="222"/>
      <c r="L2644" s="222"/>
      <c r="M2644" s="222"/>
      <c r="N2644" s="221"/>
      <c r="O2644" s="221"/>
      <c r="P2644" s="221"/>
      <c r="Q2644" s="221"/>
      <c r="R2644" s="222"/>
      <c r="S2644" s="222"/>
      <c r="T2644" s="222"/>
      <c r="U2644" s="222"/>
      <c r="V2644" s="222"/>
      <c r="W2644" s="222"/>
      <c r="X2644" s="222"/>
      <c r="Y2644" s="222"/>
      <c r="Z2644" s="212"/>
      <c r="AA2644" s="212"/>
      <c r="AB2644" s="212"/>
      <c r="AC2644" s="212"/>
      <c r="AD2644" s="212"/>
      <c r="AE2644" s="212"/>
      <c r="AF2644" s="212"/>
      <c r="AG2644" s="212" t="s">
        <v>233</v>
      </c>
      <c r="AH2644" s="212"/>
      <c r="AI2644" s="212"/>
      <c r="AJ2644" s="212"/>
      <c r="AK2644" s="212"/>
      <c r="AL2644" s="212"/>
      <c r="AM2644" s="212"/>
      <c r="AN2644" s="212"/>
      <c r="AO2644" s="212"/>
      <c r="AP2644" s="212"/>
      <c r="AQ2644" s="212"/>
      <c r="AR2644" s="212"/>
      <c r="AS2644" s="212"/>
      <c r="AT2644" s="212"/>
      <c r="AU2644" s="212"/>
      <c r="AV2644" s="212"/>
      <c r="AW2644" s="212"/>
      <c r="AX2644" s="212"/>
      <c r="AY2644" s="212"/>
      <c r="AZ2644" s="212"/>
      <c r="BA2644" s="212"/>
      <c r="BB2644" s="212"/>
      <c r="BC2644" s="212"/>
      <c r="BD2644" s="212"/>
      <c r="BE2644" s="212"/>
      <c r="BF2644" s="212"/>
      <c r="BG2644" s="212"/>
      <c r="BH2644" s="212"/>
    </row>
    <row r="2645" spans="1:60" outlineLevel="2" x14ac:dyDescent="0.2">
      <c r="A2645" s="219"/>
      <c r="B2645" s="220"/>
      <c r="C2645" s="259" t="s">
        <v>2142</v>
      </c>
      <c r="D2645" s="226"/>
      <c r="E2645" s="227">
        <v>130</v>
      </c>
      <c r="F2645" s="222"/>
      <c r="G2645" s="222"/>
      <c r="H2645" s="222"/>
      <c r="I2645" s="222"/>
      <c r="J2645" s="222"/>
      <c r="K2645" s="222"/>
      <c r="L2645" s="222"/>
      <c r="M2645" s="222"/>
      <c r="N2645" s="221"/>
      <c r="O2645" s="221"/>
      <c r="P2645" s="221"/>
      <c r="Q2645" s="221"/>
      <c r="R2645" s="222"/>
      <c r="S2645" s="222"/>
      <c r="T2645" s="222"/>
      <c r="U2645" s="222"/>
      <c r="V2645" s="222"/>
      <c r="W2645" s="222"/>
      <c r="X2645" s="222"/>
      <c r="Y2645" s="222"/>
      <c r="Z2645" s="212"/>
      <c r="AA2645" s="212"/>
      <c r="AB2645" s="212"/>
      <c r="AC2645" s="212"/>
      <c r="AD2645" s="212"/>
      <c r="AE2645" s="212"/>
      <c r="AF2645" s="212"/>
      <c r="AG2645" s="212" t="s">
        <v>235</v>
      </c>
      <c r="AH2645" s="212">
        <v>0</v>
      </c>
      <c r="AI2645" s="212"/>
      <c r="AJ2645" s="212"/>
      <c r="AK2645" s="212"/>
      <c r="AL2645" s="212"/>
      <c r="AM2645" s="212"/>
      <c r="AN2645" s="212"/>
      <c r="AO2645" s="212"/>
      <c r="AP2645" s="212"/>
      <c r="AQ2645" s="212"/>
      <c r="AR2645" s="212"/>
      <c r="AS2645" s="212"/>
      <c r="AT2645" s="212"/>
      <c r="AU2645" s="212"/>
      <c r="AV2645" s="212"/>
      <c r="AW2645" s="212"/>
      <c r="AX2645" s="212"/>
      <c r="AY2645" s="212"/>
      <c r="AZ2645" s="212"/>
      <c r="BA2645" s="212"/>
      <c r="BB2645" s="212"/>
      <c r="BC2645" s="212"/>
      <c r="BD2645" s="212"/>
      <c r="BE2645" s="212"/>
      <c r="BF2645" s="212"/>
      <c r="BG2645" s="212"/>
      <c r="BH2645" s="212"/>
    </row>
    <row r="2646" spans="1:60" x14ac:dyDescent="0.2">
      <c r="A2646" s="229" t="s">
        <v>222</v>
      </c>
      <c r="B2646" s="230" t="s">
        <v>177</v>
      </c>
      <c r="C2646" s="256" t="s">
        <v>178</v>
      </c>
      <c r="D2646" s="231"/>
      <c r="E2646" s="232"/>
      <c r="F2646" s="233"/>
      <c r="G2646" s="233">
        <f>SUMIF(AG2647:AG3076,"&lt;&gt;NOR",G2647:G3076)</f>
        <v>0</v>
      </c>
      <c r="H2646" s="233"/>
      <c r="I2646" s="233">
        <f>SUM(I2647:I3076)</f>
        <v>0</v>
      </c>
      <c r="J2646" s="233"/>
      <c r="K2646" s="233">
        <f>SUM(K2647:K3076)</f>
        <v>0</v>
      </c>
      <c r="L2646" s="233"/>
      <c r="M2646" s="233">
        <f>SUM(M2647:M3076)</f>
        <v>0</v>
      </c>
      <c r="N2646" s="232"/>
      <c r="O2646" s="232">
        <f>SUM(O2647:O3076)</f>
        <v>1.7999999999999998</v>
      </c>
      <c r="P2646" s="232"/>
      <c r="Q2646" s="232">
        <f>SUM(Q2647:Q3076)</f>
        <v>0</v>
      </c>
      <c r="R2646" s="233"/>
      <c r="S2646" s="233"/>
      <c r="T2646" s="234"/>
      <c r="U2646" s="228"/>
      <c r="V2646" s="228">
        <f>SUM(V2647:V3076)</f>
        <v>919.03</v>
      </c>
      <c r="W2646" s="228"/>
      <c r="X2646" s="228"/>
      <c r="Y2646" s="228"/>
      <c r="AG2646" t="s">
        <v>223</v>
      </c>
    </row>
    <row r="2647" spans="1:60" outlineLevel="1" x14ac:dyDescent="0.2">
      <c r="A2647" s="239">
        <v>322</v>
      </c>
      <c r="B2647" s="240" t="s">
        <v>2143</v>
      </c>
      <c r="C2647" s="257" t="s">
        <v>2144</v>
      </c>
      <c r="D2647" s="241" t="s">
        <v>296</v>
      </c>
      <c r="E2647" s="242">
        <v>3945.1183000000001</v>
      </c>
      <c r="F2647" s="243"/>
      <c r="G2647" s="244">
        <f>ROUND(E2647*F2647,2)</f>
        <v>0</v>
      </c>
      <c r="H2647" s="243"/>
      <c r="I2647" s="244">
        <f>ROUND(E2647*H2647,2)</f>
        <v>0</v>
      </c>
      <c r="J2647" s="243"/>
      <c r="K2647" s="244">
        <f>ROUND(E2647*J2647,2)</f>
        <v>0</v>
      </c>
      <c r="L2647" s="244">
        <v>15</v>
      </c>
      <c r="M2647" s="244">
        <f>G2647*(1+L2647/100)</f>
        <v>0</v>
      </c>
      <c r="N2647" s="242">
        <v>0</v>
      </c>
      <c r="O2647" s="242">
        <f>ROUND(E2647*N2647,2)</f>
        <v>0</v>
      </c>
      <c r="P2647" s="242">
        <v>0</v>
      </c>
      <c r="Q2647" s="242">
        <f>ROUND(E2647*P2647,2)</f>
        <v>0</v>
      </c>
      <c r="R2647" s="244" t="s">
        <v>2145</v>
      </c>
      <c r="S2647" s="244" t="s">
        <v>227</v>
      </c>
      <c r="T2647" s="245" t="s">
        <v>227</v>
      </c>
      <c r="U2647" s="222">
        <v>0.01</v>
      </c>
      <c r="V2647" s="222">
        <f>ROUND(E2647*U2647,2)</f>
        <v>39.450000000000003</v>
      </c>
      <c r="W2647" s="222"/>
      <c r="X2647" s="222" t="s">
        <v>298</v>
      </c>
      <c r="Y2647" s="222" t="s">
        <v>230</v>
      </c>
      <c r="Z2647" s="212"/>
      <c r="AA2647" s="212"/>
      <c r="AB2647" s="212"/>
      <c r="AC2647" s="212"/>
      <c r="AD2647" s="212"/>
      <c r="AE2647" s="212"/>
      <c r="AF2647" s="212"/>
      <c r="AG2647" s="212" t="s">
        <v>299</v>
      </c>
      <c r="AH2647" s="212"/>
      <c r="AI2647" s="212"/>
      <c r="AJ2647" s="212"/>
      <c r="AK2647" s="212"/>
      <c r="AL2647" s="212"/>
      <c r="AM2647" s="212"/>
      <c r="AN2647" s="212"/>
      <c r="AO2647" s="212"/>
      <c r="AP2647" s="212"/>
      <c r="AQ2647" s="212"/>
      <c r="AR2647" s="212"/>
      <c r="AS2647" s="212"/>
      <c r="AT2647" s="212"/>
      <c r="AU2647" s="212"/>
      <c r="AV2647" s="212"/>
      <c r="AW2647" s="212"/>
      <c r="AX2647" s="212"/>
      <c r="AY2647" s="212"/>
      <c r="AZ2647" s="212"/>
      <c r="BA2647" s="212"/>
      <c r="BB2647" s="212"/>
      <c r="BC2647" s="212"/>
      <c r="BD2647" s="212"/>
      <c r="BE2647" s="212"/>
      <c r="BF2647" s="212"/>
      <c r="BG2647" s="212"/>
      <c r="BH2647" s="212"/>
    </row>
    <row r="2648" spans="1:60" outlineLevel="2" x14ac:dyDescent="0.2">
      <c r="A2648" s="219"/>
      <c r="B2648" s="220"/>
      <c r="C2648" s="259" t="s">
        <v>2146</v>
      </c>
      <c r="D2648" s="226"/>
      <c r="E2648" s="227">
        <v>566.88210000000004</v>
      </c>
      <c r="F2648" s="222"/>
      <c r="G2648" s="222"/>
      <c r="H2648" s="222"/>
      <c r="I2648" s="222"/>
      <c r="J2648" s="222"/>
      <c r="K2648" s="222"/>
      <c r="L2648" s="222"/>
      <c r="M2648" s="222"/>
      <c r="N2648" s="221"/>
      <c r="O2648" s="221"/>
      <c r="P2648" s="221"/>
      <c r="Q2648" s="221"/>
      <c r="R2648" s="222"/>
      <c r="S2648" s="222"/>
      <c r="T2648" s="222"/>
      <c r="U2648" s="222"/>
      <c r="V2648" s="222"/>
      <c r="W2648" s="222"/>
      <c r="X2648" s="222"/>
      <c r="Y2648" s="222"/>
      <c r="Z2648" s="212"/>
      <c r="AA2648" s="212"/>
      <c r="AB2648" s="212"/>
      <c r="AC2648" s="212"/>
      <c r="AD2648" s="212"/>
      <c r="AE2648" s="212"/>
      <c r="AF2648" s="212"/>
      <c r="AG2648" s="212" t="s">
        <v>235</v>
      </c>
      <c r="AH2648" s="212">
        <v>5</v>
      </c>
      <c r="AI2648" s="212"/>
      <c r="AJ2648" s="212"/>
      <c r="AK2648" s="212"/>
      <c r="AL2648" s="212"/>
      <c r="AM2648" s="212"/>
      <c r="AN2648" s="212"/>
      <c r="AO2648" s="212"/>
      <c r="AP2648" s="212"/>
      <c r="AQ2648" s="212"/>
      <c r="AR2648" s="212"/>
      <c r="AS2648" s="212"/>
      <c r="AT2648" s="212"/>
      <c r="AU2648" s="212"/>
      <c r="AV2648" s="212"/>
      <c r="AW2648" s="212"/>
      <c r="AX2648" s="212"/>
      <c r="AY2648" s="212"/>
      <c r="AZ2648" s="212"/>
      <c r="BA2648" s="212"/>
      <c r="BB2648" s="212"/>
      <c r="BC2648" s="212"/>
      <c r="BD2648" s="212"/>
      <c r="BE2648" s="212"/>
      <c r="BF2648" s="212"/>
      <c r="BG2648" s="212"/>
      <c r="BH2648" s="212"/>
    </row>
    <row r="2649" spans="1:60" outlineLevel="3" x14ac:dyDescent="0.2">
      <c r="A2649" s="219"/>
      <c r="B2649" s="220"/>
      <c r="C2649" s="259" t="s">
        <v>2147</v>
      </c>
      <c r="D2649" s="226"/>
      <c r="E2649" s="227">
        <v>3378.2361999999998</v>
      </c>
      <c r="F2649" s="222"/>
      <c r="G2649" s="222"/>
      <c r="H2649" s="222"/>
      <c r="I2649" s="222"/>
      <c r="J2649" s="222"/>
      <c r="K2649" s="222"/>
      <c r="L2649" s="222"/>
      <c r="M2649" s="222"/>
      <c r="N2649" s="221"/>
      <c r="O2649" s="221"/>
      <c r="P2649" s="221"/>
      <c r="Q2649" s="221"/>
      <c r="R2649" s="222"/>
      <c r="S2649" s="222"/>
      <c r="T2649" s="222"/>
      <c r="U2649" s="222"/>
      <c r="V2649" s="222"/>
      <c r="W2649" s="222"/>
      <c r="X2649" s="222"/>
      <c r="Y2649" s="222"/>
      <c r="Z2649" s="212"/>
      <c r="AA2649" s="212"/>
      <c r="AB2649" s="212"/>
      <c r="AC2649" s="212"/>
      <c r="AD2649" s="212"/>
      <c r="AE2649" s="212"/>
      <c r="AF2649" s="212"/>
      <c r="AG2649" s="212" t="s">
        <v>235</v>
      </c>
      <c r="AH2649" s="212">
        <v>5</v>
      </c>
      <c r="AI2649" s="212"/>
      <c r="AJ2649" s="212"/>
      <c r="AK2649" s="212"/>
      <c r="AL2649" s="212"/>
      <c r="AM2649" s="212"/>
      <c r="AN2649" s="212"/>
      <c r="AO2649" s="212"/>
      <c r="AP2649" s="212"/>
      <c r="AQ2649" s="212"/>
      <c r="AR2649" s="212"/>
      <c r="AS2649" s="212"/>
      <c r="AT2649" s="212"/>
      <c r="AU2649" s="212"/>
      <c r="AV2649" s="212"/>
      <c r="AW2649" s="212"/>
      <c r="AX2649" s="212"/>
      <c r="AY2649" s="212"/>
      <c r="AZ2649" s="212"/>
      <c r="BA2649" s="212"/>
      <c r="BB2649" s="212"/>
      <c r="BC2649" s="212"/>
      <c r="BD2649" s="212"/>
      <c r="BE2649" s="212"/>
      <c r="BF2649" s="212"/>
      <c r="BG2649" s="212"/>
      <c r="BH2649" s="212"/>
    </row>
    <row r="2650" spans="1:60" ht="22.5" outlineLevel="1" x14ac:dyDescent="0.2">
      <c r="A2650" s="239">
        <v>323</v>
      </c>
      <c r="B2650" s="240" t="s">
        <v>2148</v>
      </c>
      <c r="C2650" s="257" t="s">
        <v>2149</v>
      </c>
      <c r="D2650" s="241" t="s">
        <v>296</v>
      </c>
      <c r="E2650" s="242">
        <v>656.74</v>
      </c>
      <c r="F2650" s="243"/>
      <c r="G2650" s="244">
        <f>ROUND(E2650*F2650,2)</f>
        <v>0</v>
      </c>
      <c r="H2650" s="243"/>
      <c r="I2650" s="244">
        <f>ROUND(E2650*H2650,2)</f>
        <v>0</v>
      </c>
      <c r="J2650" s="243"/>
      <c r="K2650" s="244">
        <f>ROUND(E2650*J2650,2)</f>
        <v>0</v>
      </c>
      <c r="L2650" s="244">
        <v>15</v>
      </c>
      <c r="M2650" s="244">
        <f>G2650*(1+L2650/100)</f>
        <v>0</v>
      </c>
      <c r="N2650" s="242">
        <v>2.0000000000000002E-5</v>
      </c>
      <c r="O2650" s="242">
        <f>ROUND(E2650*N2650,2)</f>
        <v>0.01</v>
      </c>
      <c r="P2650" s="242">
        <v>0</v>
      </c>
      <c r="Q2650" s="242">
        <f>ROUND(E2650*P2650,2)</f>
        <v>0</v>
      </c>
      <c r="R2650" s="244" t="s">
        <v>2145</v>
      </c>
      <c r="S2650" s="244" t="s">
        <v>227</v>
      </c>
      <c r="T2650" s="245" t="s">
        <v>227</v>
      </c>
      <c r="U2650" s="222">
        <v>0.03</v>
      </c>
      <c r="V2650" s="222">
        <f>ROUND(E2650*U2650,2)</f>
        <v>19.7</v>
      </c>
      <c r="W2650" s="222"/>
      <c r="X2650" s="222" t="s">
        <v>298</v>
      </c>
      <c r="Y2650" s="222" t="s">
        <v>230</v>
      </c>
      <c r="Z2650" s="212"/>
      <c r="AA2650" s="212"/>
      <c r="AB2650" s="212"/>
      <c r="AC2650" s="212"/>
      <c r="AD2650" s="212"/>
      <c r="AE2650" s="212"/>
      <c r="AF2650" s="212"/>
      <c r="AG2650" s="212" t="s">
        <v>299</v>
      </c>
      <c r="AH2650" s="212"/>
      <c r="AI2650" s="212"/>
      <c r="AJ2650" s="212"/>
      <c r="AK2650" s="212"/>
      <c r="AL2650" s="212"/>
      <c r="AM2650" s="212"/>
      <c r="AN2650" s="212"/>
      <c r="AO2650" s="212"/>
      <c r="AP2650" s="212"/>
      <c r="AQ2650" s="212"/>
      <c r="AR2650" s="212"/>
      <c r="AS2650" s="212"/>
      <c r="AT2650" s="212"/>
      <c r="AU2650" s="212"/>
      <c r="AV2650" s="212"/>
      <c r="AW2650" s="212"/>
      <c r="AX2650" s="212"/>
      <c r="AY2650" s="212"/>
      <c r="AZ2650" s="212"/>
      <c r="BA2650" s="212"/>
      <c r="BB2650" s="212"/>
      <c r="BC2650" s="212"/>
      <c r="BD2650" s="212"/>
      <c r="BE2650" s="212"/>
      <c r="BF2650" s="212"/>
      <c r="BG2650" s="212"/>
      <c r="BH2650" s="212"/>
    </row>
    <row r="2651" spans="1:60" outlineLevel="2" x14ac:dyDescent="0.2">
      <c r="A2651" s="219"/>
      <c r="B2651" s="220"/>
      <c r="C2651" s="259" t="s">
        <v>2150</v>
      </c>
      <c r="D2651" s="226"/>
      <c r="E2651" s="227"/>
      <c r="F2651" s="222"/>
      <c r="G2651" s="222"/>
      <c r="H2651" s="222"/>
      <c r="I2651" s="222"/>
      <c r="J2651" s="222"/>
      <c r="K2651" s="222"/>
      <c r="L2651" s="222"/>
      <c r="M2651" s="222"/>
      <c r="N2651" s="221"/>
      <c r="O2651" s="221"/>
      <c r="P2651" s="221"/>
      <c r="Q2651" s="221"/>
      <c r="R2651" s="222"/>
      <c r="S2651" s="222"/>
      <c r="T2651" s="222"/>
      <c r="U2651" s="222"/>
      <c r="V2651" s="222"/>
      <c r="W2651" s="222"/>
      <c r="X2651" s="222"/>
      <c r="Y2651" s="222"/>
      <c r="Z2651" s="212"/>
      <c r="AA2651" s="212"/>
      <c r="AB2651" s="212"/>
      <c r="AC2651" s="212"/>
      <c r="AD2651" s="212"/>
      <c r="AE2651" s="212"/>
      <c r="AF2651" s="212"/>
      <c r="AG2651" s="212" t="s">
        <v>235</v>
      </c>
      <c r="AH2651" s="212">
        <v>0</v>
      </c>
      <c r="AI2651" s="212"/>
      <c r="AJ2651" s="212"/>
      <c r="AK2651" s="212"/>
      <c r="AL2651" s="212"/>
      <c r="AM2651" s="212"/>
      <c r="AN2651" s="212"/>
      <c r="AO2651" s="212"/>
      <c r="AP2651" s="212"/>
      <c r="AQ2651" s="212"/>
      <c r="AR2651" s="212"/>
      <c r="AS2651" s="212"/>
      <c r="AT2651" s="212"/>
      <c r="AU2651" s="212"/>
      <c r="AV2651" s="212"/>
      <c r="AW2651" s="212"/>
      <c r="AX2651" s="212"/>
      <c r="AY2651" s="212"/>
      <c r="AZ2651" s="212"/>
      <c r="BA2651" s="212"/>
      <c r="BB2651" s="212"/>
      <c r="BC2651" s="212"/>
      <c r="BD2651" s="212"/>
      <c r="BE2651" s="212"/>
      <c r="BF2651" s="212"/>
      <c r="BG2651" s="212"/>
      <c r="BH2651" s="212"/>
    </row>
    <row r="2652" spans="1:60" outlineLevel="3" x14ac:dyDescent="0.2">
      <c r="A2652" s="219"/>
      <c r="B2652" s="220"/>
      <c r="C2652" s="259" t="s">
        <v>2151</v>
      </c>
      <c r="D2652" s="226"/>
      <c r="E2652" s="227">
        <v>30</v>
      </c>
      <c r="F2652" s="222"/>
      <c r="G2652" s="222"/>
      <c r="H2652" s="222"/>
      <c r="I2652" s="222"/>
      <c r="J2652" s="222"/>
      <c r="K2652" s="222"/>
      <c r="L2652" s="222"/>
      <c r="M2652" s="222"/>
      <c r="N2652" s="221"/>
      <c r="O2652" s="221"/>
      <c r="P2652" s="221"/>
      <c r="Q2652" s="221"/>
      <c r="R2652" s="222"/>
      <c r="S2652" s="222"/>
      <c r="T2652" s="222"/>
      <c r="U2652" s="222"/>
      <c r="V2652" s="222"/>
      <c r="W2652" s="222"/>
      <c r="X2652" s="222"/>
      <c r="Y2652" s="222"/>
      <c r="Z2652" s="212"/>
      <c r="AA2652" s="212"/>
      <c r="AB2652" s="212"/>
      <c r="AC2652" s="212"/>
      <c r="AD2652" s="212"/>
      <c r="AE2652" s="212"/>
      <c r="AF2652" s="212"/>
      <c r="AG2652" s="212" t="s">
        <v>235</v>
      </c>
      <c r="AH2652" s="212">
        <v>0</v>
      </c>
      <c r="AI2652" s="212"/>
      <c r="AJ2652" s="212"/>
      <c r="AK2652" s="212"/>
      <c r="AL2652" s="212"/>
      <c r="AM2652" s="212"/>
      <c r="AN2652" s="212"/>
      <c r="AO2652" s="212"/>
      <c r="AP2652" s="212"/>
      <c r="AQ2652" s="212"/>
      <c r="AR2652" s="212"/>
      <c r="AS2652" s="212"/>
      <c r="AT2652" s="212"/>
      <c r="AU2652" s="212"/>
      <c r="AV2652" s="212"/>
      <c r="AW2652" s="212"/>
      <c r="AX2652" s="212"/>
      <c r="AY2652" s="212"/>
      <c r="AZ2652" s="212"/>
      <c r="BA2652" s="212"/>
      <c r="BB2652" s="212"/>
      <c r="BC2652" s="212"/>
      <c r="BD2652" s="212"/>
      <c r="BE2652" s="212"/>
      <c r="BF2652" s="212"/>
      <c r="BG2652" s="212"/>
      <c r="BH2652" s="212"/>
    </row>
    <row r="2653" spans="1:60" outlineLevel="3" x14ac:dyDescent="0.2">
      <c r="A2653" s="219"/>
      <c r="B2653" s="220"/>
      <c r="C2653" s="259" t="s">
        <v>2152</v>
      </c>
      <c r="D2653" s="226"/>
      <c r="E2653" s="227"/>
      <c r="F2653" s="222"/>
      <c r="G2653" s="222"/>
      <c r="H2653" s="222"/>
      <c r="I2653" s="222"/>
      <c r="J2653" s="222"/>
      <c r="K2653" s="222"/>
      <c r="L2653" s="222"/>
      <c r="M2653" s="222"/>
      <c r="N2653" s="221"/>
      <c r="O2653" s="221"/>
      <c r="P2653" s="221"/>
      <c r="Q2653" s="221"/>
      <c r="R2653" s="222"/>
      <c r="S2653" s="222"/>
      <c r="T2653" s="222"/>
      <c r="U2653" s="222"/>
      <c r="V2653" s="222"/>
      <c r="W2653" s="222"/>
      <c r="X2653" s="222"/>
      <c r="Y2653" s="222"/>
      <c r="Z2653" s="212"/>
      <c r="AA2653" s="212"/>
      <c r="AB2653" s="212"/>
      <c r="AC2653" s="212"/>
      <c r="AD2653" s="212"/>
      <c r="AE2653" s="212"/>
      <c r="AF2653" s="212"/>
      <c r="AG2653" s="212" t="s">
        <v>235</v>
      </c>
      <c r="AH2653" s="212">
        <v>0</v>
      </c>
      <c r="AI2653" s="212"/>
      <c r="AJ2653" s="212"/>
      <c r="AK2653" s="212"/>
      <c r="AL2653" s="212"/>
      <c r="AM2653" s="212"/>
      <c r="AN2653" s="212"/>
      <c r="AO2653" s="212"/>
      <c r="AP2653" s="212"/>
      <c r="AQ2653" s="212"/>
      <c r="AR2653" s="212"/>
      <c r="AS2653" s="212"/>
      <c r="AT2653" s="212"/>
      <c r="AU2653" s="212"/>
      <c r="AV2653" s="212"/>
      <c r="AW2653" s="212"/>
      <c r="AX2653" s="212"/>
      <c r="AY2653" s="212"/>
      <c r="AZ2653" s="212"/>
      <c r="BA2653" s="212"/>
      <c r="BB2653" s="212"/>
      <c r="BC2653" s="212"/>
      <c r="BD2653" s="212"/>
      <c r="BE2653" s="212"/>
      <c r="BF2653" s="212"/>
      <c r="BG2653" s="212"/>
      <c r="BH2653" s="212"/>
    </row>
    <row r="2654" spans="1:60" outlineLevel="3" x14ac:dyDescent="0.2">
      <c r="A2654" s="219"/>
      <c r="B2654" s="220"/>
      <c r="C2654" s="259" t="s">
        <v>2153</v>
      </c>
      <c r="D2654" s="226"/>
      <c r="E2654" s="227">
        <v>626.74</v>
      </c>
      <c r="F2654" s="222"/>
      <c r="G2654" s="222"/>
      <c r="H2654" s="222"/>
      <c r="I2654" s="222"/>
      <c r="J2654" s="222"/>
      <c r="K2654" s="222"/>
      <c r="L2654" s="222"/>
      <c r="M2654" s="222"/>
      <c r="N2654" s="221"/>
      <c r="O2654" s="221"/>
      <c r="P2654" s="221"/>
      <c r="Q2654" s="221"/>
      <c r="R2654" s="222"/>
      <c r="S2654" s="222"/>
      <c r="T2654" s="222"/>
      <c r="U2654" s="222"/>
      <c r="V2654" s="222"/>
      <c r="W2654" s="222"/>
      <c r="X2654" s="222"/>
      <c r="Y2654" s="222"/>
      <c r="Z2654" s="212"/>
      <c r="AA2654" s="212"/>
      <c r="AB2654" s="212"/>
      <c r="AC2654" s="212"/>
      <c r="AD2654" s="212"/>
      <c r="AE2654" s="212"/>
      <c r="AF2654" s="212"/>
      <c r="AG2654" s="212" t="s">
        <v>235</v>
      </c>
      <c r="AH2654" s="212">
        <v>0</v>
      </c>
      <c r="AI2654" s="212"/>
      <c r="AJ2654" s="212"/>
      <c r="AK2654" s="212"/>
      <c r="AL2654" s="212"/>
      <c r="AM2654" s="212"/>
      <c r="AN2654" s="212"/>
      <c r="AO2654" s="212"/>
      <c r="AP2654" s="212"/>
      <c r="AQ2654" s="212"/>
      <c r="AR2654" s="212"/>
      <c r="AS2654" s="212"/>
      <c r="AT2654" s="212"/>
      <c r="AU2654" s="212"/>
      <c r="AV2654" s="212"/>
      <c r="AW2654" s="212"/>
      <c r="AX2654" s="212"/>
      <c r="AY2654" s="212"/>
      <c r="AZ2654" s="212"/>
      <c r="BA2654" s="212"/>
      <c r="BB2654" s="212"/>
      <c r="BC2654" s="212"/>
      <c r="BD2654" s="212"/>
      <c r="BE2654" s="212"/>
      <c r="BF2654" s="212"/>
      <c r="BG2654" s="212"/>
      <c r="BH2654" s="212"/>
    </row>
    <row r="2655" spans="1:60" outlineLevel="1" x14ac:dyDescent="0.2">
      <c r="A2655" s="239">
        <v>324</v>
      </c>
      <c r="B2655" s="240" t="s">
        <v>2154</v>
      </c>
      <c r="C2655" s="257" t="s">
        <v>2155</v>
      </c>
      <c r="D2655" s="241" t="s">
        <v>296</v>
      </c>
      <c r="E2655" s="242">
        <v>3945.1183000000001</v>
      </c>
      <c r="F2655" s="243"/>
      <c r="G2655" s="244">
        <f>ROUND(E2655*F2655,2)</f>
        <v>0</v>
      </c>
      <c r="H2655" s="243"/>
      <c r="I2655" s="244">
        <f>ROUND(E2655*H2655,2)</f>
        <v>0</v>
      </c>
      <c r="J2655" s="243"/>
      <c r="K2655" s="244">
        <f>ROUND(E2655*J2655,2)</f>
        <v>0</v>
      </c>
      <c r="L2655" s="244">
        <v>15</v>
      </c>
      <c r="M2655" s="244">
        <f>G2655*(1+L2655/100)</f>
        <v>0</v>
      </c>
      <c r="N2655" s="242">
        <v>1.7000000000000001E-4</v>
      </c>
      <c r="O2655" s="242">
        <f>ROUND(E2655*N2655,2)</f>
        <v>0.67</v>
      </c>
      <c r="P2655" s="242">
        <v>0</v>
      </c>
      <c r="Q2655" s="242">
        <f>ROUND(E2655*P2655,2)</f>
        <v>0</v>
      </c>
      <c r="R2655" s="244" t="s">
        <v>2145</v>
      </c>
      <c r="S2655" s="244" t="s">
        <v>227</v>
      </c>
      <c r="T2655" s="245" t="s">
        <v>227</v>
      </c>
      <c r="U2655" s="222">
        <v>0.03</v>
      </c>
      <c r="V2655" s="222">
        <f>ROUND(E2655*U2655,2)</f>
        <v>118.35</v>
      </c>
      <c r="W2655" s="222"/>
      <c r="X2655" s="222" t="s">
        <v>298</v>
      </c>
      <c r="Y2655" s="222" t="s">
        <v>230</v>
      </c>
      <c r="Z2655" s="212"/>
      <c r="AA2655" s="212"/>
      <c r="AB2655" s="212"/>
      <c r="AC2655" s="212"/>
      <c r="AD2655" s="212"/>
      <c r="AE2655" s="212"/>
      <c r="AF2655" s="212"/>
      <c r="AG2655" s="212" t="s">
        <v>299</v>
      </c>
      <c r="AH2655" s="212"/>
      <c r="AI2655" s="212"/>
      <c r="AJ2655" s="212"/>
      <c r="AK2655" s="212"/>
      <c r="AL2655" s="212"/>
      <c r="AM2655" s="212"/>
      <c r="AN2655" s="212"/>
      <c r="AO2655" s="212"/>
      <c r="AP2655" s="212"/>
      <c r="AQ2655" s="212"/>
      <c r="AR2655" s="212"/>
      <c r="AS2655" s="212"/>
      <c r="AT2655" s="212"/>
      <c r="AU2655" s="212"/>
      <c r="AV2655" s="212"/>
      <c r="AW2655" s="212"/>
      <c r="AX2655" s="212"/>
      <c r="AY2655" s="212"/>
      <c r="AZ2655" s="212"/>
      <c r="BA2655" s="212"/>
      <c r="BB2655" s="212"/>
      <c r="BC2655" s="212"/>
      <c r="BD2655" s="212"/>
      <c r="BE2655" s="212"/>
      <c r="BF2655" s="212"/>
      <c r="BG2655" s="212"/>
      <c r="BH2655" s="212"/>
    </row>
    <row r="2656" spans="1:60" outlineLevel="2" x14ac:dyDescent="0.2">
      <c r="A2656" s="219"/>
      <c r="B2656" s="220"/>
      <c r="C2656" s="259" t="s">
        <v>2146</v>
      </c>
      <c r="D2656" s="226"/>
      <c r="E2656" s="227">
        <v>566.88210000000004</v>
      </c>
      <c r="F2656" s="222"/>
      <c r="G2656" s="222"/>
      <c r="H2656" s="222"/>
      <c r="I2656" s="222"/>
      <c r="J2656" s="222"/>
      <c r="K2656" s="222"/>
      <c r="L2656" s="222"/>
      <c r="M2656" s="222"/>
      <c r="N2656" s="221"/>
      <c r="O2656" s="221"/>
      <c r="P2656" s="221"/>
      <c r="Q2656" s="221"/>
      <c r="R2656" s="222"/>
      <c r="S2656" s="222"/>
      <c r="T2656" s="222"/>
      <c r="U2656" s="222"/>
      <c r="V2656" s="222"/>
      <c r="W2656" s="222"/>
      <c r="X2656" s="222"/>
      <c r="Y2656" s="222"/>
      <c r="Z2656" s="212"/>
      <c r="AA2656" s="212"/>
      <c r="AB2656" s="212"/>
      <c r="AC2656" s="212"/>
      <c r="AD2656" s="212"/>
      <c r="AE2656" s="212"/>
      <c r="AF2656" s="212"/>
      <c r="AG2656" s="212" t="s">
        <v>235</v>
      </c>
      <c r="AH2656" s="212">
        <v>5</v>
      </c>
      <c r="AI2656" s="212"/>
      <c r="AJ2656" s="212"/>
      <c r="AK2656" s="212"/>
      <c r="AL2656" s="212"/>
      <c r="AM2656" s="212"/>
      <c r="AN2656" s="212"/>
      <c r="AO2656" s="212"/>
      <c r="AP2656" s="212"/>
      <c r="AQ2656" s="212"/>
      <c r="AR2656" s="212"/>
      <c r="AS2656" s="212"/>
      <c r="AT2656" s="212"/>
      <c r="AU2656" s="212"/>
      <c r="AV2656" s="212"/>
      <c r="AW2656" s="212"/>
      <c r="AX2656" s="212"/>
      <c r="AY2656" s="212"/>
      <c r="AZ2656" s="212"/>
      <c r="BA2656" s="212"/>
      <c r="BB2656" s="212"/>
      <c r="BC2656" s="212"/>
      <c r="BD2656" s="212"/>
      <c r="BE2656" s="212"/>
      <c r="BF2656" s="212"/>
      <c r="BG2656" s="212"/>
      <c r="BH2656" s="212"/>
    </row>
    <row r="2657" spans="1:60" outlineLevel="3" x14ac:dyDescent="0.2">
      <c r="A2657" s="219"/>
      <c r="B2657" s="220"/>
      <c r="C2657" s="259" t="s">
        <v>2147</v>
      </c>
      <c r="D2657" s="226"/>
      <c r="E2657" s="227">
        <v>3378.2361999999998</v>
      </c>
      <c r="F2657" s="222"/>
      <c r="G2657" s="222"/>
      <c r="H2657" s="222"/>
      <c r="I2657" s="222"/>
      <c r="J2657" s="222"/>
      <c r="K2657" s="222"/>
      <c r="L2657" s="222"/>
      <c r="M2657" s="222"/>
      <c r="N2657" s="221"/>
      <c r="O2657" s="221"/>
      <c r="P2657" s="221"/>
      <c r="Q2657" s="221"/>
      <c r="R2657" s="222"/>
      <c r="S2657" s="222"/>
      <c r="T2657" s="222"/>
      <c r="U2657" s="222"/>
      <c r="V2657" s="222"/>
      <c r="W2657" s="222"/>
      <c r="X2657" s="222"/>
      <c r="Y2657" s="222"/>
      <c r="Z2657" s="212"/>
      <c r="AA2657" s="212"/>
      <c r="AB2657" s="212"/>
      <c r="AC2657" s="212"/>
      <c r="AD2657" s="212"/>
      <c r="AE2657" s="212"/>
      <c r="AF2657" s="212"/>
      <c r="AG2657" s="212" t="s">
        <v>235</v>
      </c>
      <c r="AH2657" s="212">
        <v>5</v>
      </c>
      <c r="AI2657" s="212"/>
      <c r="AJ2657" s="212"/>
      <c r="AK2657" s="212"/>
      <c r="AL2657" s="212"/>
      <c r="AM2657" s="212"/>
      <c r="AN2657" s="212"/>
      <c r="AO2657" s="212"/>
      <c r="AP2657" s="212"/>
      <c r="AQ2657" s="212"/>
      <c r="AR2657" s="212"/>
      <c r="AS2657" s="212"/>
      <c r="AT2657" s="212"/>
      <c r="AU2657" s="212"/>
      <c r="AV2657" s="212"/>
      <c r="AW2657" s="212"/>
      <c r="AX2657" s="212"/>
      <c r="AY2657" s="212"/>
      <c r="AZ2657" s="212"/>
      <c r="BA2657" s="212"/>
      <c r="BB2657" s="212"/>
      <c r="BC2657" s="212"/>
      <c r="BD2657" s="212"/>
      <c r="BE2657" s="212"/>
      <c r="BF2657" s="212"/>
      <c r="BG2657" s="212"/>
      <c r="BH2657" s="212"/>
    </row>
    <row r="2658" spans="1:60" outlineLevel="1" x14ac:dyDescent="0.2">
      <c r="A2658" s="239">
        <v>325</v>
      </c>
      <c r="B2658" s="240" t="s">
        <v>2156</v>
      </c>
      <c r="C2658" s="257" t="s">
        <v>2157</v>
      </c>
      <c r="D2658" s="241" t="s">
        <v>296</v>
      </c>
      <c r="E2658" s="242">
        <v>3378.2361999999998</v>
      </c>
      <c r="F2658" s="243"/>
      <c r="G2658" s="244">
        <f>ROUND(E2658*F2658,2)</f>
        <v>0</v>
      </c>
      <c r="H2658" s="243"/>
      <c r="I2658" s="244">
        <f>ROUND(E2658*H2658,2)</f>
        <v>0</v>
      </c>
      <c r="J2658" s="243"/>
      <c r="K2658" s="244">
        <f>ROUND(E2658*J2658,2)</f>
        <v>0</v>
      </c>
      <c r="L2658" s="244">
        <v>15</v>
      </c>
      <c r="M2658" s="244">
        <f>G2658*(1+L2658/100)</f>
        <v>0</v>
      </c>
      <c r="N2658" s="242">
        <v>2.7999999999999998E-4</v>
      </c>
      <c r="O2658" s="242">
        <f>ROUND(E2658*N2658,2)</f>
        <v>0.95</v>
      </c>
      <c r="P2658" s="242">
        <v>0</v>
      </c>
      <c r="Q2658" s="242">
        <f>ROUND(E2658*P2658,2)</f>
        <v>0</v>
      </c>
      <c r="R2658" s="244" t="s">
        <v>2145</v>
      </c>
      <c r="S2658" s="244" t="s">
        <v>227</v>
      </c>
      <c r="T2658" s="245" t="s">
        <v>227</v>
      </c>
      <c r="U2658" s="222">
        <v>0.17</v>
      </c>
      <c r="V2658" s="222">
        <f>ROUND(E2658*U2658,2)</f>
        <v>574.29999999999995</v>
      </c>
      <c r="W2658" s="222"/>
      <c r="X2658" s="222" t="s">
        <v>298</v>
      </c>
      <c r="Y2658" s="222" t="s">
        <v>230</v>
      </c>
      <c r="Z2658" s="212"/>
      <c r="AA2658" s="212"/>
      <c r="AB2658" s="212"/>
      <c r="AC2658" s="212"/>
      <c r="AD2658" s="212"/>
      <c r="AE2658" s="212"/>
      <c r="AF2658" s="212"/>
      <c r="AG2658" s="212" t="s">
        <v>299</v>
      </c>
      <c r="AH2658" s="212"/>
      <c r="AI2658" s="212"/>
      <c r="AJ2658" s="212"/>
      <c r="AK2658" s="212"/>
      <c r="AL2658" s="212"/>
      <c r="AM2658" s="212"/>
      <c r="AN2658" s="212"/>
      <c r="AO2658" s="212"/>
      <c r="AP2658" s="212"/>
      <c r="AQ2658" s="212"/>
      <c r="AR2658" s="212"/>
      <c r="AS2658" s="212"/>
      <c r="AT2658" s="212"/>
      <c r="AU2658" s="212"/>
      <c r="AV2658" s="212"/>
      <c r="AW2658" s="212"/>
      <c r="AX2658" s="212"/>
      <c r="AY2658" s="212"/>
      <c r="AZ2658" s="212"/>
      <c r="BA2658" s="212"/>
      <c r="BB2658" s="212"/>
      <c r="BC2658" s="212"/>
      <c r="BD2658" s="212"/>
      <c r="BE2658" s="212"/>
      <c r="BF2658" s="212"/>
      <c r="BG2658" s="212"/>
      <c r="BH2658" s="212"/>
    </row>
    <row r="2659" spans="1:60" outlineLevel="2" x14ac:dyDescent="0.2">
      <c r="A2659" s="219"/>
      <c r="B2659" s="220"/>
      <c r="C2659" s="259" t="s">
        <v>580</v>
      </c>
      <c r="D2659" s="226"/>
      <c r="E2659" s="227"/>
      <c r="F2659" s="222"/>
      <c r="G2659" s="222"/>
      <c r="H2659" s="222"/>
      <c r="I2659" s="222"/>
      <c r="J2659" s="222"/>
      <c r="K2659" s="222"/>
      <c r="L2659" s="222"/>
      <c r="M2659" s="222"/>
      <c r="N2659" s="221"/>
      <c r="O2659" s="221"/>
      <c r="P2659" s="221"/>
      <c r="Q2659" s="221"/>
      <c r="R2659" s="222"/>
      <c r="S2659" s="222"/>
      <c r="T2659" s="222"/>
      <c r="U2659" s="222"/>
      <c r="V2659" s="222"/>
      <c r="W2659" s="222"/>
      <c r="X2659" s="222"/>
      <c r="Y2659" s="222"/>
      <c r="Z2659" s="212"/>
      <c r="AA2659" s="212"/>
      <c r="AB2659" s="212"/>
      <c r="AC2659" s="212"/>
      <c r="AD2659" s="212"/>
      <c r="AE2659" s="212"/>
      <c r="AF2659" s="212"/>
      <c r="AG2659" s="212" t="s">
        <v>235</v>
      </c>
      <c r="AH2659" s="212">
        <v>0</v>
      </c>
      <c r="AI2659" s="212"/>
      <c r="AJ2659" s="212"/>
      <c r="AK2659" s="212"/>
      <c r="AL2659" s="212"/>
      <c r="AM2659" s="212"/>
      <c r="AN2659" s="212"/>
      <c r="AO2659" s="212"/>
      <c r="AP2659" s="212"/>
      <c r="AQ2659" s="212"/>
      <c r="AR2659" s="212"/>
      <c r="AS2659" s="212"/>
      <c r="AT2659" s="212"/>
      <c r="AU2659" s="212"/>
      <c r="AV2659" s="212"/>
      <c r="AW2659" s="212"/>
      <c r="AX2659" s="212"/>
      <c r="AY2659" s="212"/>
      <c r="AZ2659" s="212"/>
      <c r="BA2659" s="212"/>
      <c r="BB2659" s="212"/>
      <c r="BC2659" s="212"/>
      <c r="BD2659" s="212"/>
      <c r="BE2659" s="212"/>
      <c r="BF2659" s="212"/>
      <c r="BG2659" s="212"/>
      <c r="BH2659" s="212"/>
    </row>
    <row r="2660" spans="1:60" outlineLevel="3" x14ac:dyDescent="0.2">
      <c r="A2660" s="219"/>
      <c r="B2660" s="220"/>
      <c r="C2660" s="259" t="s">
        <v>325</v>
      </c>
      <c r="D2660" s="226"/>
      <c r="E2660" s="227"/>
      <c r="F2660" s="222"/>
      <c r="G2660" s="222"/>
      <c r="H2660" s="222"/>
      <c r="I2660" s="222"/>
      <c r="J2660" s="222"/>
      <c r="K2660" s="222"/>
      <c r="L2660" s="222"/>
      <c r="M2660" s="222"/>
      <c r="N2660" s="221"/>
      <c r="O2660" s="221"/>
      <c r="P2660" s="221"/>
      <c r="Q2660" s="221"/>
      <c r="R2660" s="222"/>
      <c r="S2660" s="222"/>
      <c r="T2660" s="222"/>
      <c r="U2660" s="222"/>
      <c r="V2660" s="222"/>
      <c r="W2660" s="222"/>
      <c r="X2660" s="222"/>
      <c r="Y2660" s="222"/>
      <c r="Z2660" s="212"/>
      <c r="AA2660" s="212"/>
      <c r="AB2660" s="212"/>
      <c r="AC2660" s="212"/>
      <c r="AD2660" s="212"/>
      <c r="AE2660" s="212"/>
      <c r="AF2660" s="212"/>
      <c r="AG2660" s="212" t="s">
        <v>235</v>
      </c>
      <c r="AH2660" s="212">
        <v>0</v>
      </c>
      <c r="AI2660" s="212"/>
      <c r="AJ2660" s="212"/>
      <c r="AK2660" s="212"/>
      <c r="AL2660" s="212"/>
      <c r="AM2660" s="212"/>
      <c r="AN2660" s="212"/>
      <c r="AO2660" s="212"/>
      <c r="AP2660" s="212"/>
      <c r="AQ2660" s="212"/>
      <c r="AR2660" s="212"/>
      <c r="AS2660" s="212"/>
      <c r="AT2660" s="212"/>
      <c r="AU2660" s="212"/>
      <c r="AV2660" s="212"/>
      <c r="AW2660" s="212"/>
      <c r="AX2660" s="212"/>
      <c r="AY2660" s="212"/>
      <c r="AZ2660" s="212"/>
      <c r="BA2660" s="212"/>
      <c r="BB2660" s="212"/>
      <c r="BC2660" s="212"/>
      <c r="BD2660" s="212"/>
      <c r="BE2660" s="212"/>
      <c r="BF2660" s="212"/>
      <c r="BG2660" s="212"/>
      <c r="BH2660" s="212"/>
    </row>
    <row r="2661" spans="1:60" outlineLevel="3" x14ac:dyDescent="0.2">
      <c r="A2661" s="219"/>
      <c r="B2661" s="220"/>
      <c r="C2661" s="259" t="s">
        <v>701</v>
      </c>
      <c r="D2661" s="226"/>
      <c r="E2661" s="227">
        <v>60.591000000000001</v>
      </c>
      <c r="F2661" s="222"/>
      <c r="G2661" s="222"/>
      <c r="H2661" s="222"/>
      <c r="I2661" s="222"/>
      <c r="J2661" s="222"/>
      <c r="K2661" s="222"/>
      <c r="L2661" s="222"/>
      <c r="M2661" s="222"/>
      <c r="N2661" s="221"/>
      <c r="O2661" s="221"/>
      <c r="P2661" s="221"/>
      <c r="Q2661" s="221"/>
      <c r="R2661" s="222"/>
      <c r="S2661" s="222"/>
      <c r="T2661" s="222"/>
      <c r="U2661" s="222"/>
      <c r="V2661" s="222"/>
      <c r="W2661" s="222"/>
      <c r="X2661" s="222"/>
      <c r="Y2661" s="222"/>
      <c r="Z2661" s="212"/>
      <c r="AA2661" s="212"/>
      <c r="AB2661" s="212"/>
      <c r="AC2661" s="212"/>
      <c r="AD2661" s="212"/>
      <c r="AE2661" s="212"/>
      <c r="AF2661" s="212"/>
      <c r="AG2661" s="212" t="s">
        <v>235</v>
      </c>
      <c r="AH2661" s="212">
        <v>0</v>
      </c>
      <c r="AI2661" s="212"/>
      <c r="AJ2661" s="212"/>
      <c r="AK2661" s="212"/>
      <c r="AL2661" s="212"/>
      <c r="AM2661" s="212"/>
      <c r="AN2661" s="212"/>
      <c r="AO2661" s="212"/>
      <c r="AP2661" s="212"/>
      <c r="AQ2661" s="212"/>
      <c r="AR2661" s="212"/>
      <c r="AS2661" s="212"/>
      <c r="AT2661" s="212"/>
      <c r="AU2661" s="212"/>
      <c r="AV2661" s="212"/>
      <c r="AW2661" s="212"/>
      <c r="AX2661" s="212"/>
      <c r="AY2661" s="212"/>
      <c r="AZ2661" s="212"/>
      <c r="BA2661" s="212"/>
      <c r="BB2661" s="212"/>
      <c r="BC2661" s="212"/>
      <c r="BD2661" s="212"/>
      <c r="BE2661" s="212"/>
      <c r="BF2661" s="212"/>
      <c r="BG2661" s="212"/>
      <c r="BH2661" s="212"/>
    </row>
    <row r="2662" spans="1:60" outlineLevel="3" x14ac:dyDescent="0.2">
      <c r="A2662" s="219"/>
      <c r="B2662" s="220"/>
      <c r="C2662" s="259" t="s">
        <v>702</v>
      </c>
      <c r="D2662" s="226"/>
      <c r="E2662" s="227">
        <v>57.653399999999998</v>
      </c>
      <c r="F2662" s="222"/>
      <c r="G2662" s="222"/>
      <c r="H2662" s="222"/>
      <c r="I2662" s="222"/>
      <c r="J2662" s="222"/>
      <c r="K2662" s="222"/>
      <c r="L2662" s="222"/>
      <c r="M2662" s="222"/>
      <c r="N2662" s="221"/>
      <c r="O2662" s="221"/>
      <c r="P2662" s="221"/>
      <c r="Q2662" s="221"/>
      <c r="R2662" s="222"/>
      <c r="S2662" s="222"/>
      <c r="T2662" s="222"/>
      <c r="U2662" s="222"/>
      <c r="V2662" s="222"/>
      <c r="W2662" s="222"/>
      <c r="X2662" s="222"/>
      <c r="Y2662" s="222"/>
      <c r="Z2662" s="212"/>
      <c r="AA2662" s="212"/>
      <c r="AB2662" s="212"/>
      <c r="AC2662" s="212"/>
      <c r="AD2662" s="212"/>
      <c r="AE2662" s="212"/>
      <c r="AF2662" s="212"/>
      <c r="AG2662" s="212" t="s">
        <v>235</v>
      </c>
      <c r="AH2662" s="212">
        <v>0</v>
      </c>
      <c r="AI2662" s="212"/>
      <c r="AJ2662" s="212"/>
      <c r="AK2662" s="212"/>
      <c r="AL2662" s="212"/>
      <c r="AM2662" s="212"/>
      <c r="AN2662" s="212"/>
      <c r="AO2662" s="212"/>
      <c r="AP2662" s="212"/>
      <c r="AQ2662" s="212"/>
      <c r="AR2662" s="212"/>
      <c r="AS2662" s="212"/>
      <c r="AT2662" s="212"/>
      <c r="AU2662" s="212"/>
      <c r="AV2662" s="212"/>
      <c r="AW2662" s="212"/>
      <c r="AX2662" s="212"/>
      <c r="AY2662" s="212"/>
      <c r="AZ2662" s="212"/>
      <c r="BA2662" s="212"/>
      <c r="BB2662" s="212"/>
      <c r="BC2662" s="212"/>
      <c r="BD2662" s="212"/>
      <c r="BE2662" s="212"/>
      <c r="BF2662" s="212"/>
      <c r="BG2662" s="212"/>
      <c r="BH2662" s="212"/>
    </row>
    <row r="2663" spans="1:60" outlineLevel="3" x14ac:dyDescent="0.2">
      <c r="A2663" s="219"/>
      <c r="B2663" s="220"/>
      <c r="C2663" s="259" t="s">
        <v>703</v>
      </c>
      <c r="D2663" s="226"/>
      <c r="E2663" s="227">
        <v>41.518500000000003</v>
      </c>
      <c r="F2663" s="222"/>
      <c r="G2663" s="222"/>
      <c r="H2663" s="222"/>
      <c r="I2663" s="222"/>
      <c r="J2663" s="222"/>
      <c r="K2663" s="222"/>
      <c r="L2663" s="222"/>
      <c r="M2663" s="222"/>
      <c r="N2663" s="221"/>
      <c r="O2663" s="221"/>
      <c r="P2663" s="221"/>
      <c r="Q2663" s="221"/>
      <c r="R2663" s="222"/>
      <c r="S2663" s="222"/>
      <c r="T2663" s="222"/>
      <c r="U2663" s="222"/>
      <c r="V2663" s="222"/>
      <c r="W2663" s="222"/>
      <c r="X2663" s="222"/>
      <c r="Y2663" s="222"/>
      <c r="Z2663" s="212"/>
      <c r="AA2663" s="212"/>
      <c r="AB2663" s="212"/>
      <c r="AC2663" s="212"/>
      <c r="AD2663" s="212"/>
      <c r="AE2663" s="212"/>
      <c r="AF2663" s="212"/>
      <c r="AG2663" s="212" t="s">
        <v>235</v>
      </c>
      <c r="AH2663" s="212">
        <v>0</v>
      </c>
      <c r="AI2663" s="212"/>
      <c r="AJ2663" s="212"/>
      <c r="AK2663" s="212"/>
      <c r="AL2663" s="212"/>
      <c r="AM2663" s="212"/>
      <c r="AN2663" s="212"/>
      <c r="AO2663" s="212"/>
      <c r="AP2663" s="212"/>
      <c r="AQ2663" s="212"/>
      <c r="AR2663" s="212"/>
      <c r="AS2663" s="212"/>
      <c r="AT2663" s="212"/>
      <c r="AU2663" s="212"/>
      <c r="AV2663" s="212"/>
      <c r="AW2663" s="212"/>
      <c r="AX2663" s="212"/>
      <c r="AY2663" s="212"/>
      <c r="AZ2663" s="212"/>
      <c r="BA2663" s="212"/>
      <c r="BB2663" s="212"/>
      <c r="BC2663" s="212"/>
      <c r="BD2663" s="212"/>
      <c r="BE2663" s="212"/>
      <c r="BF2663" s="212"/>
      <c r="BG2663" s="212"/>
      <c r="BH2663" s="212"/>
    </row>
    <row r="2664" spans="1:60" outlineLevel="3" x14ac:dyDescent="0.2">
      <c r="A2664" s="219"/>
      <c r="B2664" s="220"/>
      <c r="C2664" s="259" t="s">
        <v>704</v>
      </c>
      <c r="D2664" s="226"/>
      <c r="E2664" s="227">
        <v>65.572900000000004</v>
      </c>
      <c r="F2664" s="222"/>
      <c r="G2664" s="222"/>
      <c r="H2664" s="222"/>
      <c r="I2664" s="222"/>
      <c r="J2664" s="222"/>
      <c r="K2664" s="222"/>
      <c r="L2664" s="222"/>
      <c r="M2664" s="222"/>
      <c r="N2664" s="221"/>
      <c r="O2664" s="221"/>
      <c r="P2664" s="221"/>
      <c r="Q2664" s="221"/>
      <c r="R2664" s="222"/>
      <c r="S2664" s="222"/>
      <c r="T2664" s="222"/>
      <c r="U2664" s="222"/>
      <c r="V2664" s="222"/>
      <c r="W2664" s="222"/>
      <c r="X2664" s="222"/>
      <c r="Y2664" s="222"/>
      <c r="Z2664" s="212"/>
      <c r="AA2664" s="212"/>
      <c r="AB2664" s="212"/>
      <c r="AC2664" s="212"/>
      <c r="AD2664" s="212"/>
      <c r="AE2664" s="212"/>
      <c r="AF2664" s="212"/>
      <c r="AG2664" s="212" t="s">
        <v>235</v>
      </c>
      <c r="AH2664" s="212">
        <v>0</v>
      </c>
      <c r="AI2664" s="212"/>
      <c r="AJ2664" s="212"/>
      <c r="AK2664" s="212"/>
      <c r="AL2664" s="212"/>
      <c r="AM2664" s="212"/>
      <c r="AN2664" s="212"/>
      <c r="AO2664" s="212"/>
      <c r="AP2664" s="212"/>
      <c r="AQ2664" s="212"/>
      <c r="AR2664" s="212"/>
      <c r="AS2664" s="212"/>
      <c r="AT2664" s="212"/>
      <c r="AU2664" s="212"/>
      <c r="AV2664" s="212"/>
      <c r="AW2664" s="212"/>
      <c r="AX2664" s="212"/>
      <c r="AY2664" s="212"/>
      <c r="AZ2664" s="212"/>
      <c r="BA2664" s="212"/>
      <c r="BB2664" s="212"/>
      <c r="BC2664" s="212"/>
      <c r="BD2664" s="212"/>
      <c r="BE2664" s="212"/>
      <c r="BF2664" s="212"/>
      <c r="BG2664" s="212"/>
      <c r="BH2664" s="212"/>
    </row>
    <row r="2665" spans="1:60" outlineLevel="3" x14ac:dyDescent="0.2">
      <c r="A2665" s="219"/>
      <c r="B2665" s="220"/>
      <c r="C2665" s="259" t="s">
        <v>705</v>
      </c>
      <c r="D2665" s="226"/>
      <c r="E2665" s="227">
        <v>25.731000000000002</v>
      </c>
      <c r="F2665" s="222"/>
      <c r="G2665" s="222"/>
      <c r="H2665" s="222"/>
      <c r="I2665" s="222"/>
      <c r="J2665" s="222"/>
      <c r="K2665" s="222"/>
      <c r="L2665" s="222"/>
      <c r="M2665" s="222"/>
      <c r="N2665" s="221"/>
      <c r="O2665" s="221"/>
      <c r="P2665" s="221"/>
      <c r="Q2665" s="221"/>
      <c r="R2665" s="222"/>
      <c r="S2665" s="222"/>
      <c r="T2665" s="222"/>
      <c r="U2665" s="222"/>
      <c r="V2665" s="222"/>
      <c r="W2665" s="222"/>
      <c r="X2665" s="222"/>
      <c r="Y2665" s="222"/>
      <c r="Z2665" s="212"/>
      <c r="AA2665" s="212"/>
      <c r="AB2665" s="212"/>
      <c r="AC2665" s="212"/>
      <c r="AD2665" s="212"/>
      <c r="AE2665" s="212"/>
      <c r="AF2665" s="212"/>
      <c r="AG2665" s="212" t="s">
        <v>235</v>
      </c>
      <c r="AH2665" s="212">
        <v>0</v>
      </c>
      <c r="AI2665" s="212"/>
      <c r="AJ2665" s="212"/>
      <c r="AK2665" s="212"/>
      <c r="AL2665" s="212"/>
      <c r="AM2665" s="212"/>
      <c r="AN2665" s="212"/>
      <c r="AO2665" s="212"/>
      <c r="AP2665" s="212"/>
      <c r="AQ2665" s="212"/>
      <c r="AR2665" s="212"/>
      <c r="AS2665" s="212"/>
      <c r="AT2665" s="212"/>
      <c r="AU2665" s="212"/>
      <c r="AV2665" s="212"/>
      <c r="AW2665" s="212"/>
      <c r="AX2665" s="212"/>
      <c r="AY2665" s="212"/>
      <c r="AZ2665" s="212"/>
      <c r="BA2665" s="212"/>
      <c r="BB2665" s="212"/>
      <c r="BC2665" s="212"/>
      <c r="BD2665" s="212"/>
      <c r="BE2665" s="212"/>
      <c r="BF2665" s="212"/>
      <c r="BG2665" s="212"/>
      <c r="BH2665" s="212"/>
    </row>
    <row r="2666" spans="1:60" outlineLevel="3" x14ac:dyDescent="0.2">
      <c r="A2666" s="219"/>
      <c r="B2666" s="220"/>
      <c r="C2666" s="259" t="s">
        <v>706</v>
      </c>
      <c r="D2666" s="226"/>
      <c r="E2666" s="227">
        <v>54.268999999999998</v>
      </c>
      <c r="F2666" s="222"/>
      <c r="G2666" s="222"/>
      <c r="H2666" s="222"/>
      <c r="I2666" s="222"/>
      <c r="J2666" s="222"/>
      <c r="K2666" s="222"/>
      <c r="L2666" s="222"/>
      <c r="M2666" s="222"/>
      <c r="N2666" s="221"/>
      <c r="O2666" s="221"/>
      <c r="P2666" s="221"/>
      <c r="Q2666" s="221"/>
      <c r="R2666" s="222"/>
      <c r="S2666" s="222"/>
      <c r="T2666" s="222"/>
      <c r="U2666" s="222"/>
      <c r="V2666" s="222"/>
      <c r="W2666" s="222"/>
      <c r="X2666" s="222"/>
      <c r="Y2666" s="222"/>
      <c r="Z2666" s="212"/>
      <c r="AA2666" s="212"/>
      <c r="AB2666" s="212"/>
      <c r="AC2666" s="212"/>
      <c r="AD2666" s="212"/>
      <c r="AE2666" s="212"/>
      <c r="AF2666" s="212"/>
      <c r="AG2666" s="212" t="s">
        <v>235</v>
      </c>
      <c r="AH2666" s="212">
        <v>0</v>
      </c>
      <c r="AI2666" s="212"/>
      <c r="AJ2666" s="212"/>
      <c r="AK2666" s="212"/>
      <c r="AL2666" s="212"/>
      <c r="AM2666" s="212"/>
      <c r="AN2666" s="212"/>
      <c r="AO2666" s="212"/>
      <c r="AP2666" s="212"/>
      <c r="AQ2666" s="212"/>
      <c r="AR2666" s="212"/>
      <c r="AS2666" s="212"/>
      <c r="AT2666" s="212"/>
      <c r="AU2666" s="212"/>
      <c r="AV2666" s="212"/>
      <c r="AW2666" s="212"/>
      <c r="AX2666" s="212"/>
      <c r="AY2666" s="212"/>
      <c r="AZ2666" s="212"/>
      <c r="BA2666" s="212"/>
      <c r="BB2666" s="212"/>
      <c r="BC2666" s="212"/>
      <c r="BD2666" s="212"/>
      <c r="BE2666" s="212"/>
      <c r="BF2666" s="212"/>
      <c r="BG2666" s="212"/>
      <c r="BH2666" s="212"/>
    </row>
    <row r="2667" spans="1:60" outlineLevel="3" x14ac:dyDescent="0.2">
      <c r="A2667" s="219"/>
      <c r="B2667" s="220"/>
      <c r="C2667" s="259" t="s">
        <v>707</v>
      </c>
      <c r="D2667" s="226"/>
      <c r="E2667" s="227">
        <v>58.821800000000003</v>
      </c>
      <c r="F2667" s="222"/>
      <c r="G2667" s="222"/>
      <c r="H2667" s="222"/>
      <c r="I2667" s="222"/>
      <c r="J2667" s="222"/>
      <c r="K2667" s="222"/>
      <c r="L2667" s="222"/>
      <c r="M2667" s="222"/>
      <c r="N2667" s="221"/>
      <c r="O2667" s="221"/>
      <c r="P2667" s="221"/>
      <c r="Q2667" s="221"/>
      <c r="R2667" s="222"/>
      <c r="S2667" s="222"/>
      <c r="T2667" s="222"/>
      <c r="U2667" s="222"/>
      <c r="V2667" s="222"/>
      <c r="W2667" s="222"/>
      <c r="X2667" s="222"/>
      <c r="Y2667" s="222"/>
      <c r="Z2667" s="212"/>
      <c r="AA2667" s="212"/>
      <c r="AB2667" s="212"/>
      <c r="AC2667" s="212"/>
      <c r="AD2667" s="212"/>
      <c r="AE2667" s="212"/>
      <c r="AF2667" s="212"/>
      <c r="AG2667" s="212" t="s">
        <v>235</v>
      </c>
      <c r="AH2667" s="212">
        <v>0</v>
      </c>
      <c r="AI2667" s="212"/>
      <c r="AJ2667" s="212"/>
      <c r="AK2667" s="212"/>
      <c r="AL2667" s="212"/>
      <c r="AM2667" s="212"/>
      <c r="AN2667" s="212"/>
      <c r="AO2667" s="212"/>
      <c r="AP2667" s="212"/>
      <c r="AQ2667" s="212"/>
      <c r="AR2667" s="212"/>
      <c r="AS2667" s="212"/>
      <c r="AT2667" s="212"/>
      <c r="AU2667" s="212"/>
      <c r="AV2667" s="212"/>
      <c r="AW2667" s="212"/>
      <c r="AX2667" s="212"/>
      <c r="AY2667" s="212"/>
      <c r="AZ2667" s="212"/>
      <c r="BA2667" s="212"/>
      <c r="BB2667" s="212"/>
      <c r="BC2667" s="212"/>
      <c r="BD2667" s="212"/>
      <c r="BE2667" s="212"/>
      <c r="BF2667" s="212"/>
      <c r="BG2667" s="212"/>
      <c r="BH2667" s="212"/>
    </row>
    <row r="2668" spans="1:60" outlineLevel="3" x14ac:dyDescent="0.2">
      <c r="A2668" s="219"/>
      <c r="B2668" s="220"/>
      <c r="C2668" s="259" t="s">
        <v>708</v>
      </c>
      <c r="D2668" s="226"/>
      <c r="E2668" s="227">
        <v>53.614800000000002</v>
      </c>
      <c r="F2668" s="222"/>
      <c r="G2668" s="222"/>
      <c r="H2668" s="222"/>
      <c r="I2668" s="222"/>
      <c r="J2668" s="222"/>
      <c r="K2668" s="222"/>
      <c r="L2668" s="222"/>
      <c r="M2668" s="222"/>
      <c r="N2668" s="221"/>
      <c r="O2668" s="221"/>
      <c r="P2668" s="221"/>
      <c r="Q2668" s="221"/>
      <c r="R2668" s="222"/>
      <c r="S2668" s="222"/>
      <c r="T2668" s="222"/>
      <c r="U2668" s="222"/>
      <c r="V2668" s="222"/>
      <c r="W2668" s="222"/>
      <c r="X2668" s="222"/>
      <c r="Y2668" s="222"/>
      <c r="Z2668" s="212"/>
      <c r="AA2668" s="212"/>
      <c r="AB2668" s="212"/>
      <c r="AC2668" s="212"/>
      <c r="AD2668" s="212"/>
      <c r="AE2668" s="212"/>
      <c r="AF2668" s="212"/>
      <c r="AG2668" s="212" t="s">
        <v>235</v>
      </c>
      <c r="AH2668" s="212">
        <v>0</v>
      </c>
      <c r="AI2668" s="212"/>
      <c r="AJ2668" s="212"/>
      <c r="AK2668" s="212"/>
      <c r="AL2668" s="212"/>
      <c r="AM2668" s="212"/>
      <c r="AN2668" s="212"/>
      <c r="AO2668" s="212"/>
      <c r="AP2668" s="212"/>
      <c r="AQ2668" s="212"/>
      <c r="AR2668" s="212"/>
      <c r="AS2668" s="212"/>
      <c r="AT2668" s="212"/>
      <c r="AU2668" s="212"/>
      <c r="AV2668" s="212"/>
      <c r="AW2668" s="212"/>
      <c r="AX2668" s="212"/>
      <c r="AY2668" s="212"/>
      <c r="AZ2668" s="212"/>
      <c r="BA2668" s="212"/>
      <c r="BB2668" s="212"/>
      <c r="BC2668" s="212"/>
      <c r="BD2668" s="212"/>
      <c r="BE2668" s="212"/>
      <c r="BF2668" s="212"/>
      <c r="BG2668" s="212"/>
      <c r="BH2668" s="212"/>
    </row>
    <row r="2669" spans="1:60" ht="22.5" outlineLevel="3" x14ac:dyDescent="0.2">
      <c r="A2669" s="219"/>
      <c r="B2669" s="220"/>
      <c r="C2669" s="259" t="s">
        <v>709</v>
      </c>
      <c r="D2669" s="226"/>
      <c r="E2669" s="227">
        <v>70.12</v>
      </c>
      <c r="F2669" s="222"/>
      <c r="G2669" s="222"/>
      <c r="H2669" s="222"/>
      <c r="I2669" s="222"/>
      <c r="J2669" s="222"/>
      <c r="K2669" s="222"/>
      <c r="L2669" s="222"/>
      <c r="M2669" s="222"/>
      <c r="N2669" s="221"/>
      <c r="O2669" s="221"/>
      <c r="P2669" s="221"/>
      <c r="Q2669" s="221"/>
      <c r="R2669" s="222"/>
      <c r="S2669" s="222"/>
      <c r="T2669" s="222"/>
      <c r="U2669" s="222"/>
      <c r="V2669" s="222"/>
      <c r="W2669" s="222"/>
      <c r="X2669" s="222"/>
      <c r="Y2669" s="222"/>
      <c r="Z2669" s="212"/>
      <c r="AA2669" s="212"/>
      <c r="AB2669" s="212"/>
      <c r="AC2669" s="212"/>
      <c r="AD2669" s="212"/>
      <c r="AE2669" s="212"/>
      <c r="AF2669" s="212"/>
      <c r="AG2669" s="212" t="s">
        <v>235</v>
      </c>
      <c r="AH2669" s="212">
        <v>0</v>
      </c>
      <c r="AI2669" s="212"/>
      <c r="AJ2669" s="212"/>
      <c r="AK2669" s="212"/>
      <c r="AL2669" s="212"/>
      <c r="AM2669" s="212"/>
      <c r="AN2669" s="212"/>
      <c r="AO2669" s="212"/>
      <c r="AP2669" s="212"/>
      <c r="AQ2669" s="212"/>
      <c r="AR2669" s="212"/>
      <c r="AS2669" s="212"/>
      <c r="AT2669" s="212"/>
      <c r="AU2669" s="212"/>
      <c r="AV2669" s="212"/>
      <c r="AW2669" s="212"/>
      <c r="AX2669" s="212"/>
      <c r="AY2669" s="212"/>
      <c r="AZ2669" s="212"/>
      <c r="BA2669" s="212"/>
      <c r="BB2669" s="212"/>
      <c r="BC2669" s="212"/>
      <c r="BD2669" s="212"/>
      <c r="BE2669" s="212"/>
      <c r="BF2669" s="212"/>
      <c r="BG2669" s="212"/>
      <c r="BH2669" s="212"/>
    </row>
    <row r="2670" spans="1:60" outlineLevel="3" x14ac:dyDescent="0.2">
      <c r="A2670" s="219"/>
      <c r="B2670" s="220"/>
      <c r="C2670" s="259" t="s">
        <v>710</v>
      </c>
      <c r="D2670" s="226"/>
      <c r="E2670" s="227">
        <v>54.854999999999997</v>
      </c>
      <c r="F2670" s="222"/>
      <c r="G2670" s="222"/>
      <c r="H2670" s="222"/>
      <c r="I2670" s="222"/>
      <c r="J2670" s="222"/>
      <c r="K2670" s="222"/>
      <c r="L2670" s="222"/>
      <c r="M2670" s="222"/>
      <c r="N2670" s="221"/>
      <c r="O2670" s="221"/>
      <c r="P2670" s="221"/>
      <c r="Q2670" s="221"/>
      <c r="R2670" s="222"/>
      <c r="S2670" s="222"/>
      <c r="T2670" s="222"/>
      <c r="U2670" s="222"/>
      <c r="V2670" s="222"/>
      <c r="W2670" s="222"/>
      <c r="X2670" s="222"/>
      <c r="Y2670" s="222"/>
      <c r="Z2670" s="212"/>
      <c r="AA2670" s="212"/>
      <c r="AB2670" s="212"/>
      <c r="AC2670" s="212"/>
      <c r="AD2670" s="212"/>
      <c r="AE2670" s="212"/>
      <c r="AF2670" s="212"/>
      <c r="AG2670" s="212" t="s">
        <v>235</v>
      </c>
      <c r="AH2670" s="212">
        <v>0</v>
      </c>
      <c r="AI2670" s="212"/>
      <c r="AJ2670" s="212"/>
      <c r="AK2670" s="212"/>
      <c r="AL2670" s="212"/>
      <c r="AM2670" s="212"/>
      <c r="AN2670" s="212"/>
      <c r="AO2670" s="212"/>
      <c r="AP2670" s="212"/>
      <c r="AQ2670" s="212"/>
      <c r="AR2670" s="212"/>
      <c r="AS2670" s="212"/>
      <c r="AT2670" s="212"/>
      <c r="AU2670" s="212"/>
      <c r="AV2670" s="212"/>
      <c r="AW2670" s="212"/>
      <c r="AX2670" s="212"/>
      <c r="AY2670" s="212"/>
      <c r="AZ2670" s="212"/>
      <c r="BA2670" s="212"/>
      <c r="BB2670" s="212"/>
      <c r="BC2670" s="212"/>
      <c r="BD2670" s="212"/>
      <c r="BE2670" s="212"/>
      <c r="BF2670" s="212"/>
      <c r="BG2670" s="212"/>
      <c r="BH2670" s="212"/>
    </row>
    <row r="2671" spans="1:60" outlineLevel="3" x14ac:dyDescent="0.2">
      <c r="A2671" s="219"/>
      <c r="B2671" s="220"/>
      <c r="C2671" s="259" t="s">
        <v>711</v>
      </c>
      <c r="D2671" s="226"/>
      <c r="E2671" s="227">
        <v>39.414000000000001</v>
      </c>
      <c r="F2671" s="222"/>
      <c r="G2671" s="222"/>
      <c r="H2671" s="222"/>
      <c r="I2671" s="222"/>
      <c r="J2671" s="222"/>
      <c r="K2671" s="222"/>
      <c r="L2671" s="222"/>
      <c r="M2671" s="222"/>
      <c r="N2671" s="221"/>
      <c r="O2671" s="221"/>
      <c r="P2671" s="221"/>
      <c r="Q2671" s="221"/>
      <c r="R2671" s="222"/>
      <c r="S2671" s="222"/>
      <c r="T2671" s="222"/>
      <c r="U2671" s="222"/>
      <c r="V2671" s="222"/>
      <c r="W2671" s="222"/>
      <c r="X2671" s="222"/>
      <c r="Y2671" s="222"/>
      <c r="Z2671" s="212"/>
      <c r="AA2671" s="212"/>
      <c r="AB2671" s="212"/>
      <c r="AC2671" s="212"/>
      <c r="AD2671" s="212"/>
      <c r="AE2671" s="212"/>
      <c r="AF2671" s="212"/>
      <c r="AG2671" s="212" t="s">
        <v>235</v>
      </c>
      <c r="AH2671" s="212">
        <v>0</v>
      </c>
      <c r="AI2671" s="212"/>
      <c r="AJ2671" s="212"/>
      <c r="AK2671" s="212"/>
      <c r="AL2671" s="212"/>
      <c r="AM2671" s="212"/>
      <c r="AN2671" s="212"/>
      <c r="AO2671" s="212"/>
      <c r="AP2671" s="212"/>
      <c r="AQ2671" s="212"/>
      <c r="AR2671" s="212"/>
      <c r="AS2671" s="212"/>
      <c r="AT2671" s="212"/>
      <c r="AU2671" s="212"/>
      <c r="AV2671" s="212"/>
      <c r="AW2671" s="212"/>
      <c r="AX2671" s="212"/>
      <c r="AY2671" s="212"/>
      <c r="AZ2671" s="212"/>
      <c r="BA2671" s="212"/>
      <c r="BB2671" s="212"/>
      <c r="BC2671" s="212"/>
      <c r="BD2671" s="212"/>
      <c r="BE2671" s="212"/>
      <c r="BF2671" s="212"/>
      <c r="BG2671" s="212"/>
      <c r="BH2671" s="212"/>
    </row>
    <row r="2672" spans="1:60" outlineLevel="3" x14ac:dyDescent="0.2">
      <c r="A2672" s="219"/>
      <c r="B2672" s="220"/>
      <c r="C2672" s="259" t="s">
        <v>712</v>
      </c>
      <c r="D2672" s="226"/>
      <c r="E2672" s="227">
        <v>10.709</v>
      </c>
      <c r="F2672" s="222"/>
      <c r="G2672" s="222"/>
      <c r="H2672" s="222"/>
      <c r="I2672" s="222"/>
      <c r="J2672" s="222"/>
      <c r="K2672" s="222"/>
      <c r="L2672" s="222"/>
      <c r="M2672" s="222"/>
      <c r="N2672" s="221"/>
      <c r="O2672" s="221"/>
      <c r="P2672" s="221"/>
      <c r="Q2672" s="221"/>
      <c r="R2672" s="222"/>
      <c r="S2672" s="222"/>
      <c r="T2672" s="222"/>
      <c r="U2672" s="222"/>
      <c r="V2672" s="222"/>
      <c r="W2672" s="222"/>
      <c r="X2672" s="222"/>
      <c r="Y2672" s="222"/>
      <c r="Z2672" s="212"/>
      <c r="AA2672" s="212"/>
      <c r="AB2672" s="212"/>
      <c r="AC2672" s="212"/>
      <c r="AD2672" s="212"/>
      <c r="AE2672" s="212"/>
      <c r="AF2672" s="212"/>
      <c r="AG2672" s="212" t="s">
        <v>235</v>
      </c>
      <c r="AH2672" s="212">
        <v>0</v>
      </c>
      <c r="AI2672" s="212"/>
      <c r="AJ2672" s="212"/>
      <c r="AK2672" s="212"/>
      <c r="AL2672" s="212"/>
      <c r="AM2672" s="212"/>
      <c r="AN2672" s="212"/>
      <c r="AO2672" s="212"/>
      <c r="AP2672" s="212"/>
      <c r="AQ2672" s="212"/>
      <c r="AR2672" s="212"/>
      <c r="AS2672" s="212"/>
      <c r="AT2672" s="212"/>
      <c r="AU2672" s="212"/>
      <c r="AV2672" s="212"/>
      <c r="AW2672" s="212"/>
      <c r="AX2672" s="212"/>
      <c r="AY2672" s="212"/>
      <c r="AZ2672" s="212"/>
      <c r="BA2672" s="212"/>
      <c r="BB2672" s="212"/>
      <c r="BC2672" s="212"/>
      <c r="BD2672" s="212"/>
      <c r="BE2672" s="212"/>
      <c r="BF2672" s="212"/>
      <c r="BG2672" s="212"/>
      <c r="BH2672" s="212"/>
    </row>
    <row r="2673" spans="1:60" outlineLevel="3" x14ac:dyDescent="0.2">
      <c r="A2673" s="219"/>
      <c r="B2673" s="220"/>
      <c r="C2673" s="259" t="s">
        <v>582</v>
      </c>
      <c r="D2673" s="226"/>
      <c r="E2673" s="227"/>
      <c r="F2673" s="222"/>
      <c r="G2673" s="222"/>
      <c r="H2673" s="222"/>
      <c r="I2673" s="222"/>
      <c r="J2673" s="222"/>
      <c r="K2673" s="222"/>
      <c r="L2673" s="222"/>
      <c r="M2673" s="222"/>
      <c r="N2673" s="221"/>
      <c r="O2673" s="221"/>
      <c r="P2673" s="221"/>
      <c r="Q2673" s="221"/>
      <c r="R2673" s="222"/>
      <c r="S2673" s="222"/>
      <c r="T2673" s="222"/>
      <c r="U2673" s="222"/>
      <c r="V2673" s="222"/>
      <c r="W2673" s="222"/>
      <c r="X2673" s="222"/>
      <c r="Y2673" s="222"/>
      <c r="Z2673" s="212"/>
      <c r="AA2673" s="212"/>
      <c r="AB2673" s="212"/>
      <c r="AC2673" s="212"/>
      <c r="AD2673" s="212"/>
      <c r="AE2673" s="212"/>
      <c r="AF2673" s="212"/>
      <c r="AG2673" s="212" t="s">
        <v>235</v>
      </c>
      <c r="AH2673" s="212">
        <v>0</v>
      </c>
      <c r="AI2673" s="212"/>
      <c r="AJ2673" s="212"/>
      <c r="AK2673" s="212"/>
      <c r="AL2673" s="212"/>
      <c r="AM2673" s="212"/>
      <c r="AN2673" s="212"/>
      <c r="AO2673" s="212"/>
      <c r="AP2673" s="212"/>
      <c r="AQ2673" s="212"/>
      <c r="AR2673" s="212"/>
      <c r="AS2673" s="212"/>
      <c r="AT2673" s="212"/>
      <c r="AU2673" s="212"/>
      <c r="AV2673" s="212"/>
      <c r="AW2673" s="212"/>
      <c r="AX2673" s="212"/>
      <c r="AY2673" s="212"/>
      <c r="AZ2673" s="212"/>
      <c r="BA2673" s="212"/>
      <c r="BB2673" s="212"/>
      <c r="BC2673" s="212"/>
      <c r="BD2673" s="212"/>
      <c r="BE2673" s="212"/>
      <c r="BF2673" s="212"/>
      <c r="BG2673" s="212"/>
      <c r="BH2673" s="212"/>
    </row>
    <row r="2674" spans="1:60" outlineLevel="3" x14ac:dyDescent="0.2">
      <c r="A2674" s="219"/>
      <c r="B2674" s="220"/>
      <c r="C2674" s="259" t="s">
        <v>713</v>
      </c>
      <c r="D2674" s="226"/>
      <c r="E2674" s="227">
        <v>45.95</v>
      </c>
      <c r="F2674" s="222"/>
      <c r="G2674" s="222"/>
      <c r="H2674" s="222"/>
      <c r="I2674" s="222"/>
      <c r="J2674" s="222"/>
      <c r="K2674" s="222"/>
      <c r="L2674" s="222"/>
      <c r="M2674" s="222"/>
      <c r="N2674" s="221"/>
      <c r="O2674" s="221"/>
      <c r="P2674" s="221"/>
      <c r="Q2674" s="221"/>
      <c r="R2674" s="222"/>
      <c r="S2674" s="222"/>
      <c r="T2674" s="222"/>
      <c r="U2674" s="222"/>
      <c r="V2674" s="222"/>
      <c r="W2674" s="222"/>
      <c r="X2674" s="222"/>
      <c r="Y2674" s="222"/>
      <c r="Z2674" s="212"/>
      <c r="AA2674" s="212"/>
      <c r="AB2674" s="212"/>
      <c r="AC2674" s="212"/>
      <c r="AD2674" s="212"/>
      <c r="AE2674" s="212"/>
      <c r="AF2674" s="212"/>
      <c r="AG2674" s="212" t="s">
        <v>235</v>
      </c>
      <c r="AH2674" s="212">
        <v>0</v>
      </c>
      <c r="AI2674" s="212"/>
      <c r="AJ2674" s="212"/>
      <c r="AK2674" s="212"/>
      <c r="AL2674" s="212"/>
      <c r="AM2674" s="212"/>
      <c r="AN2674" s="212"/>
      <c r="AO2674" s="212"/>
      <c r="AP2674" s="212"/>
      <c r="AQ2674" s="212"/>
      <c r="AR2674" s="212"/>
      <c r="AS2674" s="212"/>
      <c r="AT2674" s="212"/>
      <c r="AU2674" s="212"/>
      <c r="AV2674" s="212"/>
      <c r="AW2674" s="212"/>
      <c r="AX2674" s="212"/>
      <c r="AY2674" s="212"/>
      <c r="AZ2674" s="212"/>
      <c r="BA2674" s="212"/>
      <c r="BB2674" s="212"/>
      <c r="BC2674" s="212"/>
      <c r="BD2674" s="212"/>
      <c r="BE2674" s="212"/>
      <c r="BF2674" s="212"/>
      <c r="BG2674" s="212"/>
      <c r="BH2674" s="212"/>
    </row>
    <row r="2675" spans="1:60" ht="22.5" outlineLevel="3" x14ac:dyDescent="0.2">
      <c r="A2675" s="219"/>
      <c r="B2675" s="220"/>
      <c r="C2675" s="259" t="s">
        <v>714</v>
      </c>
      <c r="D2675" s="226"/>
      <c r="E2675" s="227">
        <v>83.515600000000006</v>
      </c>
      <c r="F2675" s="222"/>
      <c r="G2675" s="222"/>
      <c r="H2675" s="222"/>
      <c r="I2675" s="222"/>
      <c r="J2675" s="222"/>
      <c r="K2675" s="222"/>
      <c r="L2675" s="222"/>
      <c r="M2675" s="222"/>
      <c r="N2675" s="221"/>
      <c r="O2675" s="221"/>
      <c r="P2675" s="221"/>
      <c r="Q2675" s="221"/>
      <c r="R2675" s="222"/>
      <c r="S2675" s="222"/>
      <c r="T2675" s="222"/>
      <c r="U2675" s="222"/>
      <c r="V2675" s="222"/>
      <c r="W2675" s="222"/>
      <c r="X2675" s="222"/>
      <c r="Y2675" s="222"/>
      <c r="Z2675" s="212"/>
      <c r="AA2675" s="212"/>
      <c r="AB2675" s="212"/>
      <c r="AC2675" s="212"/>
      <c r="AD2675" s="212"/>
      <c r="AE2675" s="212"/>
      <c r="AF2675" s="212"/>
      <c r="AG2675" s="212" t="s">
        <v>235</v>
      </c>
      <c r="AH2675" s="212">
        <v>0</v>
      </c>
      <c r="AI2675" s="212"/>
      <c r="AJ2675" s="212"/>
      <c r="AK2675" s="212"/>
      <c r="AL2675" s="212"/>
      <c r="AM2675" s="212"/>
      <c r="AN2675" s="212"/>
      <c r="AO2675" s="212"/>
      <c r="AP2675" s="212"/>
      <c r="AQ2675" s="212"/>
      <c r="AR2675" s="212"/>
      <c r="AS2675" s="212"/>
      <c r="AT2675" s="212"/>
      <c r="AU2675" s="212"/>
      <c r="AV2675" s="212"/>
      <c r="AW2675" s="212"/>
      <c r="AX2675" s="212"/>
      <c r="AY2675" s="212"/>
      <c r="AZ2675" s="212"/>
      <c r="BA2675" s="212"/>
      <c r="BB2675" s="212"/>
      <c r="BC2675" s="212"/>
      <c r="BD2675" s="212"/>
      <c r="BE2675" s="212"/>
      <c r="BF2675" s="212"/>
      <c r="BG2675" s="212"/>
      <c r="BH2675" s="212"/>
    </row>
    <row r="2676" spans="1:60" outlineLevel="3" x14ac:dyDescent="0.2">
      <c r="A2676" s="219"/>
      <c r="B2676" s="220"/>
      <c r="C2676" s="259" t="s">
        <v>715</v>
      </c>
      <c r="D2676" s="226"/>
      <c r="E2676" s="227">
        <v>66.1755</v>
      </c>
      <c r="F2676" s="222"/>
      <c r="G2676" s="222"/>
      <c r="H2676" s="222"/>
      <c r="I2676" s="222"/>
      <c r="J2676" s="222"/>
      <c r="K2676" s="222"/>
      <c r="L2676" s="222"/>
      <c r="M2676" s="222"/>
      <c r="N2676" s="221"/>
      <c r="O2676" s="221"/>
      <c r="P2676" s="221"/>
      <c r="Q2676" s="221"/>
      <c r="R2676" s="222"/>
      <c r="S2676" s="222"/>
      <c r="T2676" s="222"/>
      <c r="U2676" s="222"/>
      <c r="V2676" s="222"/>
      <c r="W2676" s="222"/>
      <c r="X2676" s="222"/>
      <c r="Y2676" s="222"/>
      <c r="Z2676" s="212"/>
      <c r="AA2676" s="212"/>
      <c r="AB2676" s="212"/>
      <c r="AC2676" s="212"/>
      <c r="AD2676" s="212"/>
      <c r="AE2676" s="212"/>
      <c r="AF2676" s="212"/>
      <c r="AG2676" s="212" t="s">
        <v>235</v>
      </c>
      <c r="AH2676" s="212">
        <v>0</v>
      </c>
      <c r="AI2676" s="212"/>
      <c r="AJ2676" s="212"/>
      <c r="AK2676" s="212"/>
      <c r="AL2676" s="212"/>
      <c r="AM2676" s="212"/>
      <c r="AN2676" s="212"/>
      <c r="AO2676" s="212"/>
      <c r="AP2676" s="212"/>
      <c r="AQ2676" s="212"/>
      <c r="AR2676" s="212"/>
      <c r="AS2676" s="212"/>
      <c r="AT2676" s="212"/>
      <c r="AU2676" s="212"/>
      <c r="AV2676" s="212"/>
      <c r="AW2676" s="212"/>
      <c r="AX2676" s="212"/>
      <c r="AY2676" s="212"/>
      <c r="AZ2676" s="212"/>
      <c r="BA2676" s="212"/>
      <c r="BB2676" s="212"/>
      <c r="BC2676" s="212"/>
      <c r="BD2676" s="212"/>
      <c r="BE2676" s="212"/>
      <c r="BF2676" s="212"/>
      <c r="BG2676" s="212"/>
      <c r="BH2676" s="212"/>
    </row>
    <row r="2677" spans="1:60" outlineLevel="3" x14ac:dyDescent="0.2">
      <c r="A2677" s="219"/>
      <c r="B2677" s="220"/>
      <c r="C2677" s="259" t="s">
        <v>716</v>
      </c>
      <c r="D2677" s="226"/>
      <c r="E2677" s="227">
        <v>65</v>
      </c>
      <c r="F2677" s="222"/>
      <c r="G2677" s="222"/>
      <c r="H2677" s="222"/>
      <c r="I2677" s="222"/>
      <c r="J2677" s="222"/>
      <c r="K2677" s="222"/>
      <c r="L2677" s="222"/>
      <c r="M2677" s="222"/>
      <c r="N2677" s="221"/>
      <c r="O2677" s="221"/>
      <c r="P2677" s="221"/>
      <c r="Q2677" s="221"/>
      <c r="R2677" s="222"/>
      <c r="S2677" s="222"/>
      <c r="T2677" s="222"/>
      <c r="U2677" s="222"/>
      <c r="V2677" s="222"/>
      <c r="W2677" s="222"/>
      <c r="X2677" s="222"/>
      <c r="Y2677" s="222"/>
      <c r="Z2677" s="212"/>
      <c r="AA2677" s="212"/>
      <c r="AB2677" s="212"/>
      <c r="AC2677" s="212"/>
      <c r="AD2677" s="212"/>
      <c r="AE2677" s="212"/>
      <c r="AF2677" s="212"/>
      <c r="AG2677" s="212" t="s">
        <v>235</v>
      </c>
      <c r="AH2677" s="212">
        <v>0</v>
      </c>
      <c r="AI2677" s="212"/>
      <c r="AJ2677" s="212"/>
      <c r="AK2677" s="212"/>
      <c r="AL2677" s="212"/>
      <c r="AM2677" s="212"/>
      <c r="AN2677" s="212"/>
      <c r="AO2677" s="212"/>
      <c r="AP2677" s="212"/>
      <c r="AQ2677" s="212"/>
      <c r="AR2677" s="212"/>
      <c r="AS2677" s="212"/>
      <c r="AT2677" s="212"/>
      <c r="AU2677" s="212"/>
      <c r="AV2677" s="212"/>
      <c r="AW2677" s="212"/>
      <c r="AX2677" s="212"/>
      <c r="AY2677" s="212"/>
      <c r="AZ2677" s="212"/>
      <c r="BA2677" s="212"/>
      <c r="BB2677" s="212"/>
      <c r="BC2677" s="212"/>
      <c r="BD2677" s="212"/>
      <c r="BE2677" s="212"/>
      <c r="BF2677" s="212"/>
      <c r="BG2677" s="212"/>
      <c r="BH2677" s="212"/>
    </row>
    <row r="2678" spans="1:60" outlineLevel="3" x14ac:dyDescent="0.2">
      <c r="A2678" s="219"/>
      <c r="B2678" s="220"/>
      <c r="C2678" s="259" t="s">
        <v>717</v>
      </c>
      <c r="D2678" s="226"/>
      <c r="E2678" s="227">
        <v>28.783999999999999</v>
      </c>
      <c r="F2678" s="222"/>
      <c r="G2678" s="222"/>
      <c r="H2678" s="222"/>
      <c r="I2678" s="222"/>
      <c r="J2678" s="222"/>
      <c r="K2678" s="222"/>
      <c r="L2678" s="222"/>
      <c r="M2678" s="222"/>
      <c r="N2678" s="221"/>
      <c r="O2678" s="221"/>
      <c r="P2678" s="221"/>
      <c r="Q2678" s="221"/>
      <c r="R2678" s="222"/>
      <c r="S2678" s="222"/>
      <c r="T2678" s="222"/>
      <c r="U2678" s="222"/>
      <c r="V2678" s="222"/>
      <c r="W2678" s="222"/>
      <c r="X2678" s="222"/>
      <c r="Y2678" s="222"/>
      <c r="Z2678" s="212"/>
      <c r="AA2678" s="212"/>
      <c r="AB2678" s="212"/>
      <c r="AC2678" s="212"/>
      <c r="AD2678" s="212"/>
      <c r="AE2678" s="212"/>
      <c r="AF2678" s="212"/>
      <c r="AG2678" s="212" t="s">
        <v>235</v>
      </c>
      <c r="AH2678" s="212">
        <v>0</v>
      </c>
      <c r="AI2678" s="212"/>
      <c r="AJ2678" s="212"/>
      <c r="AK2678" s="212"/>
      <c r="AL2678" s="212"/>
      <c r="AM2678" s="212"/>
      <c r="AN2678" s="212"/>
      <c r="AO2678" s="212"/>
      <c r="AP2678" s="212"/>
      <c r="AQ2678" s="212"/>
      <c r="AR2678" s="212"/>
      <c r="AS2678" s="212"/>
      <c r="AT2678" s="212"/>
      <c r="AU2678" s="212"/>
      <c r="AV2678" s="212"/>
      <c r="AW2678" s="212"/>
      <c r="AX2678" s="212"/>
      <c r="AY2678" s="212"/>
      <c r="AZ2678" s="212"/>
      <c r="BA2678" s="212"/>
      <c r="BB2678" s="212"/>
      <c r="BC2678" s="212"/>
      <c r="BD2678" s="212"/>
      <c r="BE2678" s="212"/>
      <c r="BF2678" s="212"/>
      <c r="BG2678" s="212"/>
      <c r="BH2678" s="212"/>
    </row>
    <row r="2679" spans="1:60" outlineLevel="3" x14ac:dyDescent="0.2">
      <c r="A2679" s="219"/>
      <c r="B2679" s="220"/>
      <c r="C2679" s="259" t="s">
        <v>718</v>
      </c>
      <c r="D2679" s="226"/>
      <c r="E2679" s="227">
        <v>57.669400000000003</v>
      </c>
      <c r="F2679" s="222"/>
      <c r="G2679" s="222"/>
      <c r="H2679" s="222"/>
      <c r="I2679" s="222"/>
      <c r="J2679" s="222"/>
      <c r="K2679" s="222"/>
      <c r="L2679" s="222"/>
      <c r="M2679" s="222"/>
      <c r="N2679" s="221"/>
      <c r="O2679" s="221"/>
      <c r="P2679" s="221"/>
      <c r="Q2679" s="221"/>
      <c r="R2679" s="222"/>
      <c r="S2679" s="222"/>
      <c r="T2679" s="222"/>
      <c r="U2679" s="222"/>
      <c r="V2679" s="222"/>
      <c r="W2679" s="222"/>
      <c r="X2679" s="222"/>
      <c r="Y2679" s="222"/>
      <c r="Z2679" s="212"/>
      <c r="AA2679" s="212"/>
      <c r="AB2679" s="212"/>
      <c r="AC2679" s="212"/>
      <c r="AD2679" s="212"/>
      <c r="AE2679" s="212"/>
      <c r="AF2679" s="212"/>
      <c r="AG2679" s="212" t="s">
        <v>235</v>
      </c>
      <c r="AH2679" s="212">
        <v>0</v>
      </c>
      <c r="AI2679" s="212"/>
      <c r="AJ2679" s="212"/>
      <c r="AK2679" s="212"/>
      <c r="AL2679" s="212"/>
      <c r="AM2679" s="212"/>
      <c r="AN2679" s="212"/>
      <c r="AO2679" s="212"/>
      <c r="AP2679" s="212"/>
      <c r="AQ2679" s="212"/>
      <c r="AR2679" s="212"/>
      <c r="AS2679" s="212"/>
      <c r="AT2679" s="212"/>
      <c r="AU2679" s="212"/>
      <c r="AV2679" s="212"/>
      <c r="AW2679" s="212"/>
      <c r="AX2679" s="212"/>
      <c r="AY2679" s="212"/>
      <c r="AZ2679" s="212"/>
      <c r="BA2679" s="212"/>
      <c r="BB2679" s="212"/>
      <c r="BC2679" s="212"/>
      <c r="BD2679" s="212"/>
      <c r="BE2679" s="212"/>
      <c r="BF2679" s="212"/>
      <c r="BG2679" s="212"/>
      <c r="BH2679" s="212"/>
    </row>
    <row r="2680" spans="1:60" outlineLevel="3" x14ac:dyDescent="0.2">
      <c r="A2680" s="219"/>
      <c r="B2680" s="220"/>
      <c r="C2680" s="259" t="s">
        <v>590</v>
      </c>
      <c r="D2680" s="226"/>
      <c r="E2680" s="227"/>
      <c r="F2680" s="222"/>
      <c r="G2680" s="222"/>
      <c r="H2680" s="222"/>
      <c r="I2680" s="222"/>
      <c r="J2680" s="222"/>
      <c r="K2680" s="222"/>
      <c r="L2680" s="222"/>
      <c r="M2680" s="222"/>
      <c r="N2680" s="221"/>
      <c r="O2680" s="221"/>
      <c r="P2680" s="221"/>
      <c r="Q2680" s="221"/>
      <c r="R2680" s="222"/>
      <c r="S2680" s="222"/>
      <c r="T2680" s="222"/>
      <c r="U2680" s="222"/>
      <c r="V2680" s="222"/>
      <c r="W2680" s="222"/>
      <c r="X2680" s="222"/>
      <c r="Y2680" s="222"/>
      <c r="Z2680" s="212"/>
      <c r="AA2680" s="212"/>
      <c r="AB2680" s="212"/>
      <c r="AC2680" s="212"/>
      <c r="AD2680" s="212"/>
      <c r="AE2680" s="212"/>
      <c r="AF2680" s="212"/>
      <c r="AG2680" s="212" t="s">
        <v>235</v>
      </c>
      <c r="AH2680" s="212">
        <v>0</v>
      </c>
      <c r="AI2680" s="212"/>
      <c r="AJ2680" s="212"/>
      <c r="AK2680" s="212"/>
      <c r="AL2680" s="212"/>
      <c r="AM2680" s="212"/>
      <c r="AN2680" s="212"/>
      <c r="AO2680" s="212"/>
      <c r="AP2680" s="212"/>
      <c r="AQ2680" s="212"/>
      <c r="AR2680" s="212"/>
      <c r="AS2680" s="212"/>
      <c r="AT2680" s="212"/>
      <c r="AU2680" s="212"/>
      <c r="AV2680" s="212"/>
      <c r="AW2680" s="212"/>
      <c r="AX2680" s="212"/>
      <c r="AY2680" s="212"/>
      <c r="AZ2680" s="212"/>
      <c r="BA2680" s="212"/>
      <c r="BB2680" s="212"/>
      <c r="BC2680" s="212"/>
      <c r="BD2680" s="212"/>
      <c r="BE2680" s="212"/>
      <c r="BF2680" s="212"/>
      <c r="BG2680" s="212"/>
      <c r="BH2680" s="212"/>
    </row>
    <row r="2681" spans="1:60" outlineLevel="3" x14ac:dyDescent="0.2">
      <c r="A2681" s="219"/>
      <c r="B2681" s="220"/>
      <c r="C2681" s="259" t="s">
        <v>719</v>
      </c>
      <c r="D2681" s="226"/>
      <c r="E2681" s="227">
        <v>80.881799999999998</v>
      </c>
      <c r="F2681" s="222"/>
      <c r="G2681" s="222"/>
      <c r="H2681" s="222"/>
      <c r="I2681" s="222"/>
      <c r="J2681" s="222"/>
      <c r="K2681" s="222"/>
      <c r="L2681" s="222"/>
      <c r="M2681" s="222"/>
      <c r="N2681" s="221"/>
      <c r="O2681" s="221"/>
      <c r="P2681" s="221"/>
      <c r="Q2681" s="221"/>
      <c r="R2681" s="222"/>
      <c r="S2681" s="222"/>
      <c r="T2681" s="222"/>
      <c r="U2681" s="222"/>
      <c r="V2681" s="222"/>
      <c r="W2681" s="222"/>
      <c r="X2681" s="222"/>
      <c r="Y2681" s="222"/>
      <c r="Z2681" s="212"/>
      <c r="AA2681" s="212"/>
      <c r="AB2681" s="212"/>
      <c r="AC2681" s="212"/>
      <c r="AD2681" s="212"/>
      <c r="AE2681" s="212"/>
      <c r="AF2681" s="212"/>
      <c r="AG2681" s="212" t="s">
        <v>235</v>
      </c>
      <c r="AH2681" s="212">
        <v>0</v>
      </c>
      <c r="AI2681" s="212"/>
      <c r="AJ2681" s="212"/>
      <c r="AK2681" s="212"/>
      <c r="AL2681" s="212"/>
      <c r="AM2681" s="212"/>
      <c r="AN2681" s="212"/>
      <c r="AO2681" s="212"/>
      <c r="AP2681" s="212"/>
      <c r="AQ2681" s="212"/>
      <c r="AR2681" s="212"/>
      <c r="AS2681" s="212"/>
      <c r="AT2681" s="212"/>
      <c r="AU2681" s="212"/>
      <c r="AV2681" s="212"/>
      <c r="AW2681" s="212"/>
      <c r="AX2681" s="212"/>
      <c r="AY2681" s="212"/>
      <c r="AZ2681" s="212"/>
      <c r="BA2681" s="212"/>
      <c r="BB2681" s="212"/>
      <c r="BC2681" s="212"/>
      <c r="BD2681" s="212"/>
      <c r="BE2681" s="212"/>
      <c r="BF2681" s="212"/>
      <c r="BG2681" s="212"/>
      <c r="BH2681" s="212"/>
    </row>
    <row r="2682" spans="1:60" outlineLevel="3" x14ac:dyDescent="0.2">
      <c r="A2682" s="219"/>
      <c r="B2682" s="220"/>
      <c r="C2682" s="259" t="s">
        <v>720</v>
      </c>
      <c r="D2682" s="226"/>
      <c r="E2682" s="227">
        <v>63.514000000000003</v>
      </c>
      <c r="F2682" s="222"/>
      <c r="G2682" s="222"/>
      <c r="H2682" s="222"/>
      <c r="I2682" s="222"/>
      <c r="J2682" s="222"/>
      <c r="K2682" s="222"/>
      <c r="L2682" s="222"/>
      <c r="M2682" s="222"/>
      <c r="N2682" s="221"/>
      <c r="O2682" s="221"/>
      <c r="P2682" s="221"/>
      <c r="Q2682" s="221"/>
      <c r="R2682" s="222"/>
      <c r="S2682" s="222"/>
      <c r="T2682" s="222"/>
      <c r="U2682" s="222"/>
      <c r="V2682" s="222"/>
      <c r="W2682" s="222"/>
      <c r="X2682" s="222"/>
      <c r="Y2682" s="222"/>
      <c r="Z2682" s="212"/>
      <c r="AA2682" s="212"/>
      <c r="AB2682" s="212"/>
      <c r="AC2682" s="212"/>
      <c r="AD2682" s="212"/>
      <c r="AE2682" s="212"/>
      <c r="AF2682" s="212"/>
      <c r="AG2682" s="212" t="s">
        <v>235</v>
      </c>
      <c r="AH2682" s="212">
        <v>0</v>
      </c>
      <c r="AI2682" s="212"/>
      <c r="AJ2682" s="212"/>
      <c r="AK2682" s="212"/>
      <c r="AL2682" s="212"/>
      <c r="AM2682" s="212"/>
      <c r="AN2682" s="212"/>
      <c r="AO2682" s="212"/>
      <c r="AP2682" s="212"/>
      <c r="AQ2682" s="212"/>
      <c r="AR2682" s="212"/>
      <c r="AS2682" s="212"/>
      <c r="AT2682" s="212"/>
      <c r="AU2682" s="212"/>
      <c r="AV2682" s="212"/>
      <c r="AW2682" s="212"/>
      <c r="AX2682" s="212"/>
      <c r="AY2682" s="212"/>
      <c r="AZ2682" s="212"/>
      <c r="BA2682" s="212"/>
      <c r="BB2682" s="212"/>
      <c r="BC2682" s="212"/>
      <c r="BD2682" s="212"/>
      <c r="BE2682" s="212"/>
      <c r="BF2682" s="212"/>
      <c r="BG2682" s="212"/>
      <c r="BH2682" s="212"/>
    </row>
    <row r="2683" spans="1:60" outlineLevel="3" x14ac:dyDescent="0.2">
      <c r="A2683" s="219"/>
      <c r="B2683" s="220"/>
      <c r="C2683" s="259" t="s">
        <v>721</v>
      </c>
      <c r="D2683" s="226"/>
      <c r="E2683" s="227">
        <v>82.581999999999994</v>
      </c>
      <c r="F2683" s="222"/>
      <c r="G2683" s="222"/>
      <c r="H2683" s="222"/>
      <c r="I2683" s="222"/>
      <c r="J2683" s="222"/>
      <c r="K2683" s="222"/>
      <c r="L2683" s="222"/>
      <c r="M2683" s="222"/>
      <c r="N2683" s="221"/>
      <c r="O2683" s="221"/>
      <c r="P2683" s="221"/>
      <c r="Q2683" s="221"/>
      <c r="R2683" s="222"/>
      <c r="S2683" s="222"/>
      <c r="T2683" s="222"/>
      <c r="U2683" s="222"/>
      <c r="V2683" s="222"/>
      <c r="W2683" s="222"/>
      <c r="X2683" s="222"/>
      <c r="Y2683" s="222"/>
      <c r="Z2683" s="212"/>
      <c r="AA2683" s="212"/>
      <c r="AB2683" s="212"/>
      <c r="AC2683" s="212"/>
      <c r="AD2683" s="212"/>
      <c r="AE2683" s="212"/>
      <c r="AF2683" s="212"/>
      <c r="AG2683" s="212" t="s">
        <v>235</v>
      </c>
      <c r="AH2683" s="212">
        <v>0</v>
      </c>
      <c r="AI2683" s="212"/>
      <c r="AJ2683" s="212"/>
      <c r="AK2683" s="212"/>
      <c r="AL2683" s="212"/>
      <c r="AM2683" s="212"/>
      <c r="AN2683" s="212"/>
      <c r="AO2683" s="212"/>
      <c r="AP2683" s="212"/>
      <c r="AQ2683" s="212"/>
      <c r="AR2683" s="212"/>
      <c r="AS2683" s="212"/>
      <c r="AT2683" s="212"/>
      <c r="AU2683" s="212"/>
      <c r="AV2683" s="212"/>
      <c r="AW2683" s="212"/>
      <c r="AX2683" s="212"/>
      <c r="AY2683" s="212"/>
      <c r="AZ2683" s="212"/>
      <c r="BA2683" s="212"/>
      <c r="BB2683" s="212"/>
      <c r="BC2683" s="212"/>
      <c r="BD2683" s="212"/>
      <c r="BE2683" s="212"/>
      <c r="BF2683" s="212"/>
      <c r="BG2683" s="212"/>
      <c r="BH2683" s="212"/>
    </row>
    <row r="2684" spans="1:60" outlineLevel="3" x14ac:dyDescent="0.2">
      <c r="A2684" s="219"/>
      <c r="B2684" s="220"/>
      <c r="C2684" s="259" t="s">
        <v>594</v>
      </c>
      <c r="D2684" s="226"/>
      <c r="E2684" s="227"/>
      <c r="F2684" s="222"/>
      <c r="G2684" s="222"/>
      <c r="H2684" s="222"/>
      <c r="I2684" s="222"/>
      <c r="J2684" s="222"/>
      <c r="K2684" s="222"/>
      <c r="L2684" s="222"/>
      <c r="M2684" s="222"/>
      <c r="N2684" s="221"/>
      <c r="O2684" s="221"/>
      <c r="P2684" s="221"/>
      <c r="Q2684" s="221"/>
      <c r="R2684" s="222"/>
      <c r="S2684" s="222"/>
      <c r="T2684" s="222"/>
      <c r="U2684" s="222"/>
      <c r="V2684" s="222"/>
      <c r="W2684" s="222"/>
      <c r="X2684" s="222"/>
      <c r="Y2684" s="222"/>
      <c r="Z2684" s="212"/>
      <c r="AA2684" s="212"/>
      <c r="AB2684" s="212"/>
      <c r="AC2684" s="212"/>
      <c r="AD2684" s="212"/>
      <c r="AE2684" s="212"/>
      <c r="AF2684" s="212"/>
      <c r="AG2684" s="212" t="s">
        <v>235</v>
      </c>
      <c r="AH2684" s="212">
        <v>0</v>
      </c>
      <c r="AI2684" s="212"/>
      <c r="AJ2684" s="212"/>
      <c r="AK2684" s="212"/>
      <c r="AL2684" s="212"/>
      <c r="AM2684" s="212"/>
      <c r="AN2684" s="212"/>
      <c r="AO2684" s="212"/>
      <c r="AP2684" s="212"/>
      <c r="AQ2684" s="212"/>
      <c r="AR2684" s="212"/>
      <c r="AS2684" s="212"/>
      <c r="AT2684" s="212"/>
      <c r="AU2684" s="212"/>
      <c r="AV2684" s="212"/>
      <c r="AW2684" s="212"/>
      <c r="AX2684" s="212"/>
      <c r="AY2684" s="212"/>
      <c r="AZ2684" s="212"/>
      <c r="BA2684" s="212"/>
      <c r="BB2684" s="212"/>
      <c r="BC2684" s="212"/>
      <c r="BD2684" s="212"/>
      <c r="BE2684" s="212"/>
      <c r="BF2684" s="212"/>
      <c r="BG2684" s="212"/>
      <c r="BH2684" s="212"/>
    </row>
    <row r="2685" spans="1:60" outlineLevel="3" x14ac:dyDescent="0.2">
      <c r="A2685" s="219"/>
      <c r="B2685" s="220"/>
      <c r="C2685" s="259" t="s">
        <v>722</v>
      </c>
      <c r="D2685" s="226"/>
      <c r="E2685" s="227">
        <v>63.659599999999998</v>
      </c>
      <c r="F2685" s="222"/>
      <c r="G2685" s="222"/>
      <c r="H2685" s="222"/>
      <c r="I2685" s="222"/>
      <c r="J2685" s="222"/>
      <c r="K2685" s="222"/>
      <c r="L2685" s="222"/>
      <c r="M2685" s="222"/>
      <c r="N2685" s="221"/>
      <c r="O2685" s="221"/>
      <c r="P2685" s="221"/>
      <c r="Q2685" s="221"/>
      <c r="R2685" s="222"/>
      <c r="S2685" s="222"/>
      <c r="T2685" s="222"/>
      <c r="U2685" s="222"/>
      <c r="V2685" s="222"/>
      <c r="W2685" s="222"/>
      <c r="X2685" s="222"/>
      <c r="Y2685" s="222"/>
      <c r="Z2685" s="212"/>
      <c r="AA2685" s="212"/>
      <c r="AB2685" s="212"/>
      <c r="AC2685" s="212"/>
      <c r="AD2685" s="212"/>
      <c r="AE2685" s="212"/>
      <c r="AF2685" s="212"/>
      <c r="AG2685" s="212" t="s">
        <v>235</v>
      </c>
      <c r="AH2685" s="212">
        <v>0</v>
      </c>
      <c r="AI2685" s="212"/>
      <c r="AJ2685" s="212"/>
      <c r="AK2685" s="212"/>
      <c r="AL2685" s="212"/>
      <c r="AM2685" s="212"/>
      <c r="AN2685" s="212"/>
      <c r="AO2685" s="212"/>
      <c r="AP2685" s="212"/>
      <c r="AQ2685" s="212"/>
      <c r="AR2685" s="212"/>
      <c r="AS2685" s="212"/>
      <c r="AT2685" s="212"/>
      <c r="AU2685" s="212"/>
      <c r="AV2685" s="212"/>
      <c r="AW2685" s="212"/>
      <c r="AX2685" s="212"/>
      <c r="AY2685" s="212"/>
      <c r="AZ2685" s="212"/>
      <c r="BA2685" s="212"/>
      <c r="BB2685" s="212"/>
      <c r="BC2685" s="212"/>
      <c r="BD2685" s="212"/>
      <c r="BE2685" s="212"/>
      <c r="BF2685" s="212"/>
      <c r="BG2685" s="212"/>
      <c r="BH2685" s="212"/>
    </row>
    <row r="2686" spans="1:60" outlineLevel="3" x14ac:dyDescent="0.2">
      <c r="A2686" s="219"/>
      <c r="B2686" s="220"/>
      <c r="C2686" s="259" t="s">
        <v>723</v>
      </c>
      <c r="D2686" s="226"/>
      <c r="E2686" s="227">
        <v>32.053699999999999</v>
      </c>
      <c r="F2686" s="222"/>
      <c r="G2686" s="222"/>
      <c r="H2686" s="222"/>
      <c r="I2686" s="222"/>
      <c r="J2686" s="222"/>
      <c r="K2686" s="222"/>
      <c r="L2686" s="222"/>
      <c r="M2686" s="222"/>
      <c r="N2686" s="221"/>
      <c r="O2686" s="221"/>
      <c r="P2686" s="221"/>
      <c r="Q2686" s="221"/>
      <c r="R2686" s="222"/>
      <c r="S2686" s="222"/>
      <c r="T2686" s="222"/>
      <c r="U2686" s="222"/>
      <c r="V2686" s="222"/>
      <c r="W2686" s="222"/>
      <c r="X2686" s="222"/>
      <c r="Y2686" s="222"/>
      <c r="Z2686" s="212"/>
      <c r="AA2686" s="212"/>
      <c r="AB2686" s="212"/>
      <c r="AC2686" s="212"/>
      <c r="AD2686" s="212"/>
      <c r="AE2686" s="212"/>
      <c r="AF2686" s="212"/>
      <c r="AG2686" s="212" t="s">
        <v>235</v>
      </c>
      <c r="AH2686" s="212">
        <v>0</v>
      </c>
      <c r="AI2686" s="212"/>
      <c r="AJ2686" s="212"/>
      <c r="AK2686" s="212"/>
      <c r="AL2686" s="212"/>
      <c r="AM2686" s="212"/>
      <c r="AN2686" s="212"/>
      <c r="AO2686" s="212"/>
      <c r="AP2686" s="212"/>
      <c r="AQ2686" s="212"/>
      <c r="AR2686" s="212"/>
      <c r="AS2686" s="212"/>
      <c r="AT2686" s="212"/>
      <c r="AU2686" s="212"/>
      <c r="AV2686" s="212"/>
      <c r="AW2686" s="212"/>
      <c r="AX2686" s="212"/>
      <c r="AY2686" s="212"/>
      <c r="AZ2686" s="212"/>
      <c r="BA2686" s="212"/>
      <c r="BB2686" s="212"/>
      <c r="BC2686" s="212"/>
      <c r="BD2686" s="212"/>
      <c r="BE2686" s="212"/>
      <c r="BF2686" s="212"/>
      <c r="BG2686" s="212"/>
      <c r="BH2686" s="212"/>
    </row>
    <row r="2687" spans="1:60" outlineLevel="3" x14ac:dyDescent="0.2">
      <c r="A2687" s="219"/>
      <c r="B2687" s="220"/>
      <c r="C2687" s="259" t="s">
        <v>724</v>
      </c>
      <c r="D2687" s="226"/>
      <c r="E2687" s="227">
        <v>56.798999999999999</v>
      </c>
      <c r="F2687" s="222"/>
      <c r="G2687" s="222"/>
      <c r="H2687" s="222"/>
      <c r="I2687" s="222"/>
      <c r="J2687" s="222"/>
      <c r="K2687" s="222"/>
      <c r="L2687" s="222"/>
      <c r="M2687" s="222"/>
      <c r="N2687" s="221"/>
      <c r="O2687" s="221"/>
      <c r="P2687" s="221"/>
      <c r="Q2687" s="221"/>
      <c r="R2687" s="222"/>
      <c r="S2687" s="222"/>
      <c r="T2687" s="222"/>
      <c r="U2687" s="222"/>
      <c r="V2687" s="222"/>
      <c r="W2687" s="222"/>
      <c r="X2687" s="222"/>
      <c r="Y2687" s="222"/>
      <c r="Z2687" s="212"/>
      <c r="AA2687" s="212"/>
      <c r="AB2687" s="212"/>
      <c r="AC2687" s="212"/>
      <c r="AD2687" s="212"/>
      <c r="AE2687" s="212"/>
      <c r="AF2687" s="212"/>
      <c r="AG2687" s="212" t="s">
        <v>235</v>
      </c>
      <c r="AH2687" s="212">
        <v>0</v>
      </c>
      <c r="AI2687" s="212"/>
      <c r="AJ2687" s="212"/>
      <c r="AK2687" s="212"/>
      <c r="AL2687" s="212"/>
      <c r="AM2687" s="212"/>
      <c r="AN2687" s="212"/>
      <c r="AO2687" s="212"/>
      <c r="AP2687" s="212"/>
      <c r="AQ2687" s="212"/>
      <c r="AR2687" s="212"/>
      <c r="AS2687" s="212"/>
      <c r="AT2687" s="212"/>
      <c r="AU2687" s="212"/>
      <c r="AV2687" s="212"/>
      <c r="AW2687" s="212"/>
      <c r="AX2687" s="212"/>
      <c r="AY2687" s="212"/>
      <c r="AZ2687" s="212"/>
      <c r="BA2687" s="212"/>
      <c r="BB2687" s="212"/>
      <c r="BC2687" s="212"/>
      <c r="BD2687" s="212"/>
      <c r="BE2687" s="212"/>
      <c r="BF2687" s="212"/>
      <c r="BG2687" s="212"/>
      <c r="BH2687" s="212"/>
    </row>
    <row r="2688" spans="1:60" outlineLevel="3" x14ac:dyDescent="0.2">
      <c r="A2688" s="219"/>
      <c r="B2688" s="220"/>
      <c r="C2688" s="259" t="s">
        <v>725</v>
      </c>
      <c r="D2688" s="226"/>
      <c r="E2688" s="227">
        <v>58.444400000000002</v>
      </c>
      <c r="F2688" s="222"/>
      <c r="G2688" s="222"/>
      <c r="H2688" s="222"/>
      <c r="I2688" s="222"/>
      <c r="J2688" s="222"/>
      <c r="K2688" s="222"/>
      <c r="L2688" s="222"/>
      <c r="M2688" s="222"/>
      <c r="N2688" s="221"/>
      <c r="O2688" s="221"/>
      <c r="P2688" s="221"/>
      <c r="Q2688" s="221"/>
      <c r="R2688" s="222"/>
      <c r="S2688" s="222"/>
      <c r="T2688" s="222"/>
      <c r="U2688" s="222"/>
      <c r="V2688" s="222"/>
      <c r="W2688" s="222"/>
      <c r="X2688" s="222"/>
      <c r="Y2688" s="222"/>
      <c r="Z2688" s="212"/>
      <c r="AA2688" s="212"/>
      <c r="AB2688" s="212"/>
      <c r="AC2688" s="212"/>
      <c r="AD2688" s="212"/>
      <c r="AE2688" s="212"/>
      <c r="AF2688" s="212"/>
      <c r="AG2688" s="212" t="s">
        <v>235</v>
      </c>
      <c r="AH2688" s="212">
        <v>0</v>
      </c>
      <c r="AI2688" s="212"/>
      <c r="AJ2688" s="212"/>
      <c r="AK2688" s="212"/>
      <c r="AL2688" s="212"/>
      <c r="AM2688" s="212"/>
      <c r="AN2688" s="212"/>
      <c r="AO2688" s="212"/>
      <c r="AP2688" s="212"/>
      <c r="AQ2688" s="212"/>
      <c r="AR2688" s="212"/>
      <c r="AS2688" s="212"/>
      <c r="AT2688" s="212"/>
      <c r="AU2688" s="212"/>
      <c r="AV2688" s="212"/>
      <c r="AW2688" s="212"/>
      <c r="AX2688" s="212"/>
      <c r="AY2688" s="212"/>
      <c r="AZ2688" s="212"/>
      <c r="BA2688" s="212"/>
      <c r="BB2688" s="212"/>
      <c r="BC2688" s="212"/>
      <c r="BD2688" s="212"/>
      <c r="BE2688" s="212"/>
      <c r="BF2688" s="212"/>
      <c r="BG2688" s="212"/>
      <c r="BH2688" s="212"/>
    </row>
    <row r="2689" spans="1:60" outlineLevel="3" x14ac:dyDescent="0.2">
      <c r="A2689" s="219"/>
      <c r="B2689" s="220"/>
      <c r="C2689" s="259" t="s">
        <v>599</v>
      </c>
      <c r="D2689" s="226"/>
      <c r="E2689" s="227"/>
      <c r="F2689" s="222"/>
      <c r="G2689" s="222"/>
      <c r="H2689" s="222"/>
      <c r="I2689" s="222"/>
      <c r="J2689" s="222"/>
      <c r="K2689" s="222"/>
      <c r="L2689" s="222"/>
      <c r="M2689" s="222"/>
      <c r="N2689" s="221"/>
      <c r="O2689" s="221"/>
      <c r="P2689" s="221"/>
      <c r="Q2689" s="221"/>
      <c r="R2689" s="222"/>
      <c r="S2689" s="222"/>
      <c r="T2689" s="222"/>
      <c r="U2689" s="222"/>
      <c r="V2689" s="222"/>
      <c r="W2689" s="222"/>
      <c r="X2689" s="222"/>
      <c r="Y2689" s="222"/>
      <c r="Z2689" s="212"/>
      <c r="AA2689" s="212"/>
      <c r="AB2689" s="212"/>
      <c r="AC2689" s="212"/>
      <c r="AD2689" s="212"/>
      <c r="AE2689" s="212"/>
      <c r="AF2689" s="212"/>
      <c r="AG2689" s="212" t="s">
        <v>235</v>
      </c>
      <c r="AH2689" s="212">
        <v>0</v>
      </c>
      <c r="AI2689" s="212"/>
      <c r="AJ2689" s="212"/>
      <c r="AK2689" s="212"/>
      <c r="AL2689" s="212"/>
      <c r="AM2689" s="212"/>
      <c r="AN2689" s="212"/>
      <c r="AO2689" s="212"/>
      <c r="AP2689" s="212"/>
      <c r="AQ2689" s="212"/>
      <c r="AR2689" s="212"/>
      <c r="AS2689" s="212"/>
      <c r="AT2689" s="212"/>
      <c r="AU2689" s="212"/>
      <c r="AV2689" s="212"/>
      <c r="AW2689" s="212"/>
      <c r="AX2689" s="212"/>
      <c r="AY2689" s="212"/>
      <c r="AZ2689" s="212"/>
      <c r="BA2689" s="212"/>
      <c r="BB2689" s="212"/>
      <c r="BC2689" s="212"/>
      <c r="BD2689" s="212"/>
      <c r="BE2689" s="212"/>
      <c r="BF2689" s="212"/>
      <c r="BG2689" s="212"/>
      <c r="BH2689" s="212"/>
    </row>
    <row r="2690" spans="1:60" ht="22.5" outlineLevel="3" x14ac:dyDescent="0.2">
      <c r="A2690" s="219"/>
      <c r="B2690" s="220"/>
      <c r="C2690" s="259" t="s">
        <v>726</v>
      </c>
      <c r="D2690" s="226"/>
      <c r="E2690" s="227">
        <v>95.7714</v>
      </c>
      <c r="F2690" s="222"/>
      <c r="G2690" s="222"/>
      <c r="H2690" s="222"/>
      <c r="I2690" s="222"/>
      <c r="J2690" s="222"/>
      <c r="K2690" s="222"/>
      <c r="L2690" s="222"/>
      <c r="M2690" s="222"/>
      <c r="N2690" s="221"/>
      <c r="O2690" s="221"/>
      <c r="P2690" s="221"/>
      <c r="Q2690" s="221"/>
      <c r="R2690" s="222"/>
      <c r="S2690" s="222"/>
      <c r="T2690" s="222"/>
      <c r="U2690" s="222"/>
      <c r="V2690" s="222"/>
      <c r="W2690" s="222"/>
      <c r="X2690" s="222"/>
      <c r="Y2690" s="222"/>
      <c r="Z2690" s="212"/>
      <c r="AA2690" s="212"/>
      <c r="AB2690" s="212"/>
      <c r="AC2690" s="212"/>
      <c r="AD2690" s="212"/>
      <c r="AE2690" s="212"/>
      <c r="AF2690" s="212"/>
      <c r="AG2690" s="212" t="s">
        <v>235</v>
      </c>
      <c r="AH2690" s="212">
        <v>0</v>
      </c>
      <c r="AI2690" s="212"/>
      <c r="AJ2690" s="212"/>
      <c r="AK2690" s="212"/>
      <c r="AL2690" s="212"/>
      <c r="AM2690" s="212"/>
      <c r="AN2690" s="212"/>
      <c r="AO2690" s="212"/>
      <c r="AP2690" s="212"/>
      <c r="AQ2690" s="212"/>
      <c r="AR2690" s="212"/>
      <c r="AS2690" s="212"/>
      <c r="AT2690" s="212"/>
      <c r="AU2690" s="212"/>
      <c r="AV2690" s="212"/>
      <c r="AW2690" s="212"/>
      <c r="AX2690" s="212"/>
      <c r="AY2690" s="212"/>
      <c r="AZ2690" s="212"/>
      <c r="BA2690" s="212"/>
      <c r="BB2690" s="212"/>
      <c r="BC2690" s="212"/>
      <c r="BD2690" s="212"/>
      <c r="BE2690" s="212"/>
      <c r="BF2690" s="212"/>
      <c r="BG2690" s="212"/>
      <c r="BH2690" s="212"/>
    </row>
    <row r="2691" spans="1:60" outlineLevel="3" x14ac:dyDescent="0.2">
      <c r="A2691" s="219"/>
      <c r="B2691" s="220"/>
      <c r="C2691" s="259" t="s">
        <v>727</v>
      </c>
      <c r="D2691" s="226"/>
      <c r="E2691" s="227">
        <v>52.401200000000003</v>
      </c>
      <c r="F2691" s="222"/>
      <c r="G2691" s="222"/>
      <c r="H2691" s="222"/>
      <c r="I2691" s="222"/>
      <c r="J2691" s="222"/>
      <c r="K2691" s="222"/>
      <c r="L2691" s="222"/>
      <c r="M2691" s="222"/>
      <c r="N2691" s="221"/>
      <c r="O2691" s="221"/>
      <c r="P2691" s="221"/>
      <c r="Q2691" s="221"/>
      <c r="R2691" s="222"/>
      <c r="S2691" s="222"/>
      <c r="T2691" s="222"/>
      <c r="U2691" s="222"/>
      <c r="V2691" s="222"/>
      <c r="W2691" s="222"/>
      <c r="X2691" s="222"/>
      <c r="Y2691" s="222"/>
      <c r="Z2691" s="212"/>
      <c r="AA2691" s="212"/>
      <c r="AB2691" s="212"/>
      <c r="AC2691" s="212"/>
      <c r="AD2691" s="212"/>
      <c r="AE2691" s="212"/>
      <c r="AF2691" s="212"/>
      <c r="AG2691" s="212" t="s">
        <v>235</v>
      </c>
      <c r="AH2691" s="212">
        <v>0</v>
      </c>
      <c r="AI2691" s="212"/>
      <c r="AJ2691" s="212"/>
      <c r="AK2691" s="212"/>
      <c r="AL2691" s="212"/>
      <c r="AM2691" s="212"/>
      <c r="AN2691" s="212"/>
      <c r="AO2691" s="212"/>
      <c r="AP2691" s="212"/>
      <c r="AQ2691" s="212"/>
      <c r="AR2691" s="212"/>
      <c r="AS2691" s="212"/>
      <c r="AT2691" s="212"/>
      <c r="AU2691" s="212"/>
      <c r="AV2691" s="212"/>
      <c r="AW2691" s="212"/>
      <c r="AX2691" s="212"/>
      <c r="AY2691" s="212"/>
      <c r="AZ2691" s="212"/>
      <c r="BA2691" s="212"/>
      <c r="BB2691" s="212"/>
      <c r="BC2691" s="212"/>
      <c r="BD2691" s="212"/>
      <c r="BE2691" s="212"/>
      <c r="BF2691" s="212"/>
      <c r="BG2691" s="212"/>
      <c r="BH2691" s="212"/>
    </row>
    <row r="2692" spans="1:60" outlineLevel="3" x14ac:dyDescent="0.2">
      <c r="A2692" s="219"/>
      <c r="B2692" s="220"/>
      <c r="C2692" s="259" t="s">
        <v>728</v>
      </c>
      <c r="D2692" s="226"/>
      <c r="E2692" s="227">
        <v>63.095399999999998</v>
      </c>
      <c r="F2692" s="222"/>
      <c r="G2692" s="222"/>
      <c r="H2692" s="222"/>
      <c r="I2692" s="222"/>
      <c r="J2692" s="222"/>
      <c r="K2692" s="222"/>
      <c r="L2692" s="222"/>
      <c r="M2692" s="222"/>
      <c r="N2692" s="221"/>
      <c r="O2692" s="221"/>
      <c r="P2692" s="221"/>
      <c r="Q2692" s="221"/>
      <c r="R2692" s="222"/>
      <c r="S2692" s="222"/>
      <c r="T2692" s="222"/>
      <c r="U2692" s="222"/>
      <c r="V2692" s="222"/>
      <c r="W2692" s="222"/>
      <c r="X2692" s="222"/>
      <c r="Y2692" s="222"/>
      <c r="Z2692" s="212"/>
      <c r="AA2692" s="212"/>
      <c r="AB2692" s="212"/>
      <c r="AC2692" s="212"/>
      <c r="AD2692" s="212"/>
      <c r="AE2692" s="212"/>
      <c r="AF2692" s="212"/>
      <c r="AG2692" s="212" t="s">
        <v>235</v>
      </c>
      <c r="AH2692" s="212">
        <v>0</v>
      </c>
      <c r="AI2692" s="212"/>
      <c r="AJ2692" s="212"/>
      <c r="AK2692" s="212"/>
      <c r="AL2692" s="212"/>
      <c r="AM2692" s="212"/>
      <c r="AN2692" s="212"/>
      <c r="AO2692" s="212"/>
      <c r="AP2692" s="212"/>
      <c r="AQ2692" s="212"/>
      <c r="AR2692" s="212"/>
      <c r="AS2692" s="212"/>
      <c r="AT2692" s="212"/>
      <c r="AU2692" s="212"/>
      <c r="AV2692" s="212"/>
      <c r="AW2692" s="212"/>
      <c r="AX2692" s="212"/>
      <c r="AY2692" s="212"/>
      <c r="AZ2692" s="212"/>
      <c r="BA2692" s="212"/>
      <c r="BB2692" s="212"/>
      <c r="BC2692" s="212"/>
      <c r="BD2692" s="212"/>
      <c r="BE2692" s="212"/>
      <c r="BF2692" s="212"/>
      <c r="BG2692" s="212"/>
      <c r="BH2692" s="212"/>
    </row>
    <row r="2693" spans="1:60" outlineLevel="3" x14ac:dyDescent="0.2">
      <c r="A2693" s="219"/>
      <c r="B2693" s="220"/>
      <c r="C2693" s="259" t="s">
        <v>602</v>
      </c>
      <c r="D2693" s="226"/>
      <c r="E2693" s="227"/>
      <c r="F2693" s="222"/>
      <c r="G2693" s="222"/>
      <c r="H2693" s="222"/>
      <c r="I2693" s="222"/>
      <c r="J2693" s="222"/>
      <c r="K2693" s="222"/>
      <c r="L2693" s="222"/>
      <c r="M2693" s="222"/>
      <c r="N2693" s="221"/>
      <c r="O2693" s="221"/>
      <c r="P2693" s="221"/>
      <c r="Q2693" s="221"/>
      <c r="R2693" s="222"/>
      <c r="S2693" s="222"/>
      <c r="T2693" s="222"/>
      <c r="U2693" s="222"/>
      <c r="V2693" s="222"/>
      <c r="W2693" s="222"/>
      <c r="X2693" s="222"/>
      <c r="Y2693" s="222"/>
      <c r="Z2693" s="212"/>
      <c r="AA2693" s="212"/>
      <c r="AB2693" s="212"/>
      <c r="AC2693" s="212"/>
      <c r="AD2693" s="212"/>
      <c r="AE2693" s="212"/>
      <c r="AF2693" s="212"/>
      <c r="AG2693" s="212" t="s">
        <v>235</v>
      </c>
      <c r="AH2693" s="212">
        <v>0</v>
      </c>
      <c r="AI2693" s="212"/>
      <c r="AJ2693" s="212"/>
      <c r="AK2693" s="212"/>
      <c r="AL2693" s="212"/>
      <c r="AM2693" s="212"/>
      <c r="AN2693" s="212"/>
      <c r="AO2693" s="212"/>
      <c r="AP2693" s="212"/>
      <c r="AQ2693" s="212"/>
      <c r="AR2693" s="212"/>
      <c r="AS2693" s="212"/>
      <c r="AT2693" s="212"/>
      <c r="AU2693" s="212"/>
      <c r="AV2693" s="212"/>
      <c r="AW2693" s="212"/>
      <c r="AX2693" s="212"/>
      <c r="AY2693" s="212"/>
      <c r="AZ2693" s="212"/>
      <c r="BA2693" s="212"/>
      <c r="BB2693" s="212"/>
      <c r="BC2693" s="212"/>
      <c r="BD2693" s="212"/>
      <c r="BE2693" s="212"/>
      <c r="BF2693" s="212"/>
      <c r="BG2693" s="212"/>
      <c r="BH2693" s="212"/>
    </row>
    <row r="2694" spans="1:60" ht="22.5" outlineLevel="3" x14ac:dyDescent="0.2">
      <c r="A2694" s="219"/>
      <c r="B2694" s="220"/>
      <c r="C2694" s="259" t="s">
        <v>729</v>
      </c>
      <c r="D2694" s="226"/>
      <c r="E2694" s="227">
        <v>95.7714</v>
      </c>
      <c r="F2694" s="222"/>
      <c r="G2694" s="222"/>
      <c r="H2694" s="222"/>
      <c r="I2694" s="222"/>
      <c r="J2694" s="222"/>
      <c r="K2694" s="222"/>
      <c r="L2694" s="222"/>
      <c r="M2694" s="222"/>
      <c r="N2694" s="221"/>
      <c r="O2694" s="221"/>
      <c r="P2694" s="221"/>
      <c r="Q2694" s="221"/>
      <c r="R2694" s="222"/>
      <c r="S2694" s="222"/>
      <c r="T2694" s="222"/>
      <c r="U2694" s="222"/>
      <c r="V2694" s="222"/>
      <c r="W2694" s="222"/>
      <c r="X2694" s="222"/>
      <c r="Y2694" s="222"/>
      <c r="Z2694" s="212"/>
      <c r="AA2694" s="212"/>
      <c r="AB2694" s="212"/>
      <c r="AC2694" s="212"/>
      <c r="AD2694" s="212"/>
      <c r="AE2694" s="212"/>
      <c r="AF2694" s="212"/>
      <c r="AG2694" s="212" t="s">
        <v>235</v>
      </c>
      <c r="AH2694" s="212">
        <v>0</v>
      </c>
      <c r="AI2694" s="212"/>
      <c r="AJ2694" s="212"/>
      <c r="AK2694" s="212"/>
      <c r="AL2694" s="212"/>
      <c r="AM2694" s="212"/>
      <c r="AN2694" s="212"/>
      <c r="AO2694" s="212"/>
      <c r="AP2694" s="212"/>
      <c r="AQ2694" s="212"/>
      <c r="AR2694" s="212"/>
      <c r="AS2694" s="212"/>
      <c r="AT2694" s="212"/>
      <c r="AU2694" s="212"/>
      <c r="AV2694" s="212"/>
      <c r="AW2694" s="212"/>
      <c r="AX2694" s="212"/>
      <c r="AY2694" s="212"/>
      <c r="AZ2694" s="212"/>
      <c r="BA2694" s="212"/>
      <c r="BB2694" s="212"/>
      <c r="BC2694" s="212"/>
      <c r="BD2694" s="212"/>
      <c r="BE2694" s="212"/>
      <c r="BF2694" s="212"/>
      <c r="BG2694" s="212"/>
      <c r="BH2694" s="212"/>
    </row>
    <row r="2695" spans="1:60" outlineLevel="3" x14ac:dyDescent="0.2">
      <c r="A2695" s="219"/>
      <c r="B2695" s="220"/>
      <c r="C2695" s="259" t="s">
        <v>727</v>
      </c>
      <c r="D2695" s="226"/>
      <c r="E2695" s="227">
        <v>52.401200000000003</v>
      </c>
      <c r="F2695" s="222"/>
      <c r="G2695" s="222"/>
      <c r="H2695" s="222"/>
      <c r="I2695" s="222"/>
      <c r="J2695" s="222"/>
      <c r="K2695" s="222"/>
      <c r="L2695" s="222"/>
      <c r="M2695" s="222"/>
      <c r="N2695" s="221"/>
      <c r="O2695" s="221"/>
      <c r="P2695" s="221"/>
      <c r="Q2695" s="221"/>
      <c r="R2695" s="222"/>
      <c r="S2695" s="222"/>
      <c r="T2695" s="222"/>
      <c r="U2695" s="222"/>
      <c r="V2695" s="222"/>
      <c r="W2695" s="222"/>
      <c r="X2695" s="222"/>
      <c r="Y2695" s="222"/>
      <c r="Z2695" s="212"/>
      <c r="AA2695" s="212"/>
      <c r="AB2695" s="212"/>
      <c r="AC2695" s="212"/>
      <c r="AD2695" s="212"/>
      <c r="AE2695" s="212"/>
      <c r="AF2695" s="212"/>
      <c r="AG2695" s="212" t="s">
        <v>235</v>
      </c>
      <c r="AH2695" s="212">
        <v>0</v>
      </c>
      <c r="AI2695" s="212"/>
      <c r="AJ2695" s="212"/>
      <c r="AK2695" s="212"/>
      <c r="AL2695" s="212"/>
      <c r="AM2695" s="212"/>
      <c r="AN2695" s="212"/>
      <c r="AO2695" s="212"/>
      <c r="AP2695" s="212"/>
      <c r="AQ2695" s="212"/>
      <c r="AR2695" s="212"/>
      <c r="AS2695" s="212"/>
      <c r="AT2695" s="212"/>
      <c r="AU2695" s="212"/>
      <c r="AV2695" s="212"/>
      <c r="AW2695" s="212"/>
      <c r="AX2695" s="212"/>
      <c r="AY2695" s="212"/>
      <c r="AZ2695" s="212"/>
      <c r="BA2695" s="212"/>
      <c r="BB2695" s="212"/>
      <c r="BC2695" s="212"/>
      <c r="BD2695" s="212"/>
      <c r="BE2695" s="212"/>
      <c r="BF2695" s="212"/>
      <c r="BG2695" s="212"/>
      <c r="BH2695" s="212"/>
    </row>
    <row r="2696" spans="1:60" outlineLevel="3" x14ac:dyDescent="0.2">
      <c r="A2696" s="219"/>
      <c r="B2696" s="220"/>
      <c r="C2696" s="259" t="s">
        <v>730</v>
      </c>
      <c r="D2696" s="226"/>
      <c r="E2696" s="227">
        <v>63.095399999999998</v>
      </c>
      <c r="F2696" s="222"/>
      <c r="G2696" s="222"/>
      <c r="H2696" s="222"/>
      <c r="I2696" s="222"/>
      <c r="J2696" s="222"/>
      <c r="K2696" s="222"/>
      <c r="L2696" s="222"/>
      <c r="M2696" s="222"/>
      <c r="N2696" s="221"/>
      <c r="O2696" s="221"/>
      <c r="P2696" s="221"/>
      <c r="Q2696" s="221"/>
      <c r="R2696" s="222"/>
      <c r="S2696" s="222"/>
      <c r="T2696" s="222"/>
      <c r="U2696" s="222"/>
      <c r="V2696" s="222"/>
      <c r="W2696" s="222"/>
      <c r="X2696" s="222"/>
      <c r="Y2696" s="222"/>
      <c r="Z2696" s="212"/>
      <c r="AA2696" s="212"/>
      <c r="AB2696" s="212"/>
      <c r="AC2696" s="212"/>
      <c r="AD2696" s="212"/>
      <c r="AE2696" s="212"/>
      <c r="AF2696" s="212"/>
      <c r="AG2696" s="212" t="s">
        <v>235</v>
      </c>
      <c r="AH2696" s="212">
        <v>0</v>
      </c>
      <c r="AI2696" s="212"/>
      <c r="AJ2696" s="212"/>
      <c r="AK2696" s="212"/>
      <c r="AL2696" s="212"/>
      <c r="AM2696" s="212"/>
      <c r="AN2696" s="212"/>
      <c r="AO2696" s="212"/>
      <c r="AP2696" s="212"/>
      <c r="AQ2696" s="212"/>
      <c r="AR2696" s="212"/>
      <c r="AS2696" s="212"/>
      <c r="AT2696" s="212"/>
      <c r="AU2696" s="212"/>
      <c r="AV2696" s="212"/>
      <c r="AW2696" s="212"/>
      <c r="AX2696" s="212"/>
      <c r="AY2696" s="212"/>
      <c r="AZ2696" s="212"/>
      <c r="BA2696" s="212"/>
      <c r="BB2696" s="212"/>
      <c r="BC2696" s="212"/>
      <c r="BD2696" s="212"/>
      <c r="BE2696" s="212"/>
      <c r="BF2696" s="212"/>
      <c r="BG2696" s="212"/>
      <c r="BH2696" s="212"/>
    </row>
    <row r="2697" spans="1:60" outlineLevel="3" x14ac:dyDescent="0.2">
      <c r="A2697" s="219"/>
      <c r="B2697" s="220"/>
      <c r="C2697" s="259" t="s">
        <v>602</v>
      </c>
      <c r="D2697" s="226"/>
      <c r="E2697" s="227"/>
      <c r="F2697" s="222"/>
      <c r="G2697" s="222"/>
      <c r="H2697" s="222"/>
      <c r="I2697" s="222"/>
      <c r="J2697" s="222"/>
      <c r="K2697" s="222"/>
      <c r="L2697" s="222"/>
      <c r="M2697" s="222"/>
      <c r="N2697" s="221"/>
      <c r="O2697" s="221"/>
      <c r="P2697" s="221"/>
      <c r="Q2697" s="221"/>
      <c r="R2697" s="222"/>
      <c r="S2697" s="222"/>
      <c r="T2697" s="222"/>
      <c r="U2697" s="222"/>
      <c r="V2697" s="222"/>
      <c r="W2697" s="222"/>
      <c r="X2697" s="222"/>
      <c r="Y2697" s="222"/>
      <c r="Z2697" s="212"/>
      <c r="AA2697" s="212"/>
      <c r="AB2697" s="212"/>
      <c r="AC2697" s="212"/>
      <c r="AD2697" s="212"/>
      <c r="AE2697" s="212"/>
      <c r="AF2697" s="212"/>
      <c r="AG2697" s="212" t="s">
        <v>235</v>
      </c>
      <c r="AH2697" s="212">
        <v>0</v>
      </c>
      <c r="AI2697" s="212"/>
      <c r="AJ2697" s="212"/>
      <c r="AK2697" s="212"/>
      <c r="AL2697" s="212"/>
      <c r="AM2697" s="212"/>
      <c r="AN2697" s="212"/>
      <c r="AO2697" s="212"/>
      <c r="AP2697" s="212"/>
      <c r="AQ2697" s="212"/>
      <c r="AR2697" s="212"/>
      <c r="AS2697" s="212"/>
      <c r="AT2697" s="212"/>
      <c r="AU2697" s="212"/>
      <c r="AV2697" s="212"/>
      <c r="AW2697" s="212"/>
      <c r="AX2697" s="212"/>
      <c r="AY2697" s="212"/>
      <c r="AZ2697" s="212"/>
      <c r="BA2697" s="212"/>
      <c r="BB2697" s="212"/>
      <c r="BC2697" s="212"/>
      <c r="BD2697" s="212"/>
      <c r="BE2697" s="212"/>
      <c r="BF2697" s="212"/>
      <c r="BG2697" s="212"/>
      <c r="BH2697" s="212"/>
    </row>
    <row r="2698" spans="1:60" ht="22.5" outlineLevel="3" x14ac:dyDescent="0.2">
      <c r="A2698" s="219"/>
      <c r="B2698" s="220"/>
      <c r="C2698" s="259" t="s">
        <v>731</v>
      </c>
      <c r="D2698" s="226"/>
      <c r="E2698" s="227">
        <v>95.7714</v>
      </c>
      <c r="F2698" s="222"/>
      <c r="G2698" s="222"/>
      <c r="H2698" s="222"/>
      <c r="I2698" s="222"/>
      <c r="J2698" s="222"/>
      <c r="K2698" s="222"/>
      <c r="L2698" s="222"/>
      <c r="M2698" s="222"/>
      <c r="N2698" s="221"/>
      <c r="O2698" s="221"/>
      <c r="P2698" s="221"/>
      <c r="Q2698" s="221"/>
      <c r="R2698" s="222"/>
      <c r="S2698" s="222"/>
      <c r="T2698" s="222"/>
      <c r="U2698" s="222"/>
      <c r="V2698" s="222"/>
      <c r="W2698" s="222"/>
      <c r="X2698" s="222"/>
      <c r="Y2698" s="222"/>
      <c r="Z2698" s="212"/>
      <c r="AA2698" s="212"/>
      <c r="AB2698" s="212"/>
      <c r="AC2698" s="212"/>
      <c r="AD2698" s="212"/>
      <c r="AE2698" s="212"/>
      <c r="AF2698" s="212"/>
      <c r="AG2698" s="212" t="s">
        <v>235</v>
      </c>
      <c r="AH2698" s="212">
        <v>0</v>
      </c>
      <c r="AI2698" s="212"/>
      <c r="AJ2698" s="212"/>
      <c r="AK2698" s="212"/>
      <c r="AL2698" s="212"/>
      <c r="AM2698" s="212"/>
      <c r="AN2698" s="212"/>
      <c r="AO2698" s="212"/>
      <c r="AP2698" s="212"/>
      <c r="AQ2698" s="212"/>
      <c r="AR2698" s="212"/>
      <c r="AS2698" s="212"/>
      <c r="AT2698" s="212"/>
      <c r="AU2698" s="212"/>
      <c r="AV2698" s="212"/>
      <c r="AW2698" s="212"/>
      <c r="AX2698" s="212"/>
      <c r="AY2698" s="212"/>
      <c r="AZ2698" s="212"/>
      <c r="BA2698" s="212"/>
      <c r="BB2698" s="212"/>
      <c r="BC2698" s="212"/>
      <c r="BD2698" s="212"/>
      <c r="BE2698" s="212"/>
      <c r="BF2698" s="212"/>
      <c r="BG2698" s="212"/>
      <c r="BH2698" s="212"/>
    </row>
    <row r="2699" spans="1:60" outlineLevel="3" x14ac:dyDescent="0.2">
      <c r="A2699" s="219"/>
      <c r="B2699" s="220"/>
      <c r="C2699" s="259" t="s">
        <v>727</v>
      </c>
      <c r="D2699" s="226"/>
      <c r="E2699" s="227">
        <v>52.401200000000003</v>
      </c>
      <c r="F2699" s="222"/>
      <c r="G2699" s="222"/>
      <c r="H2699" s="222"/>
      <c r="I2699" s="222"/>
      <c r="J2699" s="222"/>
      <c r="K2699" s="222"/>
      <c r="L2699" s="222"/>
      <c r="M2699" s="222"/>
      <c r="N2699" s="221"/>
      <c r="O2699" s="221"/>
      <c r="P2699" s="221"/>
      <c r="Q2699" s="221"/>
      <c r="R2699" s="222"/>
      <c r="S2699" s="222"/>
      <c r="T2699" s="222"/>
      <c r="U2699" s="222"/>
      <c r="V2699" s="222"/>
      <c r="W2699" s="222"/>
      <c r="X2699" s="222"/>
      <c r="Y2699" s="222"/>
      <c r="Z2699" s="212"/>
      <c r="AA2699" s="212"/>
      <c r="AB2699" s="212"/>
      <c r="AC2699" s="212"/>
      <c r="AD2699" s="212"/>
      <c r="AE2699" s="212"/>
      <c r="AF2699" s="212"/>
      <c r="AG2699" s="212" t="s">
        <v>235</v>
      </c>
      <c r="AH2699" s="212">
        <v>0</v>
      </c>
      <c r="AI2699" s="212"/>
      <c r="AJ2699" s="212"/>
      <c r="AK2699" s="212"/>
      <c r="AL2699" s="212"/>
      <c r="AM2699" s="212"/>
      <c r="AN2699" s="212"/>
      <c r="AO2699" s="212"/>
      <c r="AP2699" s="212"/>
      <c r="AQ2699" s="212"/>
      <c r="AR2699" s="212"/>
      <c r="AS2699" s="212"/>
      <c r="AT2699" s="212"/>
      <c r="AU2699" s="212"/>
      <c r="AV2699" s="212"/>
      <c r="AW2699" s="212"/>
      <c r="AX2699" s="212"/>
      <c r="AY2699" s="212"/>
      <c r="AZ2699" s="212"/>
      <c r="BA2699" s="212"/>
      <c r="BB2699" s="212"/>
      <c r="BC2699" s="212"/>
      <c r="BD2699" s="212"/>
      <c r="BE2699" s="212"/>
      <c r="BF2699" s="212"/>
      <c r="BG2699" s="212"/>
      <c r="BH2699" s="212"/>
    </row>
    <row r="2700" spans="1:60" outlineLevel="3" x14ac:dyDescent="0.2">
      <c r="A2700" s="219"/>
      <c r="B2700" s="220"/>
      <c r="C2700" s="259" t="s">
        <v>732</v>
      </c>
      <c r="D2700" s="226"/>
      <c r="E2700" s="227">
        <v>63.095399999999998</v>
      </c>
      <c r="F2700" s="222"/>
      <c r="G2700" s="222"/>
      <c r="H2700" s="222"/>
      <c r="I2700" s="222"/>
      <c r="J2700" s="222"/>
      <c r="K2700" s="222"/>
      <c r="L2700" s="222"/>
      <c r="M2700" s="222"/>
      <c r="N2700" s="221"/>
      <c r="O2700" s="221"/>
      <c r="P2700" s="221"/>
      <c r="Q2700" s="221"/>
      <c r="R2700" s="222"/>
      <c r="S2700" s="222"/>
      <c r="T2700" s="222"/>
      <c r="U2700" s="222"/>
      <c r="V2700" s="222"/>
      <c r="W2700" s="222"/>
      <c r="X2700" s="222"/>
      <c r="Y2700" s="222"/>
      <c r="Z2700" s="212"/>
      <c r="AA2700" s="212"/>
      <c r="AB2700" s="212"/>
      <c r="AC2700" s="212"/>
      <c r="AD2700" s="212"/>
      <c r="AE2700" s="212"/>
      <c r="AF2700" s="212"/>
      <c r="AG2700" s="212" t="s">
        <v>235</v>
      </c>
      <c r="AH2700" s="212">
        <v>0</v>
      </c>
      <c r="AI2700" s="212"/>
      <c r="AJ2700" s="212"/>
      <c r="AK2700" s="212"/>
      <c r="AL2700" s="212"/>
      <c r="AM2700" s="212"/>
      <c r="AN2700" s="212"/>
      <c r="AO2700" s="212"/>
      <c r="AP2700" s="212"/>
      <c r="AQ2700" s="212"/>
      <c r="AR2700" s="212"/>
      <c r="AS2700" s="212"/>
      <c r="AT2700" s="212"/>
      <c r="AU2700" s="212"/>
      <c r="AV2700" s="212"/>
      <c r="AW2700" s="212"/>
      <c r="AX2700" s="212"/>
      <c r="AY2700" s="212"/>
      <c r="AZ2700" s="212"/>
      <c r="BA2700" s="212"/>
      <c r="BB2700" s="212"/>
      <c r="BC2700" s="212"/>
      <c r="BD2700" s="212"/>
      <c r="BE2700" s="212"/>
      <c r="BF2700" s="212"/>
      <c r="BG2700" s="212"/>
      <c r="BH2700" s="212"/>
    </row>
    <row r="2701" spans="1:60" outlineLevel="3" x14ac:dyDescent="0.2">
      <c r="A2701" s="219"/>
      <c r="B2701" s="220"/>
      <c r="C2701" s="259" t="s">
        <v>608</v>
      </c>
      <c r="D2701" s="226"/>
      <c r="E2701" s="227"/>
      <c r="F2701" s="222"/>
      <c r="G2701" s="222"/>
      <c r="H2701" s="222"/>
      <c r="I2701" s="222"/>
      <c r="J2701" s="222"/>
      <c r="K2701" s="222"/>
      <c r="L2701" s="222"/>
      <c r="M2701" s="222"/>
      <c r="N2701" s="221"/>
      <c r="O2701" s="221"/>
      <c r="P2701" s="221"/>
      <c r="Q2701" s="221"/>
      <c r="R2701" s="222"/>
      <c r="S2701" s="222"/>
      <c r="T2701" s="222"/>
      <c r="U2701" s="222"/>
      <c r="V2701" s="222"/>
      <c r="W2701" s="222"/>
      <c r="X2701" s="222"/>
      <c r="Y2701" s="222"/>
      <c r="Z2701" s="212"/>
      <c r="AA2701" s="212"/>
      <c r="AB2701" s="212"/>
      <c r="AC2701" s="212"/>
      <c r="AD2701" s="212"/>
      <c r="AE2701" s="212"/>
      <c r="AF2701" s="212"/>
      <c r="AG2701" s="212" t="s">
        <v>235</v>
      </c>
      <c r="AH2701" s="212">
        <v>0</v>
      </c>
      <c r="AI2701" s="212"/>
      <c r="AJ2701" s="212"/>
      <c r="AK2701" s="212"/>
      <c r="AL2701" s="212"/>
      <c r="AM2701" s="212"/>
      <c r="AN2701" s="212"/>
      <c r="AO2701" s="212"/>
      <c r="AP2701" s="212"/>
      <c r="AQ2701" s="212"/>
      <c r="AR2701" s="212"/>
      <c r="AS2701" s="212"/>
      <c r="AT2701" s="212"/>
      <c r="AU2701" s="212"/>
      <c r="AV2701" s="212"/>
      <c r="AW2701" s="212"/>
      <c r="AX2701" s="212"/>
      <c r="AY2701" s="212"/>
      <c r="AZ2701" s="212"/>
      <c r="BA2701" s="212"/>
      <c r="BB2701" s="212"/>
      <c r="BC2701" s="212"/>
      <c r="BD2701" s="212"/>
      <c r="BE2701" s="212"/>
      <c r="BF2701" s="212"/>
      <c r="BG2701" s="212"/>
      <c r="BH2701" s="212"/>
    </row>
    <row r="2702" spans="1:60" outlineLevel="3" x14ac:dyDescent="0.2">
      <c r="A2702" s="219"/>
      <c r="B2702" s="220"/>
      <c r="C2702" s="259" t="s">
        <v>733</v>
      </c>
      <c r="D2702" s="226"/>
      <c r="E2702" s="227">
        <v>40.883200000000002</v>
      </c>
      <c r="F2702" s="222"/>
      <c r="G2702" s="222"/>
      <c r="H2702" s="222"/>
      <c r="I2702" s="222"/>
      <c r="J2702" s="222"/>
      <c r="K2702" s="222"/>
      <c r="L2702" s="222"/>
      <c r="M2702" s="222"/>
      <c r="N2702" s="221"/>
      <c r="O2702" s="221"/>
      <c r="P2702" s="221"/>
      <c r="Q2702" s="221"/>
      <c r="R2702" s="222"/>
      <c r="S2702" s="222"/>
      <c r="T2702" s="222"/>
      <c r="U2702" s="222"/>
      <c r="V2702" s="222"/>
      <c r="W2702" s="222"/>
      <c r="X2702" s="222"/>
      <c r="Y2702" s="222"/>
      <c r="Z2702" s="212"/>
      <c r="AA2702" s="212"/>
      <c r="AB2702" s="212"/>
      <c r="AC2702" s="212"/>
      <c r="AD2702" s="212"/>
      <c r="AE2702" s="212"/>
      <c r="AF2702" s="212"/>
      <c r="AG2702" s="212" t="s">
        <v>235</v>
      </c>
      <c r="AH2702" s="212">
        <v>0</v>
      </c>
      <c r="AI2702" s="212"/>
      <c r="AJ2702" s="212"/>
      <c r="AK2702" s="212"/>
      <c r="AL2702" s="212"/>
      <c r="AM2702" s="212"/>
      <c r="AN2702" s="212"/>
      <c r="AO2702" s="212"/>
      <c r="AP2702" s="212"/>
      <c r="AQ2702" s="212"/>
      <c r="AR2702" s="212"/>
      <c r="AS2702" s="212"/>
      <c r="AT2702" s="212"/>
      <c r="AU2702" s="212"/>
      <c r="AV2702" s="212"/>
      <c r="AW2702" s="212"/>
      <c r="AX2702" s="212"/>
      <c r="AY2702" s="212"/>
      <c r="AZ2702" s="212"/>
      <c r="BA2702" s="212"/>
      <c r="BB2702" s="212"/>
      <c r="BC2702" s="212"/>
      <c r="BD2702" s="212"/>
      <c r="BE2702" s="212"/>
      <c r="BF2702" s="212"/>
      <c r="BG2702" s="212"/>
      <c r="BH2702" s="212"/>
    </row>
    <row r="2703" spans="1:60" outlineLevel="3" x14ac:dyDescent="0.2">
      <c r="A2703" s="219"/>
      <c r="B2703" s="220"/>
      <c r="C2703" s="259" t="s">
        <v>734</v>
      </c>
      <c r="D2703" s="226"/>
      <c r="E2703" s="227">
        <v>48.296399999999998</v>
      </c>
      <c r="F2703" s="222"/>
      <c r="G2703" s="222"/>
      <c r="H2703" s="222"/>
      <c r="I2703" s="222"/>
      <c r="J2703" s="222"/>
      <c r="K2703" s="222"/>
      <c r="L2703" s="222"/>
      <c r="M2703" s="222"/>
      <c r="N2703" s="221"/>
      <c r="O2703" s="221"/>
      <c r="P2703" s="221"/>
      <c r="Q2703" s="221"/>
      <c r="R2703" s="222"/>
      <c r="S2703" s="222"/>
      <c r="T2703" s="222"/>
      <c r="U2703" s="222"/>
      <c r="V2703" s="222"/>
      <c r="W2703" s="222"/>
      <c r="X2703" s="222"/>
      <c r="Y2703" s="222"/>
      <c r="Z2703" s="212"/>
      <c r="AA2703" s="212"/>
      <c r="AB2703" s="212"/>
      <c r="AC2703" s="212"/>
      <c r="AD2703" s="212"/>
      <c r="AE2703" s="212"/>
      <c r="AF2703" s="212"/>
      <c r="AG2703" s="212" t="s">
        <v>235</v>
      </c>
      <c r="AH2703" s="212">
        <v>0</v>
      </c>
      <c r="AI2703" s="212"/>
      <c r="AJ2703" s="212"/>
      <c r="AK2703" s="212"/>
      <c r="AL2703" s="212"/>
      <c r="AM2703" s="212"/>
      <c r="AN2703" s="212"/>
      <c r="AO2703" s="212"/>
      <c r="AP2703" s="212"/>
      <c r="AQ2703" s="212"/>
      <c r="AR2703" s="212"/>
      <c r="AS2703" s="212"/>
      <c r="AT2703" s="212"/>
      <c r="AU2703" s="212"/>
      <c r="AV2703" s="212"/>
      <c r="AW2703" s="212"/>
      <c r="AX2703" s="212"/>
      <c r="AY2703" s="212"/>
      <c r="AZ2703" s="212"/>
      <c r="BA2703" s="212"/>
      <c r="BB2703" s="212"/>
      <c r="BC2703" s="212"/>
      <c r="BD2703" s="212"/>
      <c r="BE2703" s="212"/>
      <c r="BF2703" s="212"/>
      <c r="BG2703" s="212"/>
      <c r="BH2703" s="212"/>
    </row>
    <row r="2704" spans="1:60" outlineLevel="3" x14ac:dyDescent="0.2">
      <c r="A2704" s="219"/>
      <c r="B2704" s="220"/>
      <c r="C2704" s="259" t="s">
        <v>409</v>
      </c>
      <c r="D2704" s="226"/>
      <c r="E2704" s="227"/>
      <c r="F2704" s="222"/>
      <c r="G2704" s="222"/>
      <c r="H2704" s="222"/>
      <c r="I2704" s="222"/>
      <c r="J2704" s="222"/>
      <c r="K2704" s="222"/>
      <c r="L2704" s="222"/>
      <c r="M2704" s="222"/>
      <c r="N2704" s="221"/>
      <c r="O2704" s="221"/>
      <c r="P2704" s="221"/>
      <c r="Q2704" s="221"/>
      <c r="R2704" s="222"/>
      <c r="S2704" s="222"/>
      <c r="T2704" s="222"/>
      <c r="U2704" s="222"/>
      <c r="V2704" s="222"/>
      <c r="W2704" s="222"/>
      <c r="X2704" s="222"/>
      <c r="Y2704" s="222"/>
      <c r="Z2704" s="212"/>
      <c r="AA2704" s="212"/>
      <c r="AB2704" s="212"/>
      <c r="AC2704" s="212"/>
      <c r="AD2704" s="212"/>
      <c r="AE2704" s="212"/>
      <c r="AF2704" s="212"/>
      <c r="AG2704" s="212" t="s">
        <v>235</v>
      </c>
      <c r="AH2704" s="212">
        <v>0</v>
      </c>
      <c r="AI2704" s="212"/>
      <c r="AJ2704" s="212"/>
      <c r="AK2704" s="212"/>
      <c r="AL2704" s="212"/>
      <c r="AM2704" s="212"/>
      <c r="AN2704" s="212"/>
      <c r="AO2704" s="212"/>
      <c r="AP2704" s="212"/>
      <c r="AQ2704" s="212"/>
      <c r="AR2704" s="212"/>
      <c r="AS2704" s="212"/>
      <c r="AT2704" s="212"/>
      <c r="AU2704" s="212"/>
      <c r="AV2704" s="212"/>
      <c r="AW2704" s="212"/>
      <c r="AX2704" s="212"/>
      <c r="AY2704" s="212"/>
      <c r="AZ2704" s="212"/>
      <c r="BA2704" s="212"/>
      <c r="BB2704" s="212"/>
      <c r="BC2704" s="212"/>
      <c r="BD2704" s="212"/>
      <c r="BE2704" s="212"/>
      <c r="BF2704" s="212"/>
      <c r="BG2704" s="212"/>
      <c r="BH2704" s="212"/>
    </row>
    <row r="2705" spans="1:60" outlineLevel="3" x14ac:dyDescent="0.2">
      <c r="A2705" s="219"/>
      <c r="B2705" s="220"/>
      <c r="C2705" s="259" t="s">
        <v>611</v>
      </c>
      <c r="D2705" s="226"/>
      <c r="E2705" s="227"/>
      <c r="F2705" s="222"/>
      <c r="G2705" s="222"/>
      <c r="H2705" s="222"/>
      <c r="I2705" s="222"/>
      <c r="J2705" s="222"/>
      <c r="K2705" s="222"/>
      <c r="L2705" s="222"/>
      <c r="M2705" s="222"/>
      <c r="N2705" s="221"/>
      <c r="O2705" s="221"/>
      <c r="P2705" s="221"/>
      <c r="Q2705" s="221"/>
      <c r="R2705" s="222"/>
      <c r="S2705" s="222"/>
      <c r="T2705" s="222"/>
      <c r="U2705" s="222"/>
      <c r="V2705" s="222"/>
      <c r="W2705" s="222"/>
      <c r="X2705" s="222"/>
      <c r="Y2705" s="222"/>
      <c r="Z2705" s="212"/>
      <c r="AA2705" s="212"/>
      <c r="AB2705" s="212"/>
      <c r="AC2705" s="212"/>
      <c r="AD2705" s="212"/>
      <c r="AE2705" s="212"/>
      <c r="AF2705" s="212"/>
      <c r="AG2705" s="212" t="s">
        <v>235</v>
      </c>
      <c r="AH2705" s="212">
        <v>0</v>
      </c>
      <c r="AI2705" s="212"/>
      <c r="AJ2705" s="212"/>
      <c r="AK2705" s="212"/>
      <c r="AL2705" s="212"/>
      <c r="AM2705" s="212"/>
      <c r="AN2705" s="212"/>
      <c r="AO2705" s="212"/>
      <c r="AP2705" s="212"/>
      <c r="AQ2705" s="212"/>
      <c r="AR2705" s="212"/>
      <c r="AS2705" s="212"/>
      <c r="AT2705" s="212"/>
      <c r="AU2705" s="212"/>
      <c r="AV2705" s="212"/>
      <c r="AW2705" s="212"/>
      <c r="AX2705" s="212"/>
      <c r="AY2705" s="212"/>
      <c r="AZ2705" s="212"/>
      <c r="BA2705" s="212"/>
      <c r="BB2705" s="212"/>
      <c r="BC2705" s="212"/>
      <c r="BD2705" s="212"/>
      <c r="BE2705" s="212"/>
      <c r="BF2705" s="212"/>
      <c r="BG2705" s="212"/>
      <c r="BH2705" s="212"/>
    </row>
    <row r="2706" spans="1:60" outlineLevel="3" x14ac:dyDescent="0.2">
      <c r="A2706" s="219"/>
      <c r="B2706" s="220"/>
      <c r="C2706" s="259" t="s">
        <v>735</v>
      </c>
      <c r="D2706" s="226"/>
      <c r="E2706" s="227">
        <v>57.8476</v>
      </c>
      <c r="F2706" s="222"/>
      <c r="G2706" s="222"/>
      <c r="H2706" s="222"/>
      <c r="I2706" s="222"/>
      <c r="J2706" s="222"/>
      <c r="K2706" s="222"/>
      <c r="L2706" s="222"/>
      <c r="M2706" s="222"/>
      <c r="N2706" s="221"/>
      <c r="O2706" s="221"/>
      <c r="P2706" s="221"/>
      <c r="Q2706" s="221"/>
      <c r="R2706" s="222"/>
      <c r="S2706" s="222"/>
      <c r="T2706" s="222"/>
      <c r="U2706" s="222"/>
      <c r="V2706" s="222"/>
      <c r="W2706" s="222"/>
      <c r="X2706" s="222"/>
      <c r="Y2706" s="222"/>
      <c r="Z2706" s="212"/>
      <c r="AA2706" s="212"/>
      <c r="AB2706" s="212"/>
      <c r="AC2706" s="212"/>
      <c r="AD2706" s="212"/>
      <c r="AE2706" s="212"/>
      <c r="AF2706" s="212"/>
      <c r="AG2706" s="212" t="s">
        <v>235</v>
      </c>
      <c r="AH2706" s="212">
        <v>0</v>
      </c>
      <c r="AI2706" s="212"/>
      <c r="AJ2706" s="212"/>
      <c r="AK2706" s="212"/>
      <c r="AL2706" s="212"/>
      <c r="AM2706" s="212"/>
      <c r="AN2706" s="212"/>
      <c r="AO2706" s="212"/>
      <c r="AP2706" s="212"/>
      <c r="AQ2706" s="212"/>
      <c r="AR2706" s="212"/>
      <c r="AS2706" s="212"/>
      <c r="AT2706" s="212"/>
      <c r="AU2706" s="212"/>
      <c r="AV2706" s="212"/>
      <c r="AW2706" s="212"/>
      <c r="AX2706" s="212"/>
      <c r="AY2706" s="212"/>
      <c r="AZ2706" s="212"/>
      <c r="BA2706" s="212"/>
      <c r="BB2706" s="212"/>
      <c r="BC2706" s="212"/>
      <c r="BD2706" s="212"/>
      <c r="BE2706" s="212"/>
      <c r="BF2706" s="212"/>
      <c r="BG2706" s="212"/>
      <c r="BH2706" s="212"/>
    </row>
    <row r="2707" spans="1:60" outlineLevel="3" x14ac:dyDescent="0.2">
      <c r="A2707" s="219"/>
      <c r="B2707" s="220"/>
      <c r="C2707" s="259" t="s">
        <v>736</v>
      </c>
      <c r="D2707" s="226"/>
      <c r="E2707" s="227">
        <v>50.204000000000001</v>
      </c>
      <c r="F2707" s="222"/>
      <c r="G2707" s="222"/>
      <c r="H2707" s="222"/>
      <c r="I2707" s="222"/>
      <c r="J2707" s="222"/>
      <c r="K2707" s="222"/>
      <c r="L2707" s="222"/>
      <c r="M2707" s="222"/>
      <c r="N2707" s="221"/>
      <c r="O2707" s="221"/>
      <c r="P2707" s="221"/>
      <c r="Q2707" s="221"/>
      <c r="R2707" s="222"/>
      <c r="S2707" s="222"/>
      <c r="T2707" s="222"/>
      <c r="U2707" s="222"/>
      <c r="V2707" s="222"/>
      <c r="W2707" s="222"/>
      <c r="X2707" s="222"/>
      <c r="Y2707" s="222"/>
      <c r="Z2707" s="212"/>
      <c r="AA2707" s="212"/>
      <c r="AB2707" s="212"/>
      <c r="AC2707" s="212"/>
      <c r="AD2707" s="212"/>
      <c r="AE2707" s="212"/>
      <c r="AF2707" s="212"/>
      <c r="AG2707" s="212" t="s">
        <v>235</v>
      </c>
      <c r="AH2707" s="212">
        <v>0</v>
      </c>
      <c r="AI2707" s="212"/>
      <c r="AJ2707" s="212"/>
      <c r="AK2707" s="212"/>
      <c r="AL2707" s="212"/>
      <c r="AM2707" s="212"/>
      <c r="AN2707" s="212"/>
      <c r="AO2707" s="212"/>
      <c r="AP2707" s="212"/>
      <c r="AQ2707" s="212"/>
      <c r="AR2707" s="212"/>
      <c r="AS2707" s="212"/>
      <c r="AT2707" s="212"/>
      <c r="AU2707" s="212"/>
      <c r="AV2707" s="212"/>
      <c r="AW2707" s="212"/>
      <c r="AX2707" s="212"/>
      <c r="AY2707" s="212"/>
      <c r="AZ2707" s="212"/>
      <c r="BA2707" s="212"/>
      <c r="BB2707" s="212"/>
      <c r="BC2707" s="212"/>
      <c r="BD2707" s="212"/>
      <c r="BE2707" s="212"/>
      <c r="BF2707" s="212"/>
      <c r="BG2707" s="212"/>
      <c r="BH2707" s="212"/>
    </row>
    <row r="2708" spans="1:60" outlineLevel="3" x14ac:dyDescent="0.2">
      <c r="A2708" s="219"/>
      <c r="B2708" s="220"/>
      <c r="C2708" s="259" t="s">
        <v>737</v>
      </c>
      <c r="D2708" s="226"/>
      <c r="E2708" s="227">
        <v>51.168500000000002</v>
      </c>
      <c r="F2708" s="222"/>
      <c r="G2708" s="222"/>
      <c r="H2708" s="222"/>
      <c r="I2708" s="222"/>
      <c r="J2708" s="222"/>
      <c r="K2708" s="222"/>
      <c r="L2708" s="222"/>
      <c r="M2708" s="222"/>
      <c r="N2708" s="221"/>
      <c r="O2708" s="221"/>
      <c r="P2708" s="221"/>
      <c r="Q2708" s="221"/>
      <c r="R2708" s="222"/>
      <c r="S2708" s="222"/>
      <c r="T2708" s="222"/>
      <c r="U2708" s="222"/>
      <c r="V2708" s="222"/>
      <c r="W2708" s="222"/>
      <c r="X2708" s="222"/>
      <c r="Y2708" s="222"/>
      <c r="Z2708" s="212"/>
      <c r="AA2708" s="212"/>
      <c r="AB2708" s="212"/>
      <c r="AC2708" s="212"/>
      <c r="AD2708" s="212"/>
      <c r="AE2708" s="212"/>
      <c r="AF2708" s="212"/>
      <c r="AG2708" s="212" t="s">
        <v>235</v>
      </c>
      <c r="AH2708" s="212">
        <v>0</v>
      </c>
      <c r="AI2708" s="212"/>
      <c r="AJ2708" s="212"/>
      <c r="AK2708" s="212"/>
      <c r="AL2708" s="212"/>
      <c r="AM2708" s="212"/>
      <c r="AN2708" s="212"/>
      <c r="AO2708" s="212"/>
      <c r="AP2708" s="212"/>
      <c r="AQ2708" s="212"/>
      <c r="AR2708" s="212"/>
      <c r="AS2708" s="212"/>
      <c r="AT2708" s="212"/>
      <c r="AU2708" s="212"/>
      <c r="AV2708" s="212"/>
      <c r="AW2708" s="212"/>
      <c r="AX2708" s="212"/>
      <c r="AY2708" s="212"/>
      <c r="AZ2708" s="212"/>
      <c r="BA2708" s="212"/>
      <c r="BB2708" s="212"/>
      <c r="BC2708" s="212"/>
      <c r="BD2708" s="212"/>
      <c r="BE2708" s="212"/>
      <c r="BF2708" s="212"/>
      <c r="BG2708" s="212"/>
      <c r="BH2708" s="212"/>
    </row>
    <row r="2709" spans="1:60" outlineLevel="3" x14ac:dyDescent="0.2">
      <c r="A2709" s="219"/>
      <c r="B2709" s="220"/>
      <c r="C2709" s="259" t="s">
        <v>738</v>
      </c>
      <c r="D2709" s="226"/>
      <c r="E2709" s="227">
        <v>50.49</v>
      </c>
      <c r="F2709" s="222"/>
      <c r="G2709" s="222"/>
      <c r="H2709" s="222"/>
      <c r="I2709" s="222"/>
      <c r="J2709" s="222"/>
      <c r="K2709" s="222"/>
      <c r="L2709" s="222"/>
      <c r="M2709" s="222"/>
      <c r="N2709" s="221"/>
      <c r="O2709" s="221"/>
      <c r="P2709" s="221"/>
      <c r="Q2709" s="221"/>
      <c r="R2709" s="222"/>
      <c r="S2709" s="222"/>
      <c r="T2709" s="222"/>
      <c r="U2709" s="222"/>
      <c r="V2709" s="222"/>
      <c r="W2709" s="222"/>
      <c r="X2709" s="222"/>
      <c r="Y2709" s="222"/>
      <c r="Z2709" s="212"/>
      <c r="AA2709" s="212"/>
      <c r="AB2709" s="212"/>
      <c r="AC2709" s="212"/>
      <c r="AD2709" s="212"/>
      <c r="AE2709" s="212"/>
      <c r="AF2709" s="212"/>
      <c r="AG2709" s="212" t="s">
        <v>235</v>
      </c>
      <c r="AH2709" s="212">
        <v>0</v>
      </c>
      <c r="AI2709" s="212"/>
      <c r="AJ2709" s="212"/>
      <c r="AK2709" s="212"/>
      <c r="AL2709" s="212"/>
      <c r="AM2709" s="212"/>
      <c r="AN2709" s="212"/>
      <c r="AO2709" s="212"/>
      <c r="AP2709" s="212"/>
      <c r="AQ2709" s="212"/>
      <c r="AR2709" s="212"/>
      <c r="AS2709" s="212"/>
      <c r="AT2709" s="212"/>
      <c r="AU2709" s="212"/>
      <c r="AV2709" s="212"/>
      <c r="AW2709" s="212"/>
      <c r="AX2709" s="212"/>
      <c r="AY2709" s="212"/>
      <c r="AZ2709" s="212"/>
      <c r="BA2709" s="212"/>
      <c r="BB2709" s="212"/>
      <c r="BC2709" s="212"/>
      <c r="BD2709" s="212"/>
      <c r="BE2709" s="212"/>
      <c r="BF2709" s="212"/>
      <c r="BG2709" s="212"/>
      <c r="BH2709" s="212"/>
    </row>
    <row r="2710" spans="1:60" outlineLevel="3" x14ac:dyDescent="0.2">
      <c r="A2710" s="219"/>
      <c r="B2710" s="220"/>
      <c r="C2710" s="259" t="s">
        <v>2158</v>
      </c>
      <c r="D2710" s="226"/>
      <c r="E2710" s="227">
        <v>44.054000000000002</v>
      </c>
      <c r="F2710" s="222"/>
      <c r="G2710" s="222"/>
      <c r="H2710" s="222"/>
      <c r="I2710" s="222"/>
      <c r="J2710" s="222"/>
      <c r="K2710" s="222"/>
      <c r="L2710" s="222"/>
      <c r="M2710" s="222"/>
      <c r="N2710" s="221"/>
      <c r="O2710" s="221"/>
      <c r="P2710" s="221"/>
      <c r="Q2710" s="221"/>
      <c r="R2710" s="222"/>
      <c r="S2710" s="222"/>
      <c r="T2710" s="222"/>
      <c r="U2710" s="222"/>
      <c r="V2710" s="222"/>
      <c r="W2710" s="222"/>
      <c r="X2710" s="222"/>
      <c r="Y2710" s="222"/>
      <c r="Z2710" s="212"/>
      <c r="AA2710" s="212"/>
      <c r="AB2710" s="212"/>
      <c r="AC2710" s="212"/>
      <c r="AD2710" s="212"/>
      <c r="AE2710" s="212"/>
      <c r="AF2710" s="212"/>
      <c r="AG2710" s="212" t="s">
        <v>235</v>
      </c>
      <c r="AH2710" s="212">
        <v>0</v>
      </c>
      <c r="AI2710" s="212"/>
      <c r="AJ2710" s="212"/>
      <c r="AK2710" s="212"/>
      <c r="AL2710" s="212"/>
      <c r="AM2710" s="212"/>
      <c r="AN2710" s="212"/>
      <c r="AO2710" s="212"/>
      <c r="AP2710" s="212"/>
      <c r="AQ2710" s="212"/>
      <c r="AR2710" s="212"/>
      <c r="AS2710" s="212"/>
      <c r="AT2710" s="212"/>
      <c r="AU2710" s="212"/>
      <c r="AV2710" s="212"/>
      <c r="AW2710" s="212"/>
      <c r="AX2710" s="212"/>
      <c r="AY2710" s="212"/>
      <c r="AZ2710" s="212"/>
      <c r="BA2710" s="212"/>
      <c r="BB2710" s="212"/>
      <c r="BC2710" s="212"/>
      <c r="BD2710" s="212"/>
      <c r="BE2710" s="212"/>
      <c r="BF2710" s="212"/>
      <c r="BG2710" s="212"/>
      <c r="BH2710" s="212"/>
    </row>
    <row r="2711" spans="1:60" outlineLevel="3" x14ac:dyDescent="0.2">
      <c r="A2711" s="219"/>
      <c r="B2711" s="220"/>
      <c r="C2711" s="259" t="s">
        <v>582</v>
      </c>
      <c r="D2711" s="226"/>
      <c r="E2711" s="227"/>
      <c r="F2711" s="222"/>
      <c r="G2711" s="222"/>
      <c r="H2711" s="222"/>
      <c r="I2711" s="222"/>
      <c r="J2711" s="222"/>
      <c r="K2711" s="222"/>
      <c r="L2711" s="222"/>
      <c r="M2711" s="222"/>
      <c r="N2711" s="221"/>
      <c r="O2711" s="221"/>
      <c r="P2711" s="221"/>
      <c r="Q2711" s="221"/>
      <c r="R2711" s="222"/>
      <c r="S2711" s="222"/>
      <c r="T2711" s="222"/>
      <c r="U2711" s="222"/>
      <c r="V2711" s="222"/>
      <c r="W2711" s="222"/>
      <c r="X2711" s="222"/>
      <c r="Y2711" s="222"/>
      <c r="Z2711" s="212"/>
      <c r="AA2711" s="212"/>
      <c r="AB2711" s="212"/>
      <c r="AC2711" s="212"/>
      <c r="AD2711" s="212"/>
      <c r="AE2711" s="212"/>
      <c r="AF2711" s="212"/>
      <c r="AG2711" s="212" t="s">
        <v>235</v>
      </c>
      <c r="AH2711" s="212">
        <v>0</v>
      </c>
      <c r="AI2711" s="212"/>
      <c r="AJ2711" s="212"/>
      <c r="AK2711" s="212"/>
      <c r="AL2711" s="212"/>
      <c r="AM2711" s="212"/>
      <c r="AN2711" s="212"/>
      <c r="AO2711" s="212"/>
      <c r="AP2711" s="212"/>
      <c r="AQ2711" s="212"/>
      <c r="AR2711" s="212"/>
      <c r="AS2711" s="212"/>
      <c r="AT2711" s="212"/>
      <c r="AU2711" s="212"/>
      <c r="AV2711" s="212"/>
      <c r="AW2711" s="212"/>
      <c r="AX2711" s="212"/>
      <c r="AY2711" s="212"/>
      <c r="AZ2711" s="212"/>
      <c r="BA2711" s="212"/>
      <c r="BB2711" s="212"/>
      <c r="BC2711" s="212"/>
      <c r="BD2711" s="212"/>
      <c r="BE2711" s="212"/>
      <c r="BF2711" s="212"/>
      <c r="BG2711" s="212"/>
      <c r="BH2711" s="212"/>
    </row>
    <row r="2712" spans="1:60" outlineLevel="3" x14ac:dyDescent="0.2">
      <c r="A2712" s="219"/>
      <c r="B2712" s="220"/>
      <c r="C2712" s="259" t="s">
        <v>740</v>
      </c>
      <c r="D2712" s="226"/>
      <c r="E2712" s="227">
        <v>50.03</v>
      </c>
      <c r="F2712" s="222"/>
      <c r="G2712" s="222"/>
      <c r="H2712" s="222"/>
      <c r="I2712" s="222"/>
      <c r="J2712" s="222"/>
      <c r="K2712" s="222"/>
      <c r="L2712" s="222"/>
      <c r="M2712" s="222"/>
      <c r="N2712" s="221"/>
      <c r="O2712" s="221"/>
      <c r="P2712" s="221"/>
      <c r="Q2712" s="221"/>
      <c r="R2712" s="222"/>
      <c r="S2712" s="222"/>
      <c r="T2712" s="222"/>
      <c r="U2712" s="222"/>
      <c r="V2712" s="222"/>
      <c r="W2712" s="222"/>
      <c r="X2712" s="222"/>
      <c r="Y2712" s="222"/>
      <c r="Z2712" s="212"/>
      <c r="AA2712" s="212"/>
      <c r="AB2712" s="212"/>
      <c r="AC2712" s="212"/>
      <c r="AD2712" s="212"/>
      <c r="AE2712" s="212"/>
      <c r="AF2712" s="212"/>
      <c r="AG2712" s="212" t="s">
        <v>235</v>
      </c>
      <c r="AH2712" s="212">
        <v>0</v>
      </c>
      <c r="AI2712" s="212"/>
      <c r="AJ2712" s="212"/>
      <c r="AK2712" s="212"/>
      <c r="AL2712" s="212"/>
      <c r="AM2712" s="212"/>
      <c r="AN2712" s="212"/>
      <c r="AO2712" s="212"/>
      <c r="AP2712" s="212"/>
      <c r="AQ2712" s="212"/>
      <c r="AR2712" s="212"/>
      <c r="AS2712" s="212"/>
      <c r="AT2712" s="212"/>
      <c r="AU2712" s="212"/>
      <c r="AV2712" s="212"/>
      <c r="AW2712" s="212"/>
      <c r="AX2712" s="212"/>
      <c r="AY2712" s="212"/>
      <c r="AZ2712" s="212"/>
      <c r="BA2712" s="212"/>
      <c r="BB2712" s="212"/>
      <c r="BC2712" s="212"/>
      <c r="BD2712" s="212"/>
      <c r="BE2712" s="212"/>
      <c r="BF2712" s="212"/>
      <c r="BG2712" s="212"/>
      <c r="BH2712" s="212"/>
    </row>
    <row r="2713" spans="1:60" outlineLevel="3" x14ac:dyDescent="0.2">
      <c r="A2713" s="219"/>
      <c r="B2713" s="220"/>
      <c r="C2713" s="259" t="s">
        <v>741</v>
      </c>
      <c r="D2713" s="226"/>
      <c r="E2713" s="227">
        <v>14.63</v>
      </c>
      <c r="F2713" s="222"/>
      <c r="G2713" s="222"/>
      <c r="H2713" s="222"/>
      <c r="I2713" s="222"/>
      <c r="J2713" s="222"/>
      <c r="K2713" s="222"/>
      <c r="L2713" s="222"/>
      <c r="M2713" s="222"/>
      <c r="N2713" s="221"/>
      <c r="O2713" s="221"/>
      <c r="P2713" s="221"/>
      <c r="Q2713" s="221"/>
      <c r="R2713" s="222"/>
      <c r="S2713" s="222"/>
      <c r="T2713" s="222"/>
      <c r="U2713" s="222"/>
      <c r="V2713" s="222"/>
      <c r="W2713" s="222"/>
      <c r="X2713" s="222"/>
      <c r="Y2713" s="222"/>
      <c r="Z2713" s="212"/>
      <c r="AA2713" s="212"/>
      <c r="AB2713" s="212"/>
      <c r="AC2713" s="212"/>
      <c r="AD2713" s="212"/>
      <c r="AE2713" s="212"/>
      <c r="AF2713" s="212"/>
      <c r="AG2713" s="212" t="s">
        <v>235</v>
      </c>
      <c r="AH2713" s="212">
        <v>0</v>
      </c>
      <c r="AI2713" s="212"/>
      <c r="AJ2713" s="212"/>
      <c r="AK2713" s="212"/>
      <c r="AL2713" s="212"/>
      <c r="AM2713" s="212"/>
      <c r="AN2713" s="212"/>
      <c r="AO2713" s="212"/>
      <c r="AP2713" s="212"/>
      <c r="AQ2713" s="212"/>
      <c r="AR2713" s="212"/>
      <c r="AS2713" s="212"/>
      <c r="AT2713" s="212"/>
      <c r="AU2713" s="212"/>
      <c r="AV2713" s="212"/>
      <c r="AW2713" s="212"/>
      <c r="AX2713" s="212"/>
      <c r="AY2713" s="212"/>
      <c r="AZ2713" s="212"/>
      <c r="BA2713" s="212"/>
      <c r="BB2713" s="212"/>
      <c r="BC2713" s="212"/>
      <c r="BD2713" s="212"/>
      <c r="BE2713" s="212"/>
      <c r="BF2713" s="212"/>
      <c r="BG2713" s="212"/>
      <c r="BH2713" s="212"/>
    </row>
    <row r="2714" spans="1:60" outlineLevel="3" x14ac:dyDescent="0.2">
      <c r="A2714" s="219"/>
      <c r="B2714" s="220"/>
      <c r="C2714" s="259" t="s">
        <v>590</v>
      </c>
      <c r="D2714" s="226"/>
      <c r="E2714" s="227"/>
      <c r="F2714" s="222"/>
      <c r="G2714" s="222"/>
      <c r="H2714" s="222"/>
      <c r="I2714" s="222"/>
      <c r="J2714" s="222"/>
      <c r="K2714" s="222"/>
      <c r="L2714" s="222"/>
      <c r="M2714" s="222"/>
      <c r="N2714" s="221"/>
      <c r="O2714" s="221"/>
      <c r="P2714" s="221"/>
      <c r="Q2714" s="221"/>
      <c r="R2714" s="222"/>
      <c r="S2714" s="222"/>
      <c r="T2714" s="222"/>
      <c r="U2714" s="222"/>
      <c r="V2714" s="222"/>
      <c r="W2714" s="222"/>
      <c r="X2714" s="222"/>
      <c r="Y2714" s="222"/>
      <c r="Z2714" s="212"/>
      <c r="AA2714" s="212"/>
      <c r="AB2714" s="212"/>
      <c r="AC2714" s="212"/>
      <c r="AD2714" s="212"/>
      <c r="AE2714" s="212"/>
      <c r="AF2714" s="212"/>
      <c r="AG2714" s="212" t="s">
        <v>235</v>
      </c>
      <c r="AH2714" s="212">
        <v>0</v>
      </c>
      <c r="AI2714" s="212"/>
      <c r="AJ2714" s="212"/>
      <c r="AK2714" s="212"/>
      <c r="AL2714" s="212"/>
      <c r="AM2714" s="212"/>
      <c r="AN2714" s="212"/>
      <c r="AO2714" s="212"/>
      <c r="AP2714" s="212"/>
      <c r="AQ2714" s="212"/>
      <c r="AR2714" s="212"/>
      <c r="AS2714" s="212"/>
      <c r="AT2714" s="212"/>
      <c r="AU2714" s="212"/>
      <c r="AV2714" s="212"/>
      <c r="AW2714" s="212"/>
      <c r="AX2714" s="212"/>
      <c r="AY2714" s="212"/>
      <c r="AZ2714" s="212"/>
      <c r="BA2714" s="212"/>
      <c r="BB2714" s="212"/>
      <c r="BC2714" s="212"/>
      <c r="BD2714" s="212"/>
      <c r="BE2714" s="212"/>
      <c r="BF2714" s="212"/>
      <c r="BG2714" s="212"/>
      <c r="BH2714" s="212"/>
    </row>
    <row r="2715" spans="1:60" outlineLevel="3" x14ac:dyDescent="0.2">
      <c r="A2715" s="219"/>
      <c r="B2715" s="220"/>
      <c r="C2715" s="259" t="s">
        <v>742</v>
      </c>
      <c r="D2715" s="226"/>
      <c r="E2715" s="227">
        <v>16.167000000000002</v>
      </c>
      <c r="F2715" s="222"/>
      <c r="G2715" s="222"/>
      <c r="H2715" s="222"/>
      <c r="I2715" s="222"/>
      <c r="J2715" s="222"/>
      <c r="K2715" s="222"/>
      <c r="L2715" s="222"/>
      <c r="M2715" s="222"/>
      <c r="N2715" s="221"/>
      <c r="O2715" s="221"/>
      <c r="P2715" s="221"/>
      <c r="Q2715" s="221"/>
      <c r="R2715" s="222"/>
      <c r="S2715" s="222"/>
      <c r="T2715" s="222"/>
      <c r="U2715" s="222"/>
      <c r="V2715" s="222"/>
      <c r="W2715" s="222"/>
      <c r="X2715" s="222"/>
      <c r="Y2715" s="222"/>
      <c r="Z2715" s="212"/>
      <c r="AA2715" s="212"/>
      <c r="AB2715" s="212"/>
      <c r="AC2715" s="212"/>
      <c r="AD2715" s="212"/>
      <c r="AE2715" s="212"/>
      <c r="AF2715" s="212"/>
      <c r="AG2715" s="212" t="s">
        <v>235</v>
      </c>
      <c r="AH2715" s="212">
        <v>0</v>
      </c>
      <c r="AI2715" s="212"/>
      <c r="AJ2715" s="212"/>
      <c r="AK2715" s="212"/>
      <c r="AL2715" s="212"/>
      <c r="AM2715" s="212"/>
      <c r="AN2715" s="212"/>
      <c r="AO2715" s="212"/>
      <c r="AP2715" s="212"/>
      <c r="AQ2715" s="212"/>
      <c r="AR2715" s="212"/>
      <c r="AS2715" s="212"/>
      <c r="AT2715" s="212"/>
      <c r="AU2715" s="212"/>
      <c r="AV2715" s="212"/>
      <c r="AW2715" s="212"/>
      <c r="AX2715" s="212"/>
      <c r="AY2715" s="212"/>
      <c r="AZ2715" s="212"/>
      <c r="BA2715" s="212"/>
      <c r="BB2715" s="212"/>
      <c r="BC2715" s="212"/>
      <c r="BD2715" s="212"/>
      <c r="BE2715" s="212"/>
      <c r="BF2715" s="212"/>
      <c r="BG2715" s="212"/>
      <c r="BH2715" s="212"/>
    </row>
    <row r="2716" spans="1:60" outlineLevel="3" x14ac:dyDescent="0.2">
      <c r="A2716" s="219"/>
      <c r="B2716" s="220"/>
      <c r="C2716" s="259" t="s">
        <v>743</v>
      </c>
      <c r="D2716" s="226"/>
      <c r="E2716" s="227">
        <v>10.846</v>
      </c>
      <c r="F2716" s="222"/>
      <c r="G2716" s="222"/>
      <c r="H2716" s="222"/>
      <c r="I2716" s="222"/>
      <c r="J2716" s="222"/>
      <c r="K2716" s="222"/>
      <c r="L2716" s="222"/>
      <c r="M2716" s="222"/>
      <c r="N2716" s="221"/>
      <c r="O2716" s="221"/>
      <c r="P2716" s="221"/>
      <c r="Q2716" s="221"/>
      <c r="R2716" s="222"/>
      <c r="S2716" s="222"/>
      <c r="T2716" s="222"/>
      <c r="U2716" s="222"/>
      <c r="V2716" s="222"/>
      <c r="W2716" s="222"/>
      <c r="X2716" s="222"/>
      <c r="Y2716" s="222"/>
      <c r="Z2716" s="212"/>
      <c r="AA2716" s="212"/>
      <c r="AB2716" s="212"/>
      <c r="AC2716" s="212"/>
      <c r="AD2716" s="212"/>
      <c r="AE2716" s="212"/>
      <c r="AF2716" s="212"/>
      <c r="AG2716" s="212" t="s">
        <v>235</v>
      </c>
      <c r="AH2716" s="212">
        <v>0</v>
      </c>
      <c r="AI2716" s="212"/>
      <c r="AJ2716" s="212"/>
      <c r="AK2716" s="212"/>
      <c r="AL2716" s="212"/>
      <c r="AM2716" s="212"/>
      <c r="AN2716" s="212"/>
      <c r="AO2716" s="212"/>
      <c r="AP2716" s="212"/>
      <c r="AQ2716" s="212"/>
      <c r="AR2716" s="212"/>
      <c r="AS2716" s="212"/>
      <c r="AT2716" s="212"/>
      <c r="AU2716" s="212"/>
      <c r="AV2716" s="212"/>
      <c r="AW2716" s="212"/>
      <c r="AX2716" s="212"/>
      <c r="AY2716" s="212"/>
      <c r="AZ2716" s="212"/>
      <c r="BA2716" s="212"/>
      <c r="BB2716" s="212"/>
      <c r="BC2716" s="212"/>
      <c r="BD2716" s="212"/>
      <c r="BE2716" s="212"/>
      <c r="BF2716" s="212"/>
      <c r="BG2716" s="212"/>
      <c r="BH2716" s="212"/>
    </row>
    <row r="2717" spans="1:60" outlineLevel="3" x14ac:dyDescent="0.2">
      <c r="A2717" s="219"/>
      <c r="B2717" s="220"/>
      <c r="C2717" s="259" t="s">
        <v>744</v>
      </c>
      <c r="D2717" s="226"/>
      <c r="E2717" s="227">
        <v>20.827999999999999</v>
      </c>
      <c r="F2717" s="222"/>
      <c r="G2717" s="222"/>
      <c r="H2717" s="222"/>
      <c r="I2717" s="222"/>
      <c r="J2717" s="222"/>
      <c r="K2717" s="222"/>
      <c r="L2717" s="222"/>
      <c r="M2717" s="222"/>
      <c r="N2717" s="221"/>
      <c r="O2717" s="221"/>
      <c r="P2717" s="221"/>
      <c r="Q2717" s="221"/>
      <c r="R2717" s="222"/>
      <c r="S2717" s="222"/>
      <c r="T2717" s="222"/>
      <c r="U2717" s="222"/>
      <c r="V2717" s="222"/>
      <c r="W2717" s="222"/>
      <c r="X2717" s="222"/>
      <c r="Y2717" s="222"/>
      <c r="Z2717" s="212"/>
      <c r="AA2717" s="212"/>
      <c r="AB2717" s="212"/>
      <c r="AC2717" s="212"/>
      <c r="AD2717" s="212"/>
      <c r="AE2717" s="212"/>
      <c r="AF2717" s="212"/>
      <c r="AG2717" s="212" t="s">
        <v>235</v>
      </c>
      <c r="AH2717" s="212">
        <v>0</v>
      </c>
      <c r="AI2717" s="212"/>
      <c r="AJ2717" s="212"/>
      <c r="AK2717" s="212"/>
      <c r="AL2717" s="212"/>
      <c r="AM2717" s="212"/>
      <c r="AN2717" s="212"/>
      <c r="AO2717" s="212"/>
      <c r="AP2717" s="212"/>
      <c r="AQ2717" s="212"/>
      <c r="AR2717" s="212"/>
      <c r="AS2717" s="212"/>
      <c r="AT2717" s="212"/>
      <c r="AU2717" s="212"/>
      <c r="AV2717" s="212"/>
      <c r="AW2717" s="212"/>
      <c r="AX2717" s="212"/>
      <c r="AY2717" s="212"/>
      <c r="AZ2717" s="212"/>
      <c r="BA2717" s="212"/>
      <c r="BB2717" s="212"/>
      <c r="BC2717" s="212"/>
      <c r="BD2717" s="212"/>
      <c r="BE2717" s="212"/>
      <c r="BF2717" s="212"/>
      <c r="BG2717" s="212"/>
      <c r="BH2717" s="212"/>
    </row>
    <row r="2718" spans="1:60" outlineLevel="3" x14ac:dyDescent="0.2">
      <c r="A2718" s="219"/>
      <c r="B2718" s="220"/>
      <c r="C2718" s="259" t="s">
        <v>594</v>
      </c>
      <c r="D2718" s="226"/>
      <c r="E2718" s="227"/>
      <c r="F2718" s="222"/>
      <c r="G2718" s="222"/>
      <c r="H2718" s="222"/>
      <c r="I2718" s="222"/>
      <c r="J2718" s="222"/>
      <c r="K2718" s="222"/>
      <c r="L2718" s="222"/>
      <c r="M2718" s="222"/>
      <c r="N2718" s="221"/>
      <c r="O2718" s="221"/>
      <c r="P2718" s="221"/>
      <c r="Q2718" s="221"/>
      <c r="R2718" s="222"/>
      <c r="S2718" s="222"/>
      <c r="T2718" s="222"/>
      <c r="U2718" s="222"/>
      <c r="V2718" s="222"/>
      <c r="W2718" s="222"/>
      <c r="X2718" s="222"/>
      <c r="Y2718" s="222"/>
      <c r="Z2718" s="212"/>
      <c r="AA2718" s="212"/>
      <c r="AB2718" s="212"/>
      <c r="AC2718" s="212"/>
      <c r="AD2718" s="212"/>
      <c r="AE2718" s="212"/>
      <c r="AF2718" s="212"/>
      <c r="AG2718" s="212" t="s">
        <v>235</v>
      </c>
      <c r="AH2718" s="212">
        <v>0</v>
      </c>
      <c r="AI2718" s="212"/>
      <c r="AJ2718" s="212"/>
      <c r="AK2718" s="212"/>
      <c r="AL2718" s="212"/>
      <c r="AM2718" s="212"/>
      <c r="AN2718" s="212"/>
      <c r="AO2718" s="212"/>
      <c r="AP2718" s="212"/>
      <c r="AQ2718" s="212"/>
      <c r="AR2718" s="212"/>
      <c r="AS2718" s="212"/>
      <c r="AT2718" s="212"/>
      <c r="AU2718" s="212"/>
      <c r="AV2718" s="212"/>
      <c r="AW2718" s="212"/>
      <c r="AX2718" s="212"/>
      <c r="AY2718" s="212"/>
      <c r="AZ2718" s="212"/>
      <c r="BA2718" s="212"/>
      <c r="BB2718" s="212"/>
      <c r="BC2718" s="212"/>
      <c r="BD2718" s="212"/>
      <c r="BE2718" s="212"/>
      <c r="BF2718" s="212"/>
      <c r="BG2718" s="212"/>
      <c r="BH2718" s="212"/>
    </row>
    <row r="2719" spans="1:60" outlineLevel="3" x14ac:dyDescent="0.2">
      <c r="A2719" s="219"/>
      <c r="B2719" s="220"/>
      <c r="C2719" s="259" t="s">
        <v>745</v>
      </c>
      <c r="D2719" s="226"/>
      <c r="E2719" s="227">
        <v>14.106</v>
      </c>
      <c r="F2719" s="222"/>
      <c r="G2719" s="222"/>
      <c r="H2719" s="222"/>
      <c r="I2719" s="222"/>
      <c r="J2719" s="222"/>
      <c r="K2719" s="222"/>
      <c r="L2719" s="222"/>
      <c r="M2719" s="222"/>
      <c r="N2719" s="221"/>
      <c r="O2719" s="221"/>
      <c r="P2719" s="221"/>
      <c r="Q2719" s="221"/>
      <c r="R2719" s="222"/>
      <c r="S2719" s="222"/>
      <c r="T2719" s="222"/>
      <c r="U2719" s="222"/>
      <c r="V2719" s="222"/>
      <c r="W2719" s="222"/>
      <c r="X2719" s="222"/>
      <c r="Y2719" s="222"/>
      <c r="Z2719" s="212"/>
      <c r="AA2719" s="212"/>
      <c r="AB2719" s="212"/>
      <c r="AC2719" s="212"/>
      <c r="AD2719" s="212"/>
      <c r="AE2719" s="212"/>
      <c r="AF2719" s="212"/>
      <c r="AG2719" s="212" t="s">
        <v>235</v>
      </c>
      <c r="AH2719" s="212">
        <v>0</v>
      </c>
      <c r="AI2719" s="212"/>
      <c r="AJ2719" s="212"/>
      <c r="AK2719" s="212"/>
      <c r="AL2719" s="212"/>
      <c r="AM2719" s="212"/>
      <c r="AN2719" s="212"/>
      <c r="AO2719" s="212"/>
      <c r="AP2719" s="212"/>
      <c r="AQ2719" s="212"/>
      <c r="AR2719" s="212"/>
      <c r="AS2719" s="212"/>
      <c r="AT2719" s="212"/>
      <c r="AU2719" s="212"/>
      <c r="AV2719" s="212"/>
      <c r="AW2719" s="212"/>
      <c r="AX2719" s="212"/>
      <c r="AY2719" s="212"/>
      <c r="AZ2719" s="212"/>
      <c r="BA2719" s="212"/>
      <c r="BB2719" s="212"/>
      <c r="BC2719" s="212"/>
      <c r="BD2719" s="212"/>
      <c r="BE2719" s="212"/>
      <c r="BF2719" s="212"/>
      <c r="BG2719" s="212"/>
      <c r="BH2719" s="212"/>
    </row>
    <row r="2720" spans="1:60" outlineLevel="3" x14ac:dyDescent="0.2">
      <c r="A2720" s="219"/>
      <c r="B2720" s="220"/>
      <c r="C2720" s="259" t="s">
        <v>746</v>
      </c>
      <c r="D2720" s="226"/>
      <c r="E2720" s="227">
        <v>11.0525</v>
      </c>
      <c r="F2720" s="222"/>
      <c r="G2720" s="222"/>
      <c r="H2720" s="222"/>
      <c r="I2720" s="222"/>
      <c r="J2720" s="222"/>
      <c r="K2720" s="222"/>
      <c r="L2720" s="222"/>
      <c r="M2720" s="222"/>
      <c r="N2720" s="221"/>
      <c r="O2720" s="221"/>
      <c r="P2720" s="221"/>
      <c r="Q2720" s="221"/>
      <c r="R2720" s="222"/>
      <c r="S2720" s="222"/>
      <c r="T2720" s="222"/>
      <c r="U2720" s="222"/>
      <c r="V2720" s="222"/>
      <c r="W2720" s="222"/>
      <c r="X2720" s="222"/>
      <c r="Y2720" s="222"/>
      <c r="Z2720" s="212"/>
      <c r="AA2720" s="212"/>
      <c r="AB2720" s="212"/>
      <c r="AC2720" s="212"/>
      <c r="AD2720" s="212"/>
      <c r="AE2720" s="212"/>
      <c r="AF2720" s="212"/>
      <c r="AG2720" s="212" t="s">
        <v>235</v>
      </c>
      <c r="AH2720" s="212">
        <v>0</v>
      </c>
      <c r="AI2720" s="212"/>
      <c r="AJ2720" s="212"/>
      <c r="AK2720" s="212"/>
      <c r="AL2720" s="212"/>
      <c r="AM2720" s="212"/>
      <c r="AN2720" s="212"/>
      <c r="AO2720" s="212"/>
      <c r="AP2720" s="212"/>
      <c r="AQ2720" s="212"/>
      <c r="AR2720" s="212"/>
      <c r="AS2720" s="212"/>
      <c r="AT2720" s="212"/>
      <c r="AU2720" s="212"/>
      <c r="AV2720" s="212"/>
      <c r="AW2720" s="212"/>
      <c r="AX2720" s="212"/>
      <c r="AY2720" s="212"/>
      <c r="AZ2720" s="212"/>
      <c r="BA2720" s="212"/>
      <c r="BB2720" s="212"/>
      <c r="BC2720" s="212"/>
      <c r="BD2720" s="212"/>
      <c r="BE2720" s="212"/>
      <c r="BF2720" s="212"/>
      <c r="BG2720" s="212"/>
      <c r="BH2720" s="212"/>
    </row>
    <row r="2721" spans="1:60" outlineLevel="3" x14ac:dyDescent="0.2">
      <c r="A2721" s="219"/>
      <c r="B2721" s="220"/>
      <c r="C2721" s="259" t="s">
        <v>747</v>
      </c>
      <c r="D2721" s="226"/>
      <c r="E2721" s="227">
        <v>12.587999999999999</v>
      </c>
      <c r="F2721" s="222"/>
      <c r="G2721" s="222"/>
      <c r="H2721" s="222"/>
      <c r="I2721" s="222"/>
      <c r="J2721" s="222"/>
      <c r="K2721" s="222"/>
      <c r="L2721" s="222"/>
      <c r="M2721" s="222"/>
      <c r="N2721" s="221"/>
      <c r="O2721" s="221"/>
      <c r="P2721" s="221"/>
      <c r="Q2721" s="221"/>
      <c r="R2721" s="222"/>
      <c r="S2721" s="222"/>
      <c r="T2721" s="222"/>
      <c r="U2721" s="222"/>
      <c r="V2721" s="222"/>
      <c r="W2721" s="222"/>
      <c r="X2721" s="222"/>
      <c r="Y2721" s="222"/>
      <c r="Z2721" s="212"/>
      <c r="AA2721" s="212"/>
      <c r="AB2721" s="212"/>
      <c r="AC2721" s="212"/>
      <c r="AD2721" s="212"/>
      <c r="AE2721" s="212"/>
      <c r="AF2721" s="212"/>
      <c r="AG2721" s="212" t="s">
        <v>235</v>
      </c>
      <c r="AH2721" s="212">
        <v>0</v>
      </c>
      <c r="AI2721" s="212"/>
      <c r="AJ2721" s="212"/>
      <c r="AK2721" s="212"/>
      <c r="AL2721" s="212"/>
      <c r="AM2721" s="212"/>
      <c r="AN2721" s="212"/>
      <c r="AO2721" s="212"/>
      <c r="AP2721" s="212"/>
      <c r="AQ2721" s="212"/>
      <c r="AR2721" s="212"/>
      <c r="AS2721" s="212"/>
      <c r="AT2721" s="212"/>
      <c r="AU2721" s="212"/>
      <c r="AV2721" s="212"/>
      <c r="AW2721" s="212"/>
      <c r="AX2721" s="212"/>
      <c r="AY2721" s="212"/>
      <c r="AZ2721" s="212"/>
      <c r="BA2721" s="212"/>
      <c r="BB2721" s="212"/>
      <c r="BC2721" s="212"/>
      <c r="BD2721" s="212"/>
      <c r="BE2721" s="212"/>
      <c r="BF2721" s="212"/>
      <c r="BG2721" s="212"/>
      <c r="BH2721" s="212"/>
    </row>
    <row r="2722" spans="1:60" outlineLevel="3" x14ac:dyDescent="0.2">
      <c r="A2722" s="219"/>
      <c r="B2722" s="220"/>
      <c r="C2722" s="259" t="s">
        <v>599</v>
      </c>
      <c r="D2722" s="226"/>
      <c r="E2722" s="227"/>
      <c r="F2722" s="222"/>
      <c r="G2722" s="222"/>
      <c r="H2722" s="222"/>
      <c r="I2722" s="222"/>
      <c r="J2722" s="222"/>
      <c r="K2722" s="222"/>
      <c r="L2722" s="222"/>
      <c r="M2722" s="222"/>
      <c r="N2722" s="221"/>
      <c r="O2722" s="221"/>
      <c r="P2722" s="221"/>
      <c r="Q2722" s="221"/>
      <c r="R2722" s="222"/>
      <c r="S2722" s="222"/>
      <c r="T2722" s="222"/>
      <c r="U2722" s="222"/>
      <c r="V2722" s="222"/>
      <c r="W2722" s="222"/>
      <c r="X2722" s="222"/>
      <c r="Y2722" s="222"/>
      <c r="Z2722" s="212"/>
      <c r="AA2722" s="212"/>
      <c r="AB2722" s="212"/>
      <c r="AC2722" s="212"/>
      <c r="AD2722" s="212"/>
      <c r="AE2722" s="212"/>
      <c r="AF2722" s="212"/>
      <c r="AG2722" s="212" t="s">
        <v>235</v>
      </c>
      <c r="AH2722" s="212">
        <v>0</v>
      </c>
      <c r="AI2722" s="212"/>
      <c r="AJ2722" s="212"/>
      <c r="AK2722" s="212"/>
      <c r="AL2722" s="212"/>
      <c r="AM2722" s="212"/>
      <c r="AN2722" s="212"/>
      <c r="AO2722" s="212"/>
      <c r="AP2722" s="212"/>
      <c r="AQ2722" s="212"/>
      <c r="AR2722" s="212"/>
      <c r="AS2722" s="212"/>
      <c r="AT2722" s="212"/>
      <c r="AU2722" s="212"/>
      <c r="AV2722" s="212"/>
      <c r="AW2722" s="212"/>
      <c r="AX2722" s="212"/>
      <c r="AY2722" s="212"/>
      <c r="AZ2722" s="212"/>
      <c r="BA2722" s="212"/>
      <c r="BB2722" s="212"/>
      <c r="BC2722" s="212"/>
      <c r="BD2722" s="212"/>
      <c r="BE2722" s="212"/>
      <c r="BF2722" s="212"/>
      <c r="BG2722" s="212"/>
      <c r="BH2722" s="212"/>
    </row>
    <row r="2723" spans="1:60" outlineLevel="3" x14ac:dyDescent="0.2">
      <c r="A2723" s="219"/>
      <c r="B2723" s="220"/>
      <c r="C2723" s="259" t="s">
        <v>748</v>
      </c>
      <c r="D2723" s="226"/>
      <c r="E2723" s="227">
        <v>14.106</v>
      </c>
      <c r="F2723" s="222"/>
      <c r="G2723" s="222"/>
      <c r="H2723" s="222"/>
      <c r="I2723" s="222"/>
      <c r="J2723" s="222"/>
      <c r="K2723" s="222"/>
      <c r="L2723" s="222"/>
      <c r="M2723" s="222"/>
      <c r="N2723" s="221"/>
      <c r="O2723" s="221"/>
      <c r="P2723" s="221"/>
      <c r="Q2723" s="221"/>
      <c r="R2723" s="222"/>
      <c r="S2723" s="222"/>
      <c r="T2723" s="222"/>
      <c r="U2723" s="222"/>
      <c r="V2723" s="222"/>
      <c r="W2723" s="222"/>
      <c r="X2723" s="222"/>
      <c r="Y2723" s="222"/>
      <c r="Z2723" s="212"/>
      <c r="AA2723" s="212"/>
      <c r="AB2723" s="212"/>
      <c r="AC2723" s="212"/>
      <c r="AD2723" s="212"/>
      <c r="AE2723" s="212"/>
      <c r="AF2723" s="212"/>
      <c r="AG2723" s="212" t="s">
        <v>235</v>
      </c>
      <c r="AH2723" s="212">
        <v>0</v>
      </c>
      <c r="AI2723" s="212"/>
      <c r="AJ2723" s="212"/>
      <c r="AK2723" s="212"/>
      <c r="AL2723" s="212"/>
      <c r="AM2723" s="212"/>
      <c r="AN2723" s="212"/>
      <c r="AO2723" s="212"/>
      <c r="AP2723" s="212"/>
      <c r="AQ2723" s="212"/>
      <c r="AR2723" s="212"/>
      <c r="AS2723" s="212"/>
      <c r="AT2723" s="212"/>
      <c r="AU2723" s="212"/>
      <c r="AV2723" s="212"/>
      <c r="AW2723" s="212"/>
      <c r="AX2723" s="212"/>
      <c r="AY2723" s="212"/>
      <c r="AZ2723" s="212"/>
      <c r="BA2723" s="212"/>
      <c r="BB2723" s="212"/>
      <c r="BC2723" s="212"/>
      <c r="BD2723" s="212"/>
      <c r="BE2723" s="212"/>
      <c r="BF2723" s="212"/>
      <c r="BG2723" s="212"/>
      <c r="BH2723" s="212"/>
    </row>
    <row r="2724" spans="1:60" outlineLevel="3" x14ac:dyDescent="0.2">
      <c r="A2724" s="219"/>
      <c r="B2724" s="220"/>
      <c r="C2724" s="259" t="s">
        <v>749</v>
      </c>
      <c r="D2724" s="226"/>
      <c r="E2724" s="227">
        <v>17.901</v>
      </c>
      <c r="F2724" s="222"/>
      <c r="G2724" s="222"/>
      <c r="H2724" s="222"/>
      <c r="I2724" s="222"/>
      <c r="J2724" s="222"/>
      <c r="K2724" s="222"/>
      <c r="L2724" s="222"/>
      <c r="M2724" s="222"/>
      <c r="N2724" s="221"/>
      <c r="O2724" s="221"/>
      <c r="P2724" s="221"/>
      <c r="Q2724" s="221"/>
      <c r="R2724" s="222"/>
      <c r="S2724" s="222"/>
      <c r="T2724" s="222"/>
      <c r="U2724" s="222"/>
      <c r="V2724" s="222"/>
      <c r="W2724" s="222"/>
      <c r="X2724" s="222"/>
      <c r="Y2724" s="222"/>
      <c r="Z2724" s="212"/>
      <c r="AA2724" s="212"/>
      <c r="AB2724" s="212"/>
      <c r="AC2724" s="212"/>
      <c r="AD2724" s="212"/>
      <c r="AE2724" s="212"/>
      <c r="AF2724" s="212"/>
      <c r="AG2724" s="212" t="s">
        <v>235</v>
      </c>
      <c r="AH2724" s="212">
        <v>0</v>
      </c>
      <c r="AI2724" s="212"/>
      <c r="AJ2724" s="212"/>
      <c r="AK2724" s="212"/>
      <c r="AL2724" s="212"/>
      <c r="AM2724" s="212"/>
      <c r="AN2724" s="212"/>
      <c r="AO2724" s="212"/>
      <c r="AP2724" s="212"/>
      <c r="AQ2724" s="212"/>
      <c r="AR2724" s="212"/>
      <c r="AS2724" s="212"/>
      <c r="AT2724" s="212"/>
      <c r="AU2724" s="212"/>
      <c r="AV2724" s="212"/>
      <c r="AW2724" s="212"/>
      <c r="AX2724" s="212"/>
      <c r="AY2724" s="212"/>
      <c r="AZ2724" s="212"/>
      <c r="BA2724" s="212"/>
      <c r="BB2724" s="212"/>
      <c r="BC2724" s="212"/>
      <c r="BD2724" s="212"/>
      <c r="BE2724" s="212"/>
      <c r="BF2724" s="212"/>
      <c r="BG2724" s="212"/>
      <c r="BH2724" s="212"/>
    </row>
    <row r="2725" spans="1:60" outlineLevel="3" x14ac:dyDescent="0.2">
      <c r="A2725" s="219"/>
      <c r="B2725" s="220"/>
      <c r="C2725" s="259" t="s">
        <v>750</v>
      </c>
      <c r="D2725" s="226"/>
      <c r="E2725" s="227">
        <v>11.0525</v>
      </c>
      <c r="F2725" s="222"/>
      <c r="G2725" s="222"/>
      <c r="H2725" s="222"/>
      <c r="I2725" s="222"/>
      <c r="J2725" s="222"/>
      <c r="K2725" s="222"/>
      <c r="L2725" s="222"/>
      <c r="M2725" s="222"/>
      <c r="N2725" s="221"/>
      <c r="O2725" s="221"/>
      <c r="P2725" s="221"/>
      <c r="Q2725" s="221"/>
      <c r="R2725" s="222"/>
      <c r="S2725" s="222"/>
      <c r="T2725" s="222"/>
      <c r="U2725" s="222"/>
      <c r="V2725" s="222"/>
      <c r="W2725" s="222"/>
      <c r="X2725" s="222"/>
      <c r="Y2725" s="222"/>
      <c r="Z2725" s="212"/>
      <c r="AA2725" s="212"/>
      <c r="AB2725" s="212"/>
      <c r="AC2725" s="212"/>
      <c r="AD2725" s="212"/>
      <c r="AE2725" s="212"/>
      <c r="AF2725" s="212"/>
      <c r="AG2725" s="212" t="s">
        <v>235</v>
      </c>
      <c r="AH2725" s="212">
        <v>0</v>
      </c>
      <c r="AI2725" s="212"/>
      <c r="AJ2725" s="212"/>
      <c r="AK2725" s="212"/>
      <c r="AL2725" s="212"/>
      <c r="AM2725" s="212"/>
      <c r="AN2725" s="212"/>
      <c r="AO2725" s="212"/>
      <c r="AP2725" s="212"/>
      <c r="AQ2725" s="212"/>
      <c r="AR2725" s="212"/>
      <c r="AS2725" s="212"/>
      <c r="AT2725" s="212"/>
      <c r="AU2725" s="212"/>
      <c r="AV2725" s="212"/>
      <c r="AW2725" s="212"/>
      <c r="AX2725" s="212"/>
      <c r="AY2725" s="212"/>
      <c r="AZ2725" s="212"/>
      <c r="BA2725" s="212"/>
      <c r="BB2725" s="212"/>
      <c r="BC2725" s="212"/>
      <c r="BD2725" s="212"/>
      <c r="BE2725" s="212"/>
      <c r="BF2725" s="212"/>
      <c r="BG2725" s="212"/>
      <c r="BH2725" s="212"/>
    </row>
    <row r="2726" spans="1:60" outlineLevel="3" x14ac:dyDescent="0.2">
      <c r="A2726" s="219"/>
      <c r="B2726" s="220"/>
      <c r="C2726" s="259" t="s">
        <v>751</v>
      </c>
      <c r="D2726" s="226"/>
      <c r="E2726" s="227">
        <v>12.587999999999999</v>
      </c>
      <c r="F2726" s="222"/>
      <c r="G2726" s="222"/>
      <c r="H2726" s="222"/>
      <c r="I2726" s="222"/>
      <c r="J2726" s="222"/>
      <c r="K2726" s="222"/>
      <c r="L2726" s="222"/>
      <c r="M2726" s="222"/>
      <c r="N2726" s="221"/>
      <c r="O2726" s="221"/>
      <c r="P2726" s="221"/>
      <c r="Q2726" s="221"/>
      <c r="R2726" s="222"/>
      <c r="S2726" s="222"/>
      <c r="T2726" s="222"/>
      <c r="U2726" s="222"/>
      <c r="V2726" s="222"/>
      <c r="W2726" s="222"/>
      <c r="X2726" s="222"/>
      <c r="Y2726" s="222"/>
      <c r="Z2726" s="212"/>
      <c r="AA2726" s="212"/>
      <c r="AB2726" s="212"/>
      <c r="AC2726" s="212"/>
      <c r="AD2726" s="212"/>
      <c r="AE2726" s="212"/>
      <c r="AF2726" s="212"/>
      <c r="AG2726" s="212" t="s">
        <v>235</v>
      </c>
      <c r="AH2726" s="212">
        <v>0</v>
      </c>
      <c r="AI2726" s="212"/>
      <c r="AJ2726" s="212"/>
      <c r="AK2726" s="212"/>
      <c r="AL2726" s="212"/>
      <c r="AM2726" s="212"/>
      <c r="AN2726" s="212"/>
      <c r="AO2726" s="212"/>
      <c r="AP2726" s="212"/>
      <c r="AQ2726" s="212"/>
      <c r="AR2726" s="212"/>
      <c r="AS2726" s="212"/>
      <c r="AT2726" s="212"/>
      <c r="AU2726" s="212"/>
      <c r="AV2726" s="212"/>
      <c r="AW2726" s="212"/>
      <c r="AX2726" s="212"/>
      <c r="AY2726" s="212"/>
      <c r="AZ2726" s="212"/>
      <c r="BA2726" s="212"/>
      <c r="BB2726" s="212"/>
      <c r="BC2726" s="212"/>
      <c r="BD2726" s="212"/>
      <c r="BE2726" s="212"/>
      <c r="BF2726" s="212"/>
      <c r="BG2726" s="212"/>
      <c r="BH2726" s="212"/>
    </row>
    <row r="2727" spans="1:60" outlineLevel="3" x14ac:dyDescent="0.2">
      <c r="A2727" s="219"/>
      <c r="B2727" s="220"/>
      <c r="C2727" s="259" t="s">
        <v>602</v>
      </c>
      <c r="D2727" s="226"/>
      <c r="E2727" s="227"/>
      <c r="F2727" s="222"/>
      <c r="G2727" s="222"/>
      <c r="H2727" s="222"/>
      <c r="I2727" s="222"/>
      <c r="J2727" s="222"/>
      <c r="K2727" s="222"/>
      <c r="L2727" s="222"/>
      <c r="M2727" s="222"/>
      <c r="N2727" s="221"/>
      <c r="O2727" s="221"/>
      <c r="P2727" s="221"/>
      <c r="Q2727" s="221"/>
      <c r="R2727" s="222"/>
      <c r="S2727" s="222"/>
      <c r="T2727" s="222"/>
      <c r="U2727" s="222"/>
      <c r="V2727" s="222"/>
      <c r="W2727" s="222"/>
      <c r="X2727" s="222"/>
      <c r="Y2727" s="222"/>
      <c r="Z2727" s="212"/>
      <c r="AA2727" s="212"/>
      <c r="AB2727" s="212"/>
      <c r="AC2727" s="212"/>
      <c r="AD2727" s="212"/>
      <c r="AE2727" s="212"/>
      <c r="AF2727" s="212"/>
      <c r="AG2727" s="212" t="s">
        <v>235</v>
      </c>
      <c r="AH2727" s="212">
        <v>0</v>
      </c>
      <c r="AI2727" s="212"/>
      <c r="AJ2727" s="212"/>
      <c r="AK2727" s="212"/>
      <c r="AL2727" s="212"/>
      <c r="AM2727" s="212"/>
      <c r="AN2727" s="212"/>
      <c r="AO2727" s="212"/>
      <c r="AP2727" s="212"/>
      <c r="AQ2727" s="212"/>
      <c r="AR2727" s="212"/>
      <c r="AS2727" s="212"/>
      <c r="AT2727" s="212"/>
      <c r="AU2727" s="212"/>
      <c r="AV2727" s="212"/>
      <c r="AW2727" s="212"/>
      <c r="AX2727" s="212"/>
      <c r="AY2727" s="212"/>
      <c r="AZ2727" s="212"/>
      <c r="BA2727" s="212"/>
      <c r="BB2727" s="212"/>
      <c r="BC2727" s="212"/>
      <c r="BD2727" s="212"/>
      <c r="BE2727" s="212"/>
      <c r="BF2727" s="212"/>
      <c r="BG2727" s="212"/>
      <c r="BH2727" s="212"/>
    </row>
    <row r="2728" spans="1:60" outlineLevel="3" x14ac:dyDescent="0.2">
      <c r="A2728" s="219"/>
      <c r="B2728" s="220"/>
      <c r="C2728" s="259" t="s">
        <v>752</v>
      </c>
      <c r="D2728" s="226"/>
      <c r="E2728" s="227">
        <v>14.106</v>
      </c>
      <c r="F2728" s="222"/>
      <c r="G2728" s="222"/>
      <c r="H2728" s="222"/>
      <c r="I2728" s="222"/>
      <c r="J2728" s="222"/>
      <c r="K2728" s="222"/>
      <c r="L2728" s="222"/>
      <c r="M2728" s="222"/>
      <c r="N2728" s="221"/>
      <c r="O2728" s="221"/>
      <c r="P2728" s="221"/>
      <c r="Q2728" s="221"/>
      <c r="R2728" s="222"/>
      <c r="S2728" s="222"/>
      <c r="T2728" s="222"/>
      <c r="U2728" s="222"/>
      <c r="V2728" s="222"/>
      <c r="W2728" s="222"/>
      <c r="X2728" s="222"/>
      <c r="Y2728" s="222"/>
      <c r="Z2728" s="212"/>
      <c r="AA2728" s="212"/>
      <c r="AB2728" s="212"/>
      <c r="AC2728" s="212"/>
      <c r="AD2728" s="212"/>
      <c r="AE2728" s="212"/>
      <c r="AF2728" s="212"/>
      <c r="AG2728" s="212" t="s">
        <v>235</v>
      </c>
      <c r="AH2728" s="212">
        <v>0</v>
      </c>
      <c r="AI2728" s="212"/>
      <c r="AJ2728" s="212"/>
      <c r="AK2728" s="212"/>
      <c r="AL2728" s="212"/>
      <c r="AM2728" s="212"/>
      <c r="AN2728" s="212"/>
      <c r="AO2728" s="212"/>
      <c r="AP2728" s="212"/>
      <c r="AQ2728" s="212"/>
      <c r="AR2728" s="212"/>
      <c r="AS2728" s="212"/>
      <c r="AT2728" s="212"/>
      <c r="AU2728" s="212"/>
      <c r="AV2728" s="212"/>
      <c r="AW2728" s="212"/>
      <c r="AX2728" s="212"/>
      <c r="AY2728" s="212"/>
      <c r="AZ2728" s="212"/>
      <c r="BA2728" s="212"/>
      <c r="BB2728" s="212"/>
      <c r="BC2728" s="212"/>
      <c r="BD2728" s="212"/>
      <c r="BE2728" s="212"/>
      <c r="BF2728" s="212"/>
      <c r="BG2728" s="212"/>
      <c r="BH2728" s="212"/>
    </row>
    <row r="2729" spans="1:60" outlineLevel="3" x14ac:dyDescent="0.2">
      <c r="A2729" s="219"/>
      <c r="B2729" s="220"/>
      <c r="C2729" s="259" t="s">
        <v>753</v>
      </c>
      <c r="D2729" s="226"/>
      <c r="E2729" s="227">
        <v>17.901</v>
      </c>
      <c r="F2729" s="222"/>
      <c r="G2729" s="222"/>
      <c r="H2729" s="222"/>
      <c r="I2729" s="222"/>
      <c r="J2729" s="222"/>
      <c r="K2729" s="222"/>
      <c r="L2729" s="222"/>
      <c r="M2729" s="222"/>
      <c r="N2729" s="221"/>
      <c r="O2729" s="221"/>
      <c r="P2729" s="221"/>
      <c r="Q2729" s="221"/>
      <c r="R2729" s="222"/>
      <c r="S2729" s="222"/>
      <c r="T2729" s="222"/>
      <c r="U2729" s="222"/>
      <c r="V2729" s="222"/>
      <c r="W2729" s="222"/>
      <c r="X2729" s="222"/>
      <c r="Y2729" s="222"/>
      <c r="Z2729" s="212"/>
      <c r="AA2729" s="212"/>
      <c r="AB2729" s="212"/>
      <c r="AC2729" s="212"/>
      <c r="AD2729" s="212"/>
      <c r="AE2729" s="212"/>
      <c r="AF2729" s="212"/>
      <c r="AG2729" s="212" t="s">
        <v>235</v>
      </c>
      <c r="AH2729" s="212">
        <v>0</v>
      </c>
      <c r="AI2729" s="212"/>
      <c r="AJ2729" s="212"/>
      <c r="AK2729" s="212"/>
      <c r="AL2729" s="212"/>
      <c r="AM2729" s="212"/>
      <c r="AN2729" s="212"/>
      <c r="AO2729" s="212"/>
      <c r="AP2729" s="212"/>
      <c r="AQ2729" s="212"/>
      <c r="AR2729" s="212"/>
      <c r="AS2729" s="212"/>
      <c r="AT2729" s="212"/>
      <c r="AU2729" s="212"/>
      <c r="AV2729" s="212"/>
      <c r="AW2729" s="212"/>
      <c r="AX2729" s="212"/>
      <c r="AY2729" s="212"/>
      <c r="AZ2729" s="212"/>
      <c r="BA2729" s="212"/>
      <c r="BB2729" s="212"/>
      <c r="BC2729" s="212"/>
      <c r="BD2729" s="212"/>
      <c r="BE2729" s="212"/>
      <c r="BF2729" s="212"/>
      <c r="BG2729" s="212"/>
      <c r="BH2729" s="212"/>
    </row>
    <row r="2730" spans="1:60" outlineLevel="3" x14ac:dyDescent="0.2">
      <c r="A2730" s="219"/>
      <c r="B2730" s="220"/>
      <c r="C2730" s="259" t="s">
        <v>754</v>
      </c>
      <c r="D2730" s="226"/>
      <c r="E2730" s="227">
        <v>11.082000000000001</v>
      </c>
      <c r="F2730" s="222"/>
      <c r="G2730" s="222"/>
      <c r="H2730" s="222"/>
      <c r="I2730" s="222"/>
      <c r="J2730" s="222"/>
      <c r="K2730" s="222"/>
      <c r="L2730" s="222"/>
      <c r="M2730" s="222"/>
      <c r="N2730" s="221"/>
      <c r="O2730" s="221"/>
      <c r="P2730" s="221"/>
      <c r="Q2730" s="221"/>
      <c r="R2730" s="222"/>
      <c r="S2730" s="222"/>
      <c r="T2730" s="222"/>
      <c r="U2730" s="222"/>
      <c r="V2730" s="222"/>
      <c r="W2730" s="222"/>
      <c r="X2730" s="222"/>
      <c r="Y2730" s="222"/>
      <c r="Z2730" s="212"/>
      <c r="AA2730" s="212"/>
      <c r="AB2730" s="212"/>
      <c r="AC2730" s="212"/>
      <c r="AD2730" s="212"/>
      <c r="AE2730" s="212"/>
      <c r="AF2730" s="212"/>
      <c r="AG2730" s="212" t="s">
        <v>235</v>
      </c>
      <c r="AH2730" s="212">
        <v>0</v>
      </c>
      <c r="AI2730" s="212"/>
      <c r="AJ2730" s="212"/>
      <c r="AK2730" s="212"/>
      <c r="AL2730" s="212"/>
      <c r="AM2730" s="212"/>
      <c r="AN2730" s="212"/>
      <c r="AO2730" s="212"/>
      <c r="AP2730" s="212"/>
      <c r="AQ2730" s="212"/>
      <c r="AR2730" s="212"/>
      <c r="AS2730" s="212"/>
      <c r="AT2730" s="212"/>
      <c r="AU2730" s="212"/>
      <c r="AV2730" s="212"/>
      <c r="AW2730" s="212"/>
      <c r="AX2730" s="212"/>
      <c r="AY2730" s="212"/>
      <c r="AZ2730" s="212"/>
      <c r="BA2730" s="212"/>
      <c r="BB2730" s="212"/>
      <c r="BC2730" s="212"/>
      <c r="BD2730" s="212"/>
      <c r="BE2730" s="212"/>
      <c r="BF2730" s="212"/>
      <c r="BG2730" s="212"/>
      <c r="BH2730" s="212"/>
    </row>
    <row r="2731" spans="1:60" outlineLevel="3" x14ac:dyDescent="0.2">
      <c r="A2731" s="219"/>
      <c r="B2731" s="220"/>
      <c r="C2731" s="259" t="s">
        <v>755</v>
      </c>
      <c r="D2731" s="226"/>
      <c r="E2731" s="227">
        <v>12.587999999999999</v>
      </c>
      <c r="F2731" s="222"/>
      <c r="G2731" s="222"/>
      <c r="H2731" s="222"/>
      <c r="I2731" s="222"/>
      <c r="J2731" s="222"/>
      <c r="K2731" s="222"/>
      <c r="L2731" s="222"/>
      <c r="M2731" s="222"/>
      <c r="N2731" s="221"/>
      <c r="O2731" s="221"/>
      <c r="P2731" s="221"/>
      <c r="Q2731" s="221"/>
      <c r="R2731" s="222"/>
      <c r="S2731" s="222"/>
      <c r="T2731" s="222"/>
      <c r="U2731" s="222"/>
      <c r="V2731" s="222"/>
      <c r="W2731" s="222"/>
      <c r="X2731" s="222"/>
      <c r="Y2731" s="222"/>
      <c r="Z2731" s="212"/>
      <c r="AA2731" s="212"/>
      <c r="AB2731" s="212"/>
      <c r="AC2731" s="212"/>
      <c r="AD2731" s="212"/>
      <c r="AE2731" s="212"/>
      <c r="AF2731" s="212"/>
      <c r="AG2731" s="212" t="s">
        <v>235</v>
      </c>
      <c r="AH2731" s="212">
        <v>0</v>
      </c>
      <c r="AI2731" s="212"/>
      <c r="AJ2731" s="212"/>
      <c r="AK2731" s="212"/>
      <c r="AL2731" s="212"/>
      <c r="AM2731" s="212"/>
      <c r="AN2731" s="212"/>
      <c r="AO2731" s="212"/>
      <c r="AP2731" s="212"/>
      <c r="AQ2731" s="212"/>
      <c r="AR2731" s="212"/>
      <c r="AS2731" s="212"/>
      <c r="AT2731" s="212"/>
      <c r="AU2731" s="212"/>
      <c r="AV2731" s="212"/>
      <c r="AW2731" s="212"/>
      <c r="AX2731" s="212"/>
      <c r="AY2731" s="212"/>
      <c r="AZ2731" s="212"/>
      <c r="BA2731" s="212"/>
      <c r="BB2731" s="212"/>
      <c r="BC2731" s="212"/>
      <c r="BD2731" s="212"/>
      <c r="BE2731" s="212"/>
      <c r="BF2731" s="212"/>
      <c r="BG2731" s="212"/>
      <c r="BH2731" s="212"/>
    </row>
    <row r="2732" spans="1:60" outlineLevel="3" x14ac:dyDescent="0.2">
      <c r="A2732" s="219"/>
      <c r="B2732" s="220"/>
      <c r="C2732" s="259" t="s">
        <v>605</v>
      </c>
      <c r="D2732" s="226"/>
      <c r="E2732" s="227"/>
      <c r="F2732" s="222"/>
      <c r="G2732" s="222"/>
      <c r="H2732" s="222"/>
      <c r="I2732" s="222"/>
      <c r="J2732" s="222"/>
      <c r="K2732" s="222"/>
      <c r="L2732" s="222"/>
      <c r="M2732" s="222"/>
      <c r="N2732" s="221"/>
      <c r="O2732" s="221"/>
      <c r="P2732" s="221"/>
      <c r="Q2732" s="221"/>
      <c r="R2732" s="222"/>
      <c r="S2732" s="222"/>
      <c r="T2732" s="222"/>
      <c r="U2732" s="222"/>
      <c r="V2732" s="222"/>
      <c r="W2732" s="222"/>
      <c r="X2732" s="222"/>
      <c r="Y2732" s="222"/>
      <c r="Z2732" s="212"/>
      <c r="AA2732" s="212"/>
      <c r="AB2732" s="212"/>
      <c r="AC2732" s="212"/>
      <c r="AD2732" s="212"/>
      <c r="AE2732" s="212"/>
      <c r="AF2732" s="212"/>
      <c r="AG2732" s="212" t="s">
        <v>235</v>
      </c>
      <c r="AH2732" s="212">
        <v>0</v>
      </c>
      <c r="AI2732" s="212"/>
      <c r="AJ2732" s="212"/>
      <c r="AK2732" s="212"/>
      <c r="AL2732" s="212"/>
      <c r="AM2732" s="212"/>
      <c r="AN2732" s="212"/>
      <c r="AO2732" s="212"/>
      <c r="AP2732" s="212"/>
      <c r="AQ2732" s="212"/>
      <c r="AR2732" s="212"/>
      <c r="AS2732" s="212"/>
      <c r="AT2732" s="212"/>
      <c r="AU2732" s="212"/>
      <c r="AV2732" s="212"/>
      <c r="AW2732" s="212"/>
      <c r="AX2732" s="212"/>
      <c r="AY2732" s="212"/>
      <c r="AZ2732" s="212"/>
      <c r="BA2732" s="212"/>
      <c r="BB2732" s="212"/>
      <c r="BC2732" s="212"/>
      <c r="BD2732" s="212"/>
      <c r="BE2732" s="212"/>
      <c r="BF2732" s="212"/>
      <c r="BG2732" s="212"/>
      <c r="BH2732" s="212"/>
    </row>
    <row r="2733" spans="1:60" outlineLevel="3" x14ac:dyDescent="0.2">
      <c r="A2733" s="219"/>
      <c r="B2733" s="220"/>
      <c r="C2733" s="259" t="s">
        <v>756</v>
      </c>
      <c r="D2733" s="226"/>
      <c r="E2733" s="227">
        <v>14.106</v>
      </c>
      <c r="F2733" s="222"/>
      <c r="G2733" s="222"/>
      <c r="H2733" s="222"/>
      <c r="I2733" s="222"/>
      <c r="J2733" s="222"/>
      <c r="K2733" s="222"/>
      <c r="L2733" s="222"/>
      <c r="M2733" s="222"/>
      <c r="N2733" s="221"/>
      <c r="O2733" s="221"/>
      <c r="P2733" s="221"/>
      <c r="Q2733" s="221"/>
      <c r="R2733" s="222"/>
      <c r="S2733" s="222"/>
      <c r="T2733" s="222"/>
      <c r="U2733" s="222"/>
      <c r="V2733" s="222"/>
      <c r="W2733" s="222"/>
      <c r="X2733" s="222"/>
      <c r="Y2733" s="222"/>
      <c r="Z2733" s="212"/>
      <c r="AA2733" s="212"/>
      <c r="AB2733" s="212"/>
      <c r="AC2733" s="212"/>
      <c r="AD2733" s="212"/>
      <c r="AE2733" s="212"/>
      <c r="AF2733" s="212"/>
      <c r="AG2733" s="212" t="s">
        <v>235</v>
      </c>
      <c r="AH2733" s="212">
        <v>0</v>
      </c>
      <c r="AI2733" s="212"/>
      <c r="AJ2733" s="212"/>
      <c r="AK2733" s="212"/>
      <c r="AL2733" s="212"/>
      <c r="AM2733" s="212"/>
      <c r="AN2733" s="212"/>
      <c r="AO2733" s="212"/>
      <c r="AP2733" s="212"/>
      <c r="AQ2733" s="212"/>
      <c r="AR2733" s="212"/>
      <c r="AS2733" s="212"/>
      <c r="AT2733" s="212"/>
      <c r="AU2733" s="212"/>
      <c r="AV2733" s="212"/>
      <c r="AW2733" s="212"/>
      <c r="AX2733" s="212"/>
      <c r="AY2733" s="212"/>
      <c r="AZ2733" s="212"/>
      <c r="BA2733" s="212"/>
      <c r="BB2733" s="212"/>
      <c r="BC2733" s="212"/>
      <c r="BD2733" s="212"/>
      <c r="BE2733" s="212"/>
      <c r="BF2733" s="212"/>
      <c r="BG2733" s="212"/>
      <c r="BH2733" s="212"/>
    </row>
    <row r="2734" spans="1:60" outlineLevel="3" x14ac:dyDescent="0.2">
      <c r="A2734" s="219"/>
      <c r="B2734" s="220"/>
      <c r="C2734" s="259" t="s">
        <v>757</v>
      </c>
      <c r="D2734" s="226"/>
      <c r="E2734" s="227">
        <v>17.901</v>
      </c>
      <c r="F2734" s="222"/>
      <c r="G2734" s="222"/>
      <c r="H2734" s="222"/>
      <c r="I2734" s="222"/>
      <c r="J2734" s="222"/>
      <c r="K2734" s="222"/>
      <c r="L2734" s="222"/>
      <c r="M2734" s="222"/>
      <c r="N2734" s="221"/>
      <c r="O2734" s="221"/>
      <c r="P2734" s="221"/>
      <c r="Q2734" s="221"/>
      <c r="R2734" s="222"/>
      <c r="S2734" s="222"/>
      <c r="T2734" s="222"/>
      <c r="U2734" s="222"/>
      <c r="V2734" s="222"/>
      <c r="W2734" s="222"/>
      <c r="X2734" s="222"/>
      <c r="Y2734" s="222"/>
      <c r="Z2734" s="212"/>
      <c r="AA2734" s="212"/>
      <c r="AB2734" s="212"/>
      <c r="AC2734" s="212"/>
      <c r="AD2734" s="212"/>
      <c r="AE2734" s="212"/>
      <c r="AF2734" s="212"/>
      <c r="AG2734" s="212" t="s">
        <v>235</v>
      </c>
      <c r="AH2734" s="212">
        <v>0</v>
      </c>
      <c r="AI2734" s="212"/>
      <c r="AJ2734" s="212"/>
      <c r="AK2734" s="212"/>
      <c r="AL2734" s="212"/>
      <c r="AM2734" s="212"/>
      <c r="AN2734" s="212"/>
      <c r="AO2734" s="212"/>
      <c r="AP2734" s="212"/>
      <c r="AQ2734" s="212"/>
      <c r="AR2734" s="212"/>
      <c r="AS2734" s="212"/>
      <c r="AT2734" s="212"/>
      <c r="AU2734" s="212"/>
      <c r="AV2734" s="212"/>
      <c r="AW2734" s="212"/>
      <c r="AX2734" s="212"/>
      <c r="AY2734" s="212"/>
      <c r="AZ2734" s="212"/>
      <c r="BA2734" s="212"/>
      <c r="BB2734" s="212"/>
      <c r="BC2734" s="212"/>
      <c r="BD2734" s="212"/>
      <c r="BE2734" s="212"/>
      <c r="BF2734" s="212"/>
      <c r="BG2734" s="212"/>
      <c r="BH2734" s="212"/>
    </row>
    <row r="2735" spans="1:60" outlineLevel="3" x14ac:dyDescent="0.2">
      <c r="A2735" s="219"/>
      <c r="B2735" s="220"/>
      <c r="C2735" s="259" t="s">
        <v>758</v>
      </c>
      <c r="D2735" s="226"/>
      <c r="E2735" s="227">
        <v>11.082000000000001</v>
      </c>
      <c r="F2735" s="222"/>
      <c r="G2735" s="222"/>
      <c r="H2735" s="222"/>
      <c r="I2735" s="222"/>
      <c r="J2735" s="222"/>
      <c r="K2735" s="222"/>
      <c r="L2735" s="222"/>
      <c r="M2735" s="222"/>
      <c r="N2735" s="221"/>
      <c r="O2735" s="221"/>
      <c r="P2735" s="221"/>
      <c r="Q2735" s="221"/>
      <c r="R2735" s="222"/>
      <c r="S2735" s="222"/>
      <c r="T2735" s="222"/>
      <c r="U2735" s="222"/>
      <c r="V2735" s="222"/>
      <c r="W2735" s="222"/>
      <c r="X2735" s="222"/>
      <c r="Y2735" s="222"/>
      <c r="Z2735" s="212"/>
      <c r="AA2735" s="212"/>
      <c r="AB2735" s="212"/>
      <c r="AC2735" s="212"/>
      <c r="AD2735" s="212"/>
      <c r="AE2735" s="212"/>
      <c r="AF2735" s="212"/>
      <c r="AG2735" s="212" t="s">
        <v>235</v>
      </c>
      <c r="AH2735" s="212">
        <v>0</v>
      </c>
      <c r="AI2735" s="212"/>
      <c r="AJ2735" s="212"/>
      <c r="AK2735" s="212"/>
      <c r="AL2735" s="212"/>
      <c r="AM2735" s="212"/>
      <c r="AN2735" s="212"/>
      <c r="AO2735" s="212"/>
      <c r="AP2735" s="212"/>
      <c r="AQ2735" s="212"/>
      <c r="AR2735" s="212"/>
      <c r="AS2735" s="212"/>
      <c r="AT2735" s="212"/>
      <c r="AU2735" s="212"/>
      <c r="AV2735" s="212"/>
      <c r="AW2735" s="212"/>
      <c r="AX2735" s="212"/>
      <c r="AY2735" s="212"/>
      <c r="AZ2735" s="212"/>
      <c r="BA2735" s="212"/>
      <c r="BB2735" s="212"/>
      <c r="BC2735" s="212"/>
      <c r="BD2735" s="212"/>
      <c r="BE2735" s="212"/>
      <c r="BF2735" s="212"/>
      <c r="BG2735" s="212"/>
      <c r="BH2735" s="212"/>
    </row>
    <row r="2736" spans="1:60" outlineLevel="3" x14ac:dyDescent="0.2">
      <c r="A2736" s="219"/>
      <c r="B2736" s="220"/>
      <c r="C2736" s="259" t="s">
        <v>759</v>
      </c>
      <c r="D2736" s="226"/>
      <c r="E2736" s="227">
        <v>12.587999999999999</v>
      </c>
      <c r="F2736" s="222"/>
      <c r="G2736" s="222"/>
      <c r="H2736" s="222"/>
      <c r="I2736" s="222"/>
      <c r="J2736" s="222"/>
      <c r="K2736" s="222"/>
      <c r="L2736" s="222"/>
      <c r="M2736" s="222"/>
      <c r="N2736" s="221"/>
      <c r="O2736" s="221"/>
      <c r="P2736" s="221"/>
      <c r="Q2736" s="221"/>
      <c r="R2736" s="222"/>
      <c r="S2736" s="222"/>
      <c r="T2736" s="222"/>
      <c r="U2736" s="222"/>
      <c r="V2736" s="222"/>
      <c r="W2736" s="222"/>
      <c r="X2736" s="222"/>
      <c r="Y2736" s="222"/>
      <c r="Z2736" s="212"/>
      <c r="AA2736" s="212"/>
      <c r="AB2736" s="212"/>
      <c r="AC2736" s="212"/>
      <c r="AD2736" s="212"/>
      <c r="AE2736" s="212"/>
      <c r="AF2736" s="212"/>
      <c r="AG2736" s="212" t="s">
        <v>235</v>
      </c>
      <c r="AH2736" s="212">
        <v>0</v>
      </c>
      <c r="AI2736" s="212"/>
      <c r="AJ2736" s="212"/>
      <c r="AK2736" s="212"/>
      <c r="AL2736" s="212"/>
      <c r="AM2736" s="212"/>
      <c r="AN2736" s="212"/>
      <c r="AO2736" s="212"/>
      <c r="AP2736" s="212"/>
      <c r="AQ2736" s="212"/>
      <c r="AR2736" s="212"/>
      <c r="AS2736" s="212"/>
      <c r="AT2736" s="212"/>
      <c r="AU2736" s="212"/>
      <c r="AV2736" s="212"/>
      <c r="AW2736" s="212"/>
      <c r="AX2736" s="212"/>
      <c r="AY2736" s="212"/>
      <c r="AZ2736" s="212"/>
      <c r="BA2736" s="212"/>
      <c r="BB2736" s="212"/>
      <c r="BC2736" s="212"/>
      <c r="BD2736" s="212"/>
      <c r="BE2736" s="212"/>
      <c r="BF2736" s="212"/>
      <c r="BG2736" s="212"/>
      <c r="BH2736" s="212"/>
    </row>
    <row r="2737" spans="1:60" outlineLevel="3" x14ac:dyDescent="0.2">
      <c r="A2737" s="219"/>
      <c r="B2737" s="220"/>
      <c r="C2737" s="259" t="s">
        <v>608</v>
      </c>
      <c r="D2737" s="226"/>
      <c r="E2737" s="227"/>
      <c r="F2737" s="222"/>
      <c r="G2737" s="222"/>
      <c r="H2737" s="222"/>
      <c r="I2737" s="222"/>
      <c r="J2737" s="222"/>
      <c r="K2737" s="222"/>
      <c r="L2737" s="222"/>
      <c r="M2737" s="222"/>
      <c r="N2737" s="221"/>
      <c r="O2737" s="221"/>
      <c r="P2737" s="221"/>
      <c r="Q2737" s="221"/>
      <c r="R2737" s="222"/>
      <c r="S2737" s="222"/>
      <c r="T2737" s="222"/>
      <c r="U2737" s="222"/>
      <c r="V2737" s="222"/>
      <c r="W2737" s="222"/>
      <c r="X2737" s="222"/>
      <c r="Y2737" s="222"/>
      <c r="Z2737" s="212"/>
      <c r="AA2737" s="212"/>
      <c r="AB2737" s="212"/>
      <c r="AC2737" s="212"/>
      <c r="AD2737" s="212"/>
      <c r="AE2737" s="212"/>
      <c r="AF2737" s="212"/>
      <c r="AG2737" s="212" t="s">
        <v>235</v>
      </c>
      <c r="AH2737" s="212">
        <v>0</v>
      </c>
      <c r="AI2737" s="212"/>
      <c r="AJ2737" s="212"/>
      <c r="AK2737" s="212"/>
      <c r="AL2737" s="212"/>
      <c r="AM2737" s="212"/>
      <c r="AN2737" s="212"/>
      <c r="AO2737" s="212"/>
      <c r="AP2737" s="212"/>
      <c r="AQ2737" s="212"/>
      <c r="AR2737" s="212"/>
      <c r="AS2737" s="212"/>
      <c r="AT2737" s="212"/>
      <c r="AU2737" s="212"/>
      <c r="AV2737" s="212"/>
      <c r="AW2737" s="212"/>
      <c r="AX2737" s="212"/>
      <c r="AY2737" s="212"/>
      <c r="AZ2737" s="212"/>
      <c r="BA2737" s="212"/>
      <c r="BB2737" s="212"/>
      <c r="BC2737" s="212"/>
      <c r="BD2737" s="212"/>
      <c r="BE2737" s="212"/>
      <c r="BF2737" s="212"/>
      <c r="BG2737" s="212"/>
      <c r="BH2737" s="212"/>
    </row>
    <row r="2738" spans="1:60" outlineLevel="3" x14ac:dyDescent="0.2">
      <c r="A2738" s="219"/>
      <c r="B2738" s="220"/>
      <c r="C2738" s="259" t="s">
        <v>760</v>
      </c>
      <c r="D2738" s="226"/>
      <c r="E2738" s="227">
        <v>34.069200000000002</v>
      </c>
      <c r="F2738" s="222"/>
      <c r="G2738" s="222"/>
      <c r="H2738" s="222"/>
      <c r="I2738" s="222"/>
      <c r="J2738" s="222"/>
      <c r="K2738" s="222"/>
      <c r="L2738" s="222"/>
      <c r="M2738" s="222"/>
      <c r="N2738" s="221"/>
      <c r="O2738" s="221"/>
      <c r="P2738" s="221"/>
      <c r="Q2738" s="221"/>
      <c r="R2738" s="222"/>
      <c r="S2738" s="222"/>
      <c r="T2738" s="222"/>
      <c r="U2738" s="222"/>
      <c r="V2738" s="222"/>
      <c r="W2738" s="222"/>
      <c r="X2738" s="222"/>
      <c r="Y2738" s="222"/>
      <c r="Z2738" s="212"/>
      <c r="AA2738" s="212"/>
      <c r="AB2738" s="212"/>
      <c r="AC2738" s="212"/>
      <c r="AD2738" s="212"/>
      <c r="AE2738" s="212"/>
      <c r="AF2738" s="212"/>
      <c r="AG2738" s="212" t="s">
        <v>235</v>
      </c>
      <c r="AH2738" s="212">
        <v>0</v>
      </c>
      <c r="AI2738" s="212"/>
      <c r="AJ2738" s="212"/>
      <c r="AK2738" s="212"/>
      <c r="AL2738" s="212"/>
      <c r="AM2738" s="212"/>
      <c r="AN2738" s="212"/>
      <c r="AO2738" s="212"/>
      <c r="AP2738" s="212"/>
      <c r="AQ2738" s="212"/>
      <c r="AR2738" s="212"/>
      <c r="AS2738" s="212"/>
      <c r="AT2738" s="212"/>
      <c r="AU2738" s="212"/>
      <c r="AV2738" s="212"/>
      <c r="AW2738" s="212"/>
      <c r="AX2738" s="212"/>
      <c r="AY2738" s="212"/>
      <c r="AZ2738" s="212"/>
      <c r="BA2738" s="212"/>
      <c r="BB2738" s="212"/>
      <c r="BC2738" s="212"/>
      <c r="BD2738" s="212"/>
      <c r="BE2738" s="212"/>
      <c r="BF2738" s="212"/>
      <c r="BG2738" s="212"/>
      <c r="BH2738" s="212"/>
    </row>
    <row r="2739" spans="1:60" outlineLevel="3" x14ac:dyDescent="0.2">
      <c r="A2739" s="219"/>
      <c r="B2739" s="220"/>
      <c r="C2739" s="273" t="s">
        <v>328</v>
      </c>
      <c r="D2739" s="265"/>
      <c r="E2739" s="266">
        <v>2705.9652999999998</v>
      </c>
      <c r="F2739" s="222"/>
      <c r="G2739" s="222"/>
      <c r="H2739" s="222"/>
      <c r="I2739" s="222"/>
      <c r="J2739" s="222"/>
      <c r="K2739" s="222"/>
      <c r="L2739" s="222"/>
      <c r="M2739" s="222"/>
      <c r="N2739" s="221"/>
      <c r="O2739" s="221"/>
      <c r="P2739" s="221"/>
      <c r="Q2739" s="221"/>
      <c r="R2739" s="222"/>
      <c r="S2739" s="222"/>
      <c r="T2739" s="222"/>
      <c r="U2739" s="222"/>
      <c r="V2739" s="222"/>
      <c r="W2739" s="222"/>
      <c r="X2739" s="222"/>
      <c r="Y2739" s="222"/>
      <c r="Z2739" s="212"/>
      <c r="AA2739" s="212"/>
      <c r="AB2739" s="212"/>
      <c r="AC2739" s="212"/>
      <c r="AD2739" s="212"/>
      <c r="AE2739" s="212"/>
      <c r="AF2739" s="212"/>
      <c r="AG2739" s="212" t="s">
        <v>235</v>
      </c>
      <c r="AH2739" s="212">
        <v>1</v>
      </c>
      <c r="AI2739" s="212"/>
      <c r="AJ2739" s="212"/>
      <c r="AK2739" s="212"/>
      <c r="AL2739" s="212"/>
      <c r="AM2739" s="212"/>
      <c r="AN2739" s="212"/>
      <c r="AO2739" s="212"/>
      <c r="AP2739" s="212"/>
      <c r="AQ2739" s="212"/>
      <c r="AR2739" s="212"/>
      <c r="AS2739" s="212"/>
      <c r="AT2739" s="212"/>
      <c r="AU2739" s="212"/>
      <c r="AV2739" s="212"/>
      <c r="AW2739" s="212"/>
      <c r="AX2739" s="212"/>
      <c r="AY2739" s="212"/>
      <c r="AZ2739" s="212"/>
      <c r="BA2739" s="212"/>
      <c r="BB2739" s="212"/>
      <c r="BC2739" s="212"/>
      <c r="BD2739" s="212"/>
      <c r="BE2739" s="212"/>
      <c r="BF2739" s="212"/>
      <c r="BG2739" s="212"/>
      <c r="BH2739" s="212"/>
    </row>
    <row r="2740" spans="1:60" outlineLevel="3" x14ac:dyDescent="0.2">
      <c r="A2740" s="219"/>
      <c r="B2740" s="220"/>
      <c r="C2740" s="259" t="s">
        <v>761</v>
      </c>
      <c r="D2740" s="226"/>
      <c r="E2740" s="227"/>
      <c r="F2740" s="222"/>
      <c r="G2740" s="222"/>
      <c r="H2740" s="222"/>
      <c r="I2740" s="222"/>
      <c r="J2740" s="222"/>
      <c r="K2740" s="222"/>
      <c r="L2740" s="222"/>
      <c r="M2740" s="222"/>
      <c r="N2740" s="221"/>
      <c r="O2740" s="221"/>
      <c r="P2740" s="221"/>
      <c r="Q2740" s="221"/>
      <c r="R2740" s="222"/>
      <c r="S2740" s="222"/>
      <c r="T2740" s="222"/>
      <c r="U2740" s="222"/>
      <c r="V2740" s="222"/>
      <c r="W2740" s="222"/>
      <c r="X2740" s="222"/>
      <c r="Y2740" s="222"/>
      <c r="Z2740" s="212"/>
      <c r="AA2740" s="212"/>
      <c r="AB2740" s="212"/>
      <c r="AC2740" s="212"/>
      <c r="AD2740" s="212"/>
      <c r="AE2740" s="212"/>
      <c r="AF2740" s="212"/>
      <c r="AG2740" s="212" t="s">
        <v>235</v>
      </c>
      <c r="AH2740" s="212">
        <v>0</v>
      </c>
      <c r="AI2740" s="212"/>
      <c r="AJ2740" s="212"/>
      <c r="AK2740" s="212"/>
      <c r="AL2740" s="212"/>
      <c r="AM2740" s="212"/>
      <c r="AN2740" s="212"/>
      <c r="AO2740" s="212"/>
      <c r="AP2740" s="212"/>
      <c r="AQ2740" s="212"/>
      <c r="AR2740" s="212"/>
      <c r="AS2740" s="212"/>
      <c r="AT2740" s="212"/>
      <c r="AU2740" s="212"/>
      <c r="AV2740" s="212"/>
      <c r="AW2740" s="212"/>
      <c r="AX2740" s="212"/>
      <c r="AY2740" s="212"/>
      <c r="AZ2740" s="212"/>
      <c r="BA2740" s="212"/>
      <c r="BB2740" s="212"/>
      <c r="BC2740" s="212"/>
      <c r="BD2740" s="212"/>
      <c r="BE2740" s="212"/>
      <c r="BF2740" s="212"/>
      <c r="BG2740" s="212"/>
      <c r="BH2740" s="212"/>
    </row>
    <row r="2741" spans="1:60" outlineLevel="3" x14ac:dyDescent="0.2">
      <c r="A2741" s="219"/>
      <c r="B2741" s="220"/>
      <c r="C2741" s="259" t="s">
        <v>582</v>
      </c>
      <c r="D2741" s="226"/>
      <c r="E2741" s="227"/>
      <c r="F2741" s="222"/>
      <c r="G2741" s="222"/>
      <c r="H2741" s="222"/>
      <c r="I2741" s="222"/>
      <c r="J2741" s="222"/>
      <c r="K2741" s="222"/>
      <c r="L2741" s="222"/>
      <c r="M2741" s="222"/>
      <c r="N2741" s="221"/>
      <c r="O2741" s="221"/>
      <c r="P2741" s="221"/>
      <c r="Q2741" s="221"/>
      <c r="R2741" s="222"/>
      <c r="S2741" s="222"/>
      <c r="T2741" s="222"/>
      <c r="U2741" s="222"/>
      <c r="V2741" s="222"/>
      <c r="W2741" s="222"/>
      <c r="X2741" s="222"/>
      <c r="Y2741" s="222"/>
      <c r="Z2741" s="212"/>
      <c r="AA2741" s="212"/>
      <c r="AB2741" s="212"/>
      <c r="AC2741" s="212"/>
      <c r="AD2741" s="212"/>
      <c r="AE2741" s="212"/>
      <c r="AF2741" s="212"/>
      <c r="AG2741" s="212" t="s">
        <v>235</v>
      </c>
      <c r="AH2741" s="212">
        <v>0</v>
      </c>
      <c r="AI2741" s="212"/>
      <c r="AJ2741" s="212"/>
      <c r="AK2741" s="212"/>
      <c r="AL2741" s="212"/>
      <c r="AM2741" s="212"/>
      <c r="AN2741" s="212"/>
      <c r="AO2741" s="212"/>
      <c r="AP2741" s="212"/>
      <c r="AQ2741" s="212"/>
      <c r="AR2741" s="212"/>
      <c r="AS2741" s="212"/>
      <c r="AT2741" s="212"/>
      <c r="AU2741" s="212"/>
      <c r="AV2741" s="212"/>
      <c r="AW2741" s="212"/>
      <c r="AX2741" s="212"/>
      <c r="AY2741" s="212"/>
      <c r="AZ2741" s="212"/>
      <c r="BA2741" s="212"/>
      <c r="BB2741" s="212"/>
      <c r="BC2741" s="212"/>
      <c r="BD2741" s="212"/>
      <c r="BE2741" s="212"/>
      <c r="BF2741" s="212"/>
      <c r="BG2741" s="212"/>
      <c r="BH2741" s="212"/>
    </row>
    <row r="2742" spans="1:60" outlineLevel="3" x14ac:dyDescent="0.2">
      <c r="A2742" s="219"/>
      <c r="B2742" s="220"/>
      <c r="C2742" s="259" t="s">
        <v>762</v>
      </c>
      <c r="D2742" s="226"/>
      <c r="E2742" s="227">
        <v>-45.95</v>
      </c>
      <c r="F2742" s="222"/>
      <c r="G2742" s="222"/>
      <c r="H2742" s="222"/>
      <c r="I2742" s="222"/>
      <c r="J2742" s="222"/>
      <c r="K2742" s="222"/>
      <c r="L2742" s="222"/>
      <c r="M2742" s="222"/>
      <c r="N2742" s="221"/>
      <c r="O2742" s="221"/>
      <c r="P2742" s="221"/>
      <c r="Q2742" s="221"/>
      <c r="R2742" s="222"/>
      <c r="S2742" s="222"/>
      <c r="T2742" s="222"/>
      <c r="U2742" s="222"/>
      <c r="V2742" s="222"/>
      <c r="W2742" s="222"/>
      <c r="X2742" s="222"/>
      <c r="Y2742" s="222"/>
      <c r="Z2742" s="212"/>
      <c r="AA2742" s="212"/>
      <c r="AB2742" s="212"/>
      <c r="AC2742" s="212"/>
      <c r="AD2742" s="212"/>
      <c r="AE2742" s="212"/>
      <c r="AF2742" s="212"/>
      <c r="AG2742" s="212" t="s">
        <v>235</v>
      </c>
      <c r="AH2742" s="212">
        <v>0</v>
      </c>
      <c r="AI2742" s="212"/>
      <c r="AJ2742" s="212"/>
      <c r="AK2742" s="212"/>
      <c r="AL2742" s="212"/>
      <c r="AM2742" s="212"/>
      <c r="AN2742" s="212"/>
      <c r="AO2742" s="212"/>
      <c r="AP2742" s="212"/>
      <c r="AQ2742" s="212"/>
      <c r="AR2742" s="212"/>
      <c r="AS2742" s="212"/>
      <c r="AT2742" s="212"/>
      <c r="AU2742" s="212"/>
      <c r="AV2742" s="212"/>
      <c r="AW2742" s="212"/>
      <c r="AX2742" s="212"/>
      <c r="AY2742" s="212"/>
      <c r="AZ2742" s="212"/>
      <c r="BA2742" s="212"/>
      <c r="BB2742" s="212"/>
      <c r="BC2742" s="212"/>
      <c r="BD2742" s="212"/>
      <c r="BE2742" s="212"/>
      <c r="BF2742" s="212"/>
      <c r="BG2742" s="212"/>
      <c r="BH2742" s="212"/>
    </row>
    <row r="2743" spans="1:60" ht="22.5" outlineLevel="3" x14ac:dyDescent="0.2">
      <c r="A2743" s="219"/>
      <c r="B2743" s="220"/>
      <c r="C2743" s="259" t="s">
        <v>763</v>
      </c>
      <c r="D2743" s="226"/>
      <c r="E2743" s="227">
        <v>-83.515600000000006</v>
      </c>
      <c r="F2743" s="222"/>
      <c r="G2743" s="222"/>
      <c r="H2743" s="222"/>
      <c r="I2743" s="222"/>
      <c r="J2743" s="222"/>
      <c r="K2743" s="222"/>
      <c r="L2743" s="222"/>
      <c r="M2743" s="222"/>
      <c r="N2743" s="221"/>
      <c r="O2743" s="221"/>
      <c r="P2743" s="221"/>
      <c r="Q2743" s="221"/>
      <c r="R2743" s="222"/>
      <c r="S2743" s="222"/>
      <c r="T2743" s="222"/>
      <c r="U2743" s="222"/>
      <c r="V2743" s="222"/>
      <c r="W2743" s="222"/>
      <c r="X2743" s="222"/>
      <c r="Y2743" s="222"/>
      <c r="Z2743" s="212"/>
      <c r="AA2743" s="212"/>
      <c r="AB2743" s="212"/>
      <c r="AC2743" s="212"/>
      <c r="AD2743" s="212"/>
      <c r="AE2743" s="212"/>
      <c r="AF2743" s="212"/>
      <c r="AG2743" s="212" t="s">
        <v>235</v>
      </c>
      <c r="AH2743" s="212">
        <v>0</v>
      </c>
      <c r="AI2743" s="212"/>
      <c r="AJ2743" s="212"/>
      <c r="AK2743" s="212"/>
      <c r="AL2743" s="212"/>
      <c r="AM2743" s="212"/>
      <c r="AN2743" s="212"/>
      <c r="AO2743" s="212"/>
      <c r="AP2743" s="212"/>
      <c r="AQ2743" s="212"/>
      <c r="AR2743" s="212"/>
      <c r="AS2743" s="212"/>
      <c r="AT2743" s="212"/>
      <c r="AU2743" s="212"/>
      <c r="AV2743" s="212"/>
      <c r="AW2743" s="212"/>
      <c r="AX2743" s="212"/>
      <c r="AY2743" s="212"/>
      <c r="AZ2743" s="212"/>
      <c r="BA2743" s="212"/>
      <c r="BB2743" s="212"/>
      <c r="BC2743" s="212"/>
      <c r="BD2743" s="212"/>
      <c r="BE2743" s="212"/>
      <c r="BF2743" s="212"/>
      <c r="BG2743" s="212"/>
      <c r="BH2743" s="212"/>
    </row>
    <row r="2744" spans="1:60" outlineLevel="3" x14ac:dyDescent="0.2">
      <c r="A2744" s="219"/>
      <c r="B2744" s="220"/>
      <c r="C2744" s="259" t="s">
        <v>764</v>
      </c>
      <c r="D2744" s="226"/>
      <c r="E2744" s="227">
        <v>-66.1755</v>
      </c>
      <c r="F2744" s="222"/>
      <c r="G2744" s="222"/>
      <c r="H2744" s="222"/>
      <c r="I2744" s="222"/>
      <c r="J2744" s="222"/>
      <c r="K2744" s="222"/>
      <c r="L2744" s="222"/>
      <c r="M2744" s="222"/>
      <c r="N2744" s="221"/>
      <c r="O2744" s="221"/>
      <c r="P2744" s="221"/>
      <c r="Q2744" s="221"/>
      <c r="R2744" s="222"/>
      <c r="S2744" s="222"/>
      <c r="T2744" s="222"/>
      <c r="U2744" s="222"/>
      <c r="V2744" s="222"/>
      <c r="W2744" s="222"/>
      <c r="X2744" s="222"/>
      <c r="Y2744" s="222"/>
      <c r="Z2744" s="212"/>
      <c r="AA2744" s="212"/>
      <c r="AB2744" s="212"/>
      <c r="AC2744" s="212"/>
      <c r="AD2744" s="212"/>
      <c r="AE2744" s="212"/>
      <c r="AF2744" s="212"/>
      <c r="AG2744" s="212" t="s">
        <v>235</v>
      </c>
      <c r="AH2744" s="212">
        <v>0</v>
      </c>
      <c r="AI2744" s="212"/>
      <c r="AJ2744" s="212"/>
      <c r="AK2744" s="212"/>
      <c r="AL2744" s="212"/>
      <c r="AM2744" s="212"/>
      <c r="AN2744" s="212"/>
      <c r="AO2744" s="212"/>
      <c r="AP2744" s="212"/>
      <c r="AQ2744" s="212"/>
      <c r="AR2744" s="212"/>
      <c r="AS2744" s="212"/>
      <c r="AT2744" s="212"/>
      <c r="AU2744" s="212"/>
      <c r="AV2744" s="212"/>
      <c r="AW2744" s="212"/>
      <c r="AX2744" s="212"/>
      <c r="AY2744" s="212"/>
      <c r="AZ2744" s="212"/>
      <c r="BA2744" s="212"/>
      <c r="BB2744" s="212"/>
      <c r="BC2744" s="212"/>
      <c r="BD2744" s="212"/>
      <c r="BE2744" s="212"/>
      <c r="BF2744" s="212"/>
      <c r="BG2744" s="212"/>
      <c r="BH2744" s="212"/>
    </row>
    <row r="2745" spans="1:60" outlineLevel="3" x14ac:dyDescent="0.2">
      <c r="A2745" s="219"/>
      <c r="B2745" s="220"/>
      <c r="C2745" s="259" t="s">
        <v>765</v>
      </c>
      <c r="D2745" s="226"/>
      <c r="E2745" s="227">
        <v>-65</v>
      </c>
      <c r="F2745" s="222"/>
      <c r="G2745" s="222"/>
      <c r="H2745" s="222"/>
      <c r="I2745" s="222"/>
      <c r="J2745" s="222"/>
      <c r="K2745" s="222"/>
      <c r="L2745" s="222"/>
      <c r="M2745" s="222"/>
      <c r="N2745" s="221"/>
      <c r="O2745" s="221"/>
      <c r="P2745" s="221"/>
      <c r="Q2745" s="221"/>
      <c r="R2745" s="222"/>
      <c r="S2745" s="222"/>
      <c r="T2745" s="222"/>
      <c r="U2745" s="222"/>
      <c r="V2745" s="222"/>
      <c r="W2745" s="222"/>
      <c r="X2745" s="222"/>
      <c r="Y2745" s="222"/>
      <c r="Z2745" s="212"/>
      <c r="AA2745" s="212"/>
      <c r="AB2745" s="212"/>
      <c r="AC2745" s="212"/>
      <c r="AD2745" s="212"/>
      <c r="AE2745" s="212"/>
      <c r="AF2745" s="212"/>
      <c r="AG2745" s="212" t="s">
        <v>235</v>
      </c>
      <c r="AH2745" s="212">
        <v>0</v>
      </c>
      <c r="AI2745" s="212"/>
      <c r="AJ2745" s="212"/>
      <c r="AK2745" s="212"/>
      <c r="AL2745" s="212"/>
      <c r="AM2745" s="212"/>
      <c r="AN2745" s="212"/>
      <c r="AO2745" s="212"/>
      <c r="AP2745" s="212"/>
      <c r="AQ2745" s="212"/>
      <c r="AR2745" s="212"/>
      <c r="AS2745" s="212"/>
      <c r="AT2745" s="212"/>
      <c r="AU2745" s="212"/>
      <c r="AV2745" s="212"/>
      <c r="AW2745" s="212"/>
      <c r="AX2745" s="212"/>
      <c r="AY2745" s="212"/>
      <c r="AZ2745" s="212"/>
      <c r="BA2745" s="212"/>
      <c r="BB2745" s="212"/>
      <c r="BC2745" s="212"/>
      <c r="BD2745" s="212"/>
      <c r="BE2745" s="212"/>
      <c r="BF2745" s="212"/>
      <c r="BG2745" s="212"/>
      <c r="BH2745" s="212"/>
    </row>
    <row r="2746" spans="1:60" outlineLevel="3" x14ac:dyDescent="0.2">
      <c r="A2746" s="219"/>
      <c r="B2746" s="220"/>
      <c r="C2746" s="259" t="s">
        <v>766</v>
      </c>
      <c r="D2746" s="226"/>
      <c r="E2746" s="227">
        <v>-28.783999999999999</v>
      </c>
      <c r="F2746" s="222"/>
      <c r="G2746" s="222"/>
      <c r="H2746" s="222"/>
      <c r="I2746" s="222"/>
      <c r="J2746" s="222"/>
      <c r="K2746" s="222"/>
      <c r="L2746" s="222"/>
      <c r="M2746" s="222"/>
      <c r="N2746" s="221"/>
      <c r="O2746" s="221"/>
      <c r="P2746" s="221"/>
      <c r="Q2746" s="221"/>
      <c r="R2746" s="222"/>
      <c r="S2746" s="222"/>
      <c r="T2746" s="222"/>
      <c r="U2746" s="222"/>
      <c r="V2746" s="222"/>
      <c r="W2746" s="222"/>
      <c r="X2746" s="222"/>
      <c r="Y2746" s="222"/>
      <c r="Z2746" s="212"/>
      <c r="AA2746" s="212"/>
      <c r="AB2746" s="212"/>
      <c r="AC2746" s="212"/>
      <c r="AD2746" s="212"/>
      <c r="AE2746" s="212"/>
      <c r="AF2746" s="212"/>
      <c r="AG2746" s="212" t="s">
        <v>235</v>
      </c>
      <c r="AH2746" s="212">
        <v>0</v>
      </c>
      <c r="AI2746" s="212"/>
      <c r="AJ2746" s="212"/>
      <c r="AK2746" s="212"/>
      <c r="AL2746" s="212"/>
      <c r="AM2746" s="212"/>
      <c r="AN2746" s="212"/>
      <c r="AO2746" s="212"/>
      <c r="AP2746" s="212"/>
      <c r="AQ2746" s="212"/>
      <c r="AR2746" s="212"/>
      <c r="AS2746" s="212"/>
      <c r="AT2746" s="212"/>
      <c r="AU2746" s="212"/>
      <c r="AV2746" s="212"/>
      <c r="AW2746" s="212"/>
      <c r="AX2746" s="212"/>
      <c r="AY2746" s="212"/>
      <c r="AZ2746" s="212"/>
      <c r="BA2746" s="212"/>
      <c r="BB2746" s="212"/>
      <c r="BC2746" s="212"/>
      <c r="BD2746" s="212"/>
      <c r="BE2746" s="212"/>
      <c r="BF2746" s="212"/>
      <c r="BG2746" s="212"/>
      <c r="BH2746" s="212"/>
    </row>
    <row r="2747" spans="1:60" outlineLevel="3" x14ac:dyDescent="0.2">
      <c r="A2747" s="219"/>
      <c r="B2747" s="220"/>
      <c r="C2747" s="259" t="s">
        <v>767</v>
      </c>
      <c r="D2747" s="226"/>
      <c r="E2747" s="227">
        <v>-57.669400000000003</v>
      </c>
      <c r="F2747" s="222"/>
      <c r="G2747" s="222"/>
      <c r="H2747" s="222"/>
      <c r="I2747" s="222"/>
      <c r="J2747" s="222"/>
      <c r="K2747" s="222"/>
      <c r="L2747" s="222"/>
      <c r="M2747" s="222"/>
      <c r="N2747" s="221"/>
      <c r="O2747" s="221"/>
      <c r="P2747" s="221"/>
      <c r="Q2747" s="221"/>
      <c r="R2747" s="222"/>
      <c r="S2747" s="222"/>
      <c r="T2747" s="222"/>
      <c r="U2747" s="222"/>
      <c r="V2747" s="222"/>
      <c r="W2747" s="222"/>
      <c r="X2747" s="222"/>
      <c r="Y2747" s="222"/>
      <c r="Z2747" s="212"/>
      <c r="AA2747" s="212"/>
      <c r="AB2747" s="212"/>
      <c r="AC2747" s="212"/>
      <c r="AD2747" s="212"/>
      <c r="AE2747" s="212"/>
      <c r="AF2747" s="212"/>
      <c r="AG2747" s="212" t="s">
        <v>235</v>
      </c>
      <c r="AH2747" s="212">
        <v>0</v>
      </c>
      <c r="AI2747" s="212"/>
      <c r="AJ2747" s="212"/>
      <c r="AK2747" s="212"/>
      <c r="AL2747" s="212"/>
      <c r="AM2747" s="212"/>
      <c r="AN2747" s="212"/>
      <c r="AO2747" s="212"/>
      <c r="AP2747" s="212"/>
      <c r="AQ2747" s="212"/>
      <c r="AR2747" s="212"/>
      <c r="AS2747" s="212"/>
      <c r="AT2747" s="212"/>
      <c r="AU2747" s="212"/>
      <c r="AV2747" s="212"/>
      <c r="AW2747" s="212"/>
      <c r="AX2747" s="212"/>
      <c r="AY2747" s="212"/>
      <c r="AZ2747" s="212"/>
      <c r="BA2747" s="212"/>
      <c r="BB2747" s="212"/>
      <c r="BC2747" s="212"/>
      <c r="BD2747" s="212"/>
      <c r="BE2747" s="212"/>
      <c r="BF2747" s="212"/>
      <c r="BG2747" s="212"/>
      <c r="BH2747" s="212"/>
    </row>
    <row r="2748" spans="1:60" ht="22.5" outlineLevel="3" x14ac:dyDescent="0.2">
      <c r="A2748" s="219"/>
      <c r="B2748" s="220"/>
      <c r="C2748" s="259" t="s">
        <v>768</v>
      </c>
      <c r="D2748" s="226"/>
      <c r="E2748" s="227">
        <v>-103.095</v>
      </c>
      <c r="F2748" s="222"/>
      <c r="G2748" s="222"/>
      <c r="H2748" s="222"/>
      <c r="I2748" s="222"/>
      <c r="J2748" s="222"/>
      <c r="K2748" s="222"/>
      <c r="L2748" s="222"/>
      <c r="M2748" s="222"/>
      <c r="N2748" s="221"/>
      <c r="O2748" s="221"/>
      <c r="P2748" s="221"/>
      <c r="Q2748" s="221"/>
      <c r="R2748" s="222"/>
      <c r="S2748" s="222"/>
      <c r="T2748" s="222"/>
      <c r="U2748" s="222"/>
      <c r="V2748" s="222"/>
      <c r="W2748" s="222"/>
      <c r="X2748" s="222"/>
      <c r="Y2748" s="222"/>
      <c r="Z2748" s="212"/>
      <c r="AA2748" s="212"/>
      <c r="AB2748" s="212"/>
      <c r="AC2748" s="212"/>
      <c r="AD2748" s="212"/>
      <c r="AE2748" s="212"/>
      <c r="AF2748" s="212"/>
      <c r="AG2748" s="212" t="s">
        <v>235</v>
      </c>
      <c r="AH2748" s="212">
        <v>0</v>
      </c>
      <c r="AI2748" s="212"/>
      <c r="AJ2748" s="212"/>
      <c r="AK2748" s="212"/>
      <c r="AL2748" s="212"/>
      <c r="AM2748" s="212"/>
      <c r="AN2748" s="212"/>
      <c r="AO2748" s="212"/>
      <c r="AP2748" s="212"/>
      <c r="AQ2748" s="212"/>
      <c r="AR2748" s="212"/>
      <c r="AS2748" s="212"/>
      <c r="AT2748" s="212"/>
      <c r="AU2748" s="212"/>
      <c r="AV2748" s="212"/>
      <c r="AW2748" s="212"/>
      <c r="AX2748" s="212"/>
      <c r="AY2748" s="212"/>
      <c r="AZ2748" s="212"/>
      <c r="BA2748" s="212"/>
      <c r="BB2748" s="212"/>
      <c r="BC2748" s="212"/>
      <c r="BD2748" s="212"/>
      <c r="BE2748" s="212"/>
      <c r="BF2748" s="212"/>
      <c r="BG2748" s="212"/>
      <c r="BH2748" s="212"/>
    </row>
    <row r="2749" spans="1:60" ht="22.5" outlineLevel="3" x14ac:dyDescent="0.2">
      <c r="A2749" s="219"/>
      <c r="B2749" s="220"/>
      <c r="C2749" s="259" t="s">
        <v>769</v>
      </c>
      <c r="D2749" s="226"/>
      <c r="E2749" s="227">
        <v>-63.030999999999999</v>
      </c>
      <c r="F2749" s="222"/>
      <c r="G2749" s="222"/>
      <c r="H2749" s="222"/>
      <c r="I2749" s="222"/>
      <c r="J2749" s="222"/>
      <c r="K2749" s="222"/>
      <c r="L2749" s="222"/>
      <c r="M2749" s="222"/>
      <c r="N2749" s="221"/>
      <c r="O2749" s="221"/>
      <c r="P2749" s="221"/>
      <c r="Q2749" s="221"/>
      <c r="R2749" s="222"/>
      <c r="S2749" s="222"/>
      <c r="T2749" s="222"/>
      <c r="U2749" s="222"/>
      <c r="V2749" s="222"/>
      <c r="W2749" s="222"/>
      <c r="X2749" s="222"/>
      <c r="Y2749" s="222"/>
      <c r="Z2749" s="212"/>
      <c r="AA2749" s="212"/>
      <c r="AB2749" s="212"/>
      <c r="AC2749" s="212"/>
      <c r="AD2749" s="212"/>
      <c r="AE2749" s="212"/>
      <c r="AF2749" s="212"/>
      <c r="AG2749" s="212" t="s">
        <v>235</v>
      </c>
      <c r="AH2749" s="212">
        <v>0</v>
      </c>
      <c r="AI2749" s="212"/>
      <c r="AJ2749" s="212"/>
      <c r="AK2749" s="212"/>
      <c r="AL2749" s="212"/>
      <c r="AM2749" s="212"/>
      <c r="AN2749" s="212"/>
      <c r="AO2749" s="212"/>
      <c r="AP2749" s="212"/>
      <c r="AQ2749" s="212"/>
      <c r="AR2749" s="212"/>
      <c r="AS2749" s="212"/>
      <c r="AT2749" s="212"/>
      <c r="AU2749" s="212"/>
      <c r="AV2749" s="212"/>
      <c r="AW2749" s="212"/>
      <c r="AX2749" s="212"/>
      <c r="AY2749" s="212"/>
      <c r="AZ2749" s="212"/>
      <c r="BA2749" s="212"/>
      <c r="BB2749" s="212"/>
      <c r="BC2749" s="212"/>
      <c r="BD2749" s="212"/>
      <c r="BE2749" s="212"/>
      <c r="BF2749" s="212"/>
      <c r="BG2749" s="212"/>
      <c r="BH2749" s="212"/>
    </row>
    <row r="2750" spans="1:60" ht="22.5" outlineLevel="3" x14ac:dyDescent="0.2">
      <c r="A2750" s="219"/>
      <c r="B2750" s="220"/>
      <c r="C2750" s="259" t="s">
        <v>770</v>
      </c>
      <c r="D2750" s="226"/>
      <c r="E2750" s="227">
        <v>-53.6616</v>
      </c>
      <c r="F2750" s="222"/>
      <c r="G2750" s="222"/>
      <c r="H2750" s="222"/>
      <c r="I2750" s="222"/>
      <c r="J2750" s="222"/>
      <c r="K2750" s="222"/>
      <c r="L2750" s="222"/>
      <c r="M2750" s="222"/>
      <c r="N2750" s="221"/>
      <c r="O2750" s="221"/>
      <c r="P2750" s="221"/>
      <c r="Q2750" s="221"/>
      <c r="R2750" s="222"/>
      <c r="S2750" s="222"/>
      <c r="T2750" s="222"/>
      <c r="U2750" s="222"/>
      <c r="V2750" s="222"/>
      <c r="W2750" s="222"/>
      <c r="X2750" s="222"/>
      <c r="Y2750" s="222"/>
      <c r="Z2750" s="212"/>
      <c r="AA2750" s="212"/>
      <c r="AB2750" s="212"/>
      <c r="AC2750" s="212"/>
      <c r="AD2750" s="212"/>
      <c r="AE2750" s="212"/>
      <c r="AF2750" s="212"/>
      <c r="AG2750" s="212" t="s">
        <v>235</v>
      </c>
      <c r="AH2750" s="212">
        <v>0</v>
      </c>
      <c r="AI2750" s="212"/>
      <c r="AJ2750" s="212"/>
      <c r="AK2750" s="212"/>
      <c r="AL2750" s="212"/>
      <c r="AM2750" s="212"/>
      <c r="AN2750" s="212"/>
      <c r="AO2750" s="212"/>
      <c r="AP2750" s="212"/>
      <c r="AQ2750" s="212"/>
      <c r="AR2750" s="212"/>
      <c r="AS2750" s="212"/>
      <c r="AT2750" s="212"/>
      <c r="AU2750" s="212"/>
      <c r="AV2750" s="212"/>
      <c r="AW2750" s="212"/>
      <c r="AX2750" s="212"/>
      <c r="AY2750" s="212"/>
      <c r="AZ2750" s="212"/>
      <c r="BA2750" s="212"/>
      <c r="BB2750" s="212"/>
      <c r="BC2750" s="212"/>
      <c r="BD2750" s="212"/>
      <c r="BE2750" s="212"/>
      <c r="BF2750" s="212"/>
      <c r="BG2750" s="212"/>
      <c r="BH2750" s="212"/>
    </row>
    <row r="2751" spans="1:60" outlineLevel="3" x14ac:dyDescent="0.2">
      <c r="A2751" s="219"/>
      <c r="B2751" s="220"/>
      <c r="C2751" s="273" t="s">
        <v>328</v>
      </c>
      <c r="D2751" s="265"/>
      <c r="E2751" s="266">
        <v>-566.88210000000004</v>
      </c>
      <c r="F2751" s="222"/>
      <c r="G2751" s="222"/>
      <c r="H2751" s="222"/>
      <c r="I2751" s="222"/>
      <c r="J2751" s="222"/>
      <c r="K2751" s="222"/>
      <c r="L2751" s="222"/>
      <c r="M2751" s="222"/>
      <c r="N2751" s="221"/>
      <c r="O2751" s="221"/>
      <c r="P2751" s="221"/>
      <c r="Q2751" s="221"/>
      <c r="R2751" s="222"/>
      <c r="S2751" s="222"/>
      <c r="T2751" s="222"/>
      <c r="U2751" s="222"/>
      <c r="V2751" s="222"/>
      <c r="W2751" s="222"/>
      <c r="X2751" s="222"/>
      <c r="Y2751" s="222"/>
      <c r="Z2751" s="212"/>
      <c r="AA2751" s="212"/>
      <c r="AB2751" s="212"/>
      <c r="AC2751" s="212"/>
      <c r="AD2751" s="212"/>
      <c r="AE2751" s="212"/>
      <c r="AF2751" s="212"/>
      <c r="AG2751" s="212" t="s">
        <v>235</v>
      </c>
      <c r="AH2751" s="212">
        <v>1</v>
      </c>
      <c r="AI2751" s="212"/>
      <c r="AJ2751" s="212"/>
      <c r="AK2751" s="212"/>
      <c r="AL2751" s="212"/>
      <c r="AM2751" s="212"/>
      <c r="AN2751" s="212"/>
      <c r="AO2751" s="212"/>
      <c r="AP2751" s="212"/>
      <c r="AQ2751" s="212"/>
      <c r="AR2751" s="212"/>
      <c r="AS2751" s="212"/>
      <c r="AT2751" s="212"/>
      <c r="AU2751" s="212"/>
      <c r="AV2751" s="212"/>
      <c r="AW2751" s="212"/>
      <c r="AX2751" s="212"/>
      <c r="AY2751" s="212"/>
      <c r="AZ2751" s="212"/>
      <c r="BA2751" s="212"/>
      <c r="BB2751" s="212"/>
      <c r="BC2751" s="212"/>
      <c r="BD2751" s="212"/>
      <c r="BE2751" s="212"/>
      <c r="BF2751" s="212"/>
      <c r="BG2751" s="212"/>
      <c r="BH2751" s="212"/>
    </row>
    <row r="2752" spans="1:60" outlineLevel="3" x14ac:dyDescent="0.2">
      <c r="A2752" s="219"/>
      <c r="B2752" s="220"/>
      <c r="C2752" s="259" t="s">
        <v>773</v>
      </c>
      <c r="D2752" s="226"/>
      <c r="E2752" s="227">
        <v>5</v>
      </c>
      <c r="F2752" s="222"/>
      <c r="G2752" s="222"/>
      <c r="H2752" s="222"/>
      <c r="I2752" s="222"/>
      <c r="J2752" s="222"/>
      <c r="K2752" s="222"/>
      <c r="L2752" s="222"/>
      <c r="M2752" s="222"/>
      <c r="N2752" s="221"/>
      <c r="O2752" s="221"/>
      <c r="P2752" s="221"/>
      <c r="Q2752" s="221"/>
      <c r="R2752" s="222"/>
      <c r="S2752" s="222"/>
      <c r="T2752" s="222"/>
      <c r="U2752" s="222"/>
      <c r="V2752" s="222"/>
      <c r="W2752" s="222"/>
      <c r="X2752" s="222"/>
      <c r="Y2752" s="222"/>
      <c r="Z2752" s="212"/>
      <c r="AA2752" s="212"/>
      <c r="AB2752" s="212"/>
      <c r="AC2752" s="212"/>
      <c r="AD2752" s="212"/>
      <c r="AE2752" s="212"/>
      <c r="AF2752" s="212"/>
      <c r="AG2752" s="212" t="s">
        <v>235</v>
      </c>
      <c r="AH2752" s="212">
        <v>0</v>
      </c>
      <c r="AI2752" s="212"/>
      <c r="AJ2752" s="212"/>
      <c r="AK2752" s="212"/>
      <c r="AL2752" s="212"/>
      <c r="AM2752" s="212"/>
      <c r="AN2752" s="212"/>
      <c r="AO2752" s="212"/>
      <c r="AP2752" s="212"/>
      <c r="AQ2752" s="212"/>
      <c r="AR2752" s="212"/>
      <c r="AS2752" s="212"/>
      <c r="AT2752" s="212"/>
      <c r="AU2752" s="212"/>
      <c r="AV2752" s="212"/>
      <c r="AW2752" s="212"/>
      <c r="AX2752" s="212"/>
      <c r="AY2752" s="212"/>
      <c r="AZ2752" s="212"/>
      <c r="BA2752" s="212"/>
      <c r="BB2752" s="212"/>
      <c r="BC2752" s="212"/>
      <c r="BD2752" s="212"/>
      <c r="BE2752" s="212"/>
      <c r="BF2752" s="212"/>
      <c r="BG2752" s="212"/>
      <c r="BH2752" s="212"/>
    </row>
    <row r="2753" spans="1:60" outlineLevel="3" x14ac:dyDescent="0.2">
      <c r="A2753" s="219"/>
      <c r="B2753" s="220"/>
      <c r="C2753" s="259" t="s">
        <v>669</v>
      </c>
      <c r="D2753" s="226"/>
      <c r="E2753" s="227">
        <v>11.9</v>
      </c>
      <c r="F2753" s="222"/>
      <c r="G2753" s="222"/>
      <c r="H2753" s="222"/>
      <c r="I2753" s="222"/>
      <c r="J2753" s="222"/>
      <c r="K2753" s="222"/>
      <c r="L2753" s="222"/>
      <c r="M2753" s="222"/>
      <c r="N2753" s="221"/>
      <c r="O2753" s="221"/>
      <c r="P2753" s="221"/>
      <c r="Q2753" s="221"/>
      <c r="R2753" s="222"/>
      <c r="S2753" s="222"/>
      <c r="T2753" s="222"/>
      <c r="U2753" s="222"/>
      <c r="V2753" s="222"/>
      <c r="W2753" s="222"/>
      <c r="X2753" s="222"/>
      <c r="Y2753" s="222"/>
      <c r="Z2753" s="212"/>
      <c r="AA2753" s="212"/>
      <c r="AB2753" s="212"/>
      <c r="AC2753" s="212"/>
      <c r="AD2753" s="212"/>
      <c r="AE2753" s="212"/>
      <c r="AF2753" s="212"/>
      <c r="AG2753" s="212" t="s">
        <v>235</v>
      </c>
      <c r="AH2753" s="212">
        <v>0</v>
      </c>
      <c r="AI2753" s="212"/>
      <c r="AJ2753" s="212"/>
      <c r="AK2753" s="212"/>
      <c r="AL2753" s="212"/>
      <c r="AM2753" s="212"/>
      <c r="AN2753" s="212"/>
      <c r="AO2753" s="212"/>
      <c r="AP2753" s="212"/>
      <c r="AQ2753" s="212"/>
      <c r="AR2753" s="212"/>
      <c r="AS2753" s="212"/>
      <c r="AT2753" s="212"/>
      <c r="AU2753" s="212"/>
      <c r="AV2753" s="212"/>
      <c r="AW2753" s="212"/>
      <c r="AX2753" s="212"/>
      <c r="AY2753" s="212"/>
      <c r="AZ2753" s="212"/>
      <c r="BA2753" s="212"/>
      <c r="BB2753" s="212"/>
      <c r="BC2753" s="212"/>
      <c r="BD2753" s="212"/>
      <c r="BE2753" s="212"/>
      <c r="BF2753" s="212"/>
      <c r="BG2753" s="212"/>
      <c r="BH2753" s="212"/>
    </row>
    <row r="2754" spans="1:60" outlineLevel="3" x14ac:dyDescent="0.2">
      <c r="A2754" s="219"/>
      <c r="B2754" s="220"/>
      <c r="C2754" s="259" t="s">
        <v>670</v>
      </c>
      <c r="D2754" s="226"/>
      <c r="E2754" s="227">
        <v>6.2039999999999997</v>
      </c>
      <c r="F2754" s="222"/>
      <c r="G2754" s="222"/>
      <c r="H2754" s="222"/>
      <c r="I2754" s="222"/>
      <c r="J2754" s="222"/>
      <c r="K2754" s="222"/>
      <c r="L2754" s="222"/>
      <c r="M2754" s="222"/>
      <c r="N2754" s="221"/>
      <c r="O2754" s="221"/>
      <c r="P2754" s="221"/>
      <c r="Q2754" s="221"/>
      <c r="R2754" s="222"/>
      <c r="S2754" s="222"/>
      <c r="T2754" s="222"/>
      <c r="U2754" s="222"/>
      <c r="V2754" s="222"/>
      <c r="W2754" s="222"/>
      <c r="X2754" s="222"/>
      <c r="Y2754" s="222"/>
      <c r="Z2754" s="212"/>
      <c r="AA2754" s="212"/>
      <c r="AB2754" s="212"/>
      <c r="AC2754" s="212"/>
      <c r="AD2754" s="212"/>
      <c r="AE2754" s="212"/>
      <c r="AF2754" s="212"/>
      <c r="AG2754" s="212" t="s">
        <v>235</v>
      </c>
      <c r="AH2754" s="212">
        <v>0</v>
      </c>
      <c r="AI2754" s="212"/>
      <c r="AJ2754" s="212"/>
      <c r="AK2754" s="212"/>
      <c r="AL2754" s="212"/>
      <c r="AM2754" s="212"/>
      <c r="AN2754" s="212"/>
      <c r="AO2754" s="212"/>
      <c r="AP2754" s="212"/>
      <c r="AQ2754" s="212"/>
      <c r="AR2754" s="212"/>
      <c r="AS2754" s="212"/>
      <c r="AT2754" s="212"/>
      <c r="AU2754" s="212"/>
      <c r="AV2754" s="212"/>
      <c r="AW2754" s="212"/>
      <c r="AX2754" s="212"/>
      <c r="AY2754" s="212"/>
      <c r="AZ2754" s="212"/>
      <c r="BA2754" s="212"/>
      <c r="BB2754" s="212"/>
      <c r="BC2754" s="212"/>
      <c r="BD2754" s="212"/>
      <c r="BE2754" s="212"/>
      <c r="BF2754" s="212"/>
      <c r="BG2754" s="212"/>
      <c r="BH2754" s="212"/>
    </row>
    <row r="2755" spans="1:60" outlineLevel="3" x14ac:dyDescent="0.2">
      <c r="A2755" s="219"/>
      <c r="B2755" s="220"/>
      <c r="C2755" s="259" t="s">
        <v>671</v>
      </c>
      <c r="D2755" s="226"/>
      <c r="E2755" s="227">
        <v>13.95</v>
      </c>
      <c r="F2755" s="222"/>
      <c r="G2755" s="222"/>
      <c r="H2755" s="222"/>
      <c r="I2755" s="222"/>
      <c r="J2755" s="222"/>
      <c r="K2755" s="222"/>
      <c r="L2755" s="222"/>
      <c r="M2755" s="222"/>
      <c r="N2755" s="221"/>
      <c r="O2755" s="221"/>
      <c r="P2755" s="221"/>
      <c r="Q2755" s="221"/>
      <c r="R2755" s="222"/>
      <c r="S2755" s="222"/>
      <c r="T2755" s="222"/>
      <c r="U2755" s="222"/>
      <c r="V2755" s="222"/>
      <c r="W2755" s="222"/>
      <c r="X2755" s="222"/>
      <c r="Y2755" s="222"/>
      <c r="Z2755" s="212"/>
      <c r="AA2755" s="212"/>
      <c r="AB2755" s="212"/>
      <c r="AC2755" s="212"/>
      <c r="AD2755" s="212"/>
      <c r="AE2755" s="212"/>
      <c r="AF2755" s="212"/>
      <c r="AG2755" s="212" t="s">
        <v>235</v>
      </c>
      <c r="AH2755" s="212">
        <v>0</v>
      </c>
      <c r="AI2755" s="212"/>
      <c r="AJ2755" s="212"/>
      <c r="AK2755" s="212"/>
      <c r="AL2755" s="212"/>
      <c r="AM2755" s="212"/>
      <c r="AN2755" s="212"/>
      <c r="AO2755" s="212"/>
      <c r="AP2755" s="212"/>
      <c r="AQ2755" s="212"/>
      <c r="AR2755" s="212"/>
      <c r="AS2755" s="212"/>
      <c r="AT2755" s="212"/>
      <c r="AU2755" s="212"/>
      <c r="AV2755" s="212"/>
      <c r="AW2755" s="212"/>
      <c r="AX2755" s="212"/>
      <c r="AY2755" s="212"/>
      <c r="AZ2755" s="212"/>
      <c r="BA2755" s="212"/>
      <c r="BB2755" s="212"/>
      <c r="BC2755" s="212"/>
      <c r="BD2755" s="212"/>
      <c r="BE2755" s="212"/>
      <c r="BF2755" s="212"/>
      <c r="BG2755" s="212"/>
      <c r="BH2755" s="212"/>
    </row>
    <row r="2756" spans="1:60" outlineLevel="3" x14ac:dyDescent="0.2">
      <c r="A2756" s="219"/>
      <c r="B2756" s="220"/>
      <c r="C2756" s="259" t="s">
        <v>672</v>
      </c>
      <c r="D2756" s="226"/>
      <c r="E2756" s="227">
        <v>3.6</v>
      </c>
      <c r="F2756" s="222"/>
      <c r="G2756" s="222"/>
      <c r="H2756" s="222"/>
      <c r="I2756" s="222"/>
      <c r="J2756" s="222"/>
      <c r="K2756" s="222"/>
      <c r="L2756" s="222"/>
      <c r="M2756" s="222"/>
      <c r="N2756" s="221"/>
      <c r="O2756" s="221"/>
      <c r="P2756" s="221"/>
      <c r="Q2756" s="221"/>
      <c r="R2756" s="222"/>
      <c r="S2756" s="222"/>
      <c r="T2756" s="222"/>
      <c r="U2756" s="222"/>
      <c r="V2756" s="222"/>
      <c r="W2756" s="222"/>
      <c r="X2756" s="222"/>
      <c r="Y2756" s="222"/>
      <c r="Z2756" s="212"/>
      <c r="AA2756" s="212"/>
      <c r="AB2756" s="212"/>
      <c r="AC2756" s="212"/>
      <c r="AD2756" s="212"/>
      <c r="AE2756" s="212"/>
      <c r="AF2756" s="212"/>
      <c r="AG2756" s="212" t="s">
        <v>235</v>
      </c>
      <c r="AH2756" s="212">
        <v>0</v>
      </c>
      <c r="AI2756" s="212"/>
      <c r="AJ2756" s="212"/>
      <c r="AK2756" s="212"/>
      <c r="AL2756" s="212"/>
      <c r="AM2756" s="212"/>
      <c r="AN2756" s="212"/>
      <c r="AO2756" s="212"/>
      <c r="AP2756" s="212"/>
      <c r="AQ2756" s="212"/>
      <c r="AR2756" s="212"/>
      <c r="AS2756" s="212"/>
      <c r="AT2756" s="212"/>
      <c r="AU2756" s="212"/>
      <c r="AV2756" s="212"/>
      <c r="AW2756" s="212"/>
      <c r="AX2756" s="212"/>
      <c r="AY2756" s="212"/>
      <c r="AZ2756" s="212"/>
      <c r="BA2756" s="212"/>
      <c r="BB2756" s="212"/>
      <c r="BC2756" s="212"/>
      <c r="BD2756" s="212"/>
      <c r="BE2756" s="212"/>
      <c r="BF2756" s="212"/>
      <c r="BG2756" s="212"/>
      <c r="BH2756" s="212"/>
    </row>
    <row r="2757" spans="1:60" outlineLevel="3" x14ac:dyDescent="0.2">
      <c r="A2757" s="219"/>
      <c r="B2757" s="220"/>
      <c r="C2757" s="259" t="s">
        <v>673</v>
      </c>
      <c r="D2757" s="226"/>
      <c r="E2757" s="227">
        <v>6.75</v>
      </c>
      <c r="F2757" s="222"/>
      <c r="G2757" s="222"/>
      <c r="H2757" s="222"/>
      <c r="I2757" s="222"/>
      <c r="J2757" s="222"/>
      <c r="K2757" s="222"/>
      <c r="L2757" s="222"/>
      <c r="M2757" s="222"/>
      <c r="N2757" s="221"/>
      <c r="O2757" s="221"/>
      <c r="P2757" s="221"/>
      <c r="Q2757" s="221"/>
      <c r="R2757" s="222"/>
      <c r="S2757" s="222"/>
      <c r="T2757" s="222"/>
      <c r="U2757" s="222"/>
      <c r="V2757" s="222"/>
      <c r="W2757" s="222"/>
      <c r="X2757" s="222"/>
      <c r="Y2757" s="222"/>
      <c r="Z2757" s="212"/>
      <c r="AA2757" s="212"/>
      <c r="AB2757" s="212"/>
      <c r="AC2757" s="212"/>
      <c r="AD2757" s="212"/>
      <c r="AE2757" s="212"/>
      <c r="AF2757" s="212"/>
      <c r="AG2757" s="212" t="s">
        <v>235</v>
      </c>
      <c r="AH2757" s="212">
        <v>0</v>
      </c>
      <c r="AI2757" s="212"/>
      <c r="AJ2757" s="212"/>
      <c r="AK2757" s="212"/>
      <c r="AL2757" s="212"/>
      <c r="AM2757" s="212"/>
      <c r="AN2757" s="212"/>
      <c r="AO2757" s="212"/>
      <c r="AP2757" s="212"/>
      <c r="AQ2757" s="212"/>
      <c r="AR2757" s="212"/>
      <c r="AS2757" s="212"/>
      <c r="AT2757" s="212"/>
      <c r="AU2757" s="212"/>
      <c r="AV2757" s="212"/>
      <c r="AW2757" s="212"/>
      <c r="AX2757" s="212"/>
      <c r="AY2757" s="212"/>
      <c r="AZ2757" s="212"/>
      <c r="BA2757" s="212"/>
      <c r="BB2757" s="212"/>
      <c r="BC2757" s="212"/>
      <c r="BD2757" s="212"/>
      <c r="BE2757" s="212"/>
      <c r="BF2757" s="212"/>
      <c r="BG2757" s="212"/>
      <c r="BH2757" s="212"/>
    </row>
    <row r="2758" spans="1:60" outlineLevel="3" x14ac:dyDescent="0.2">
      <c r="A2758" s="219"/>
      <c r="B2758" s="220"/>
      <c r="C2758" s="259" t="s">
        <v>674</v>
      </c>
      <c r="D2758" s="226"/>
      <c r="E2758" s="227">
        <v>8.8919999999999995</v>
      </c>
      <c r="F2758" s="222"/>
      <c r="G2758" s="222"/>
      <c r="H2758" s="222"/>
      <c r="I2758" s="222"/>
      <c r="J2758" s="222"/>
      <c r="K2758" s="222"/>
      <c r="L2758" s="222"/>
      <c r="M2758" s="222"/>
      <c r="N2758" s="221"/>
      <c r="O2758" s="221"/>
      <c r="P2758" s="221"/>
      <c r="Q2758" s="221"/>
      <c r="R2758" s="222"/>
      <c r="S2758" s="222"/>
      <c r="T2758" s="222"/>
      <c r="U2758" s="222"/>
      <c r="V2758" s="222"/>
      <c r="W2758" s="222"/>
      <c r="X2758" s="222"/>
      <c r="Y2758" s="222"/>
      <c r="Z2758" s="212"/>
      <c r="AA2758" s="212"/>
      <c r="AB2758" s="212"/>
      <c r="AC2758" s="212"/>
      <c r="AD2758" s="212"/>
      <c r="AE2758" s="212"/>
      <c r="AF2758" s="212"/>
      <c r="AG2758" s="212" t="s">
        <v>235</v>
      </c>
      <c r="AH2758" s="212">
        <v>0</v>
      </c>
      <c r="AI2758" s="212"/>
      <c r="AJ2758" s="212"/>
      <c r="AK2758" s="212"/>
      <c r="AL2758" s="212"/>
      <c r="AM2758" s="212"/>
      <c r="AN2758" s="212"/>
      <c r="AO2758" s="212"/>
      <c r="AP2758" s="212"/>
      <c r="AQ2758" s="212"/>
      <c r="AR2758" s="212"/>
      <c r="AS2758" s="212"/>
      <c r="AT2758" s="212"/>
      <c r="AU2758" s="212"/>
      <c r="AV2758" s="212"/>
      <c r="AW2758" s="212"/>
      <c r="AX2758" s="212"/>
      <c r="AY2758" s="212"/>
      <c r="AZ2758" s="212"/>
      <c r="BA2758" s="212"/>
      <c r="BB2758" s="212"/>
      <c r="BC2758" s="212"/>
      <c r="BD2758" s="212"/>
      <c r="BE2758" s="212"/>
      <c r="BF2758" s="212"/>
      <c r="BG2758" s="212"/>
      <c r="BH2758" s="212"/>
    </row>
    <row r="2759" spans="1:60" outlineLevel="3" x14ac:dyDescent="0.2">
      <c r="A2759" s="219"/>
      <c r="B2759" s="220"/>
      <c r="C2759" s="259" t="s">
        <v>675</v>
      </c>
      <c r="D2759" s="226"/>
      <c r="E2759" s="227">
        <v>9.4380000000000006</v>
      </c>
      <c r="F2759" s="222"/>
      <c r="G2759" s="222"/>
      <c r="H2759" s="222"/>
      <c r="I2759" s="222"/>
      <c r="J2759" s="222"/>
      <c r="K2759" s="222"/>
      <c r="L2759" s="222"/>
      <c r="M2759" s="222"/>
      <c r="N2759" s="221"/>
      <c r="O2759" s="221"/>
      <c r="P2759" s="221"/>
      <c r="Q2759" s="221"/>
      <c r="R2759" s="222"/>
      <c r="S2759" s="222"/>
      <c r="T2759" s="222"/>
      <c r="U2759" s="222"/>
      <c r="V2759" s="222"/>
      <c r="W2759" s="222"/>
      <c r="X2759" s="222"/>
      <c r="Y2759" s="222"/>
      <c r="Z2759" s="212"/>
      <c r="AA2759" s="212"/>
      <c r="AB2759" s="212"/>
      <c r="AC2759" s="212"/>
      <c r="AD2759" s="212"/>
      <c r="AE2759" s="212"/>
      <c r="AF2759" s="212"/>
      <c r="AG2759" s="212" t="s">
        <v>235</v>
      </c>
      <c r="AH2759" s="212">
        <v>0</v>
      </c>
      <c r="AI2759" s="212"/>
      <c r="AJ2759" s="212"/>
      <c r="AK2759" s="212"/>
      <c r="AL2759" s="212"/>
      <c r="AM2759" s="212"/>
      <c r="AN2759" s="212"/>
      <c r="AO2759" s="212"/>
      <c r="AP2759" s="212"/>
      <c r="AQ2759" s="212"/>
      <c r="AR2759" s="212"/>
      <c r="AS2759" s="212"/>
      <c r="AT2759" s="212"/>
      <c r="AU2759" s="212"/>
      <c r="AV2759" s="212"/>
      <c r="AW2759" s="212"/>
      <c r="AX2759" s="212"/>
      <c r="AY2759" s="212"/>
      <c r="AZ2759" s="212"/>
      <c r="BA2759" s="212"/>
      <c r="BB2759" s="212"/>
      <c r="BC2759" s="212"/>
      <c r="BD2759" s="212"/>
      <c r="BE2759" s="212"/>
      <c r="BF2759" s="212"/>
      <c r="BG2759" s="212"/>
      <c r="BH2759" s="212"/>
    </row>
    <row r="2760" spans="1:60" outlineLevel="3" x14ac:dyDescent="0.2">
      <c r="A2760" s="219"/>
      <c r="B2760" s="220"/>
      <c r="C2760" s="259" t="s">
        <v>676</v>
      </c>
      <c r="D2760" s="226"/>
      <c r="E2760" s="227">
        <v>2.133</v>
      </c>
      <c r="F2760" s="222"/>
      <c r="G2760" s="222"/>
      <c r="H2760" s="222"/>
      <c r="I2760" s="222"/>
      <c r="J2760" s="222"/>
      <c r="K2760" s="222"/>
      <c r="L2760" s="222"/>
      <c r="M2760" s="222"/>
      <c r="N2760" s="221"/>
      <c r="O2760" s="221"/>
      <c r="P2760" s="221"/>
      <c r="Q2760" s="221"/>
      <c r="R2760" s="222"/>
      <c r="S2760" s="222"/>
      <c r="T2760" s="222"/>
      <c r="U2760" s="222"/>
      <c r="V2760" s="222"/>
      <c r="W2760" s="222"/>
      <c r="X2760" s="222"/>
      <c r="Y2760" s="222"/>
      <c r="Z2760" s="212"/>
      <c r="AA2760" s="212"/>
      <c r="AB2760" s="212"/>
      <c r="AC2760" s="212"/>
      <c r="AD2760" s="212"/>
      <c r="AE2760" s="212"/>
      <c r="AF2760" s="212"/>
      <c r="AG2760" s="212" t="s">
        <v>235</v>
      </c>
      <c r="AH2760" s="212">
        <v>0</v>
      </c>
      <c r="AI2760" s="212"/>
      <c r="AJ2760" s="212"/>
      <c r="AK2760" s="212"/>
      <c r="AL2760" s="212"/>
      <c r="AM2760" s="212"/>
      <c r="AN2760" s="212"/>
      <c r="AO2760" s="212"/>
      <c r="AP2760" s="212"/>
      <c r="AQ2760" s="212"/>
      <c r="AR2760" s="212"/>
      <c r="AS2760" s="212"/>
      <c r="AT2760" s="212"/>
      <c r="AU2760" s="212"/>
      <c r="AV2760" s="212"/>
      <c r="AW2760" s="212"/>
      <c r="AX2760" s="212"/>
      <c r="AY2760" s="212"/>
      <c r="AZ2760" s="212"/>
      <c r="BA2760" s="212"/>
      <c r="BB2760" s="212"/>
      <c r="BC2760" s="212"/>
      <c r="BD2760" s="212"/>
      <c r="BE2760" s="212"/>
      <c r="BF2760" s="212"/>
      <c r="BG2760" s="212"/>
      <c r="BH2760" s="212"/>
    </row>
    <row r="2761" spans="1:60" outlineLevel="3" x14ac:dyDescent="0.2">
      <c r="A2761" s="219"/>
      <c r="B2761" s="220"/>
      <c r="C2761" s="259" t="s">
        <v>677</v>
      </c>
      <c r="D2761" s="226"/>
      <c r="E2761" s="227">
        <v>7.4654999999999996</v>
      </c>
      <c r="F2761" s="222"/>
      <c r="G2761" s="222"/>
      <c r="H2761" s="222"/>
      <c r="I2761" s="222"/>
      <c r="J2761" s="222"/>
      <c r="K2761" s="222"/>
      <c r="L2761" s="222"/>
      <c r="M2761" s="222"/>
      <c r="N2761" s="221"/>
      <c r="O2761" s="221"/>
      <c r="P2761" s="221"/>
      <c r="Q2761" s="221"/>
      <c r="R2761" s="222"/>
      <c r="S2761" s="222"/>
      <c r="T2761" s="222"/>
      <c r="U2761" s="222"/>
      <c r="V2761" s="222"/>
      <c r="W2761" s="222"/>
      <c r="X2761" s="222"/>
      <c r="Y2761" s="222"/>
      <c r="Z2761" s="212"/>
      <c r="AA2761" s="212"/>
      <c r="AB2761" s="212"/>
      <c r="AC2761" s="212"/>
      <c r="AD2761" s="212"/>
      <c r="AE2761" s="212"/>
      <c r="AF2761" s="212"/>
      <c r="AG2761" s="212" t="s">
        <v>235</v>
      </c>
      <c r="AH2761" s="212">
        <v>0</v>
      </c>
      <c r="AI2761" s="212"/>
      <c r="AJ2761" s="212"/>
      <c r="AK2761" s="212"/>
      <c r="AL2761" s="212"/>
      <c r="AM2761" s="212"/>
      <c r="AN2761" s="212"/>
      <c r="AO2761" s="212"/>
      <c r="AP2761" s="212"/>
      <c r="AQ2761" s="212"/>
      <c r="AR2761" s="212"/>
      <c r="AS2761" s="212"/>
      <c r="AT2761" s="212"/>
      <c r="AU2761" s="212"/>
      <c r="AV2761" s="212"/>
      <c r="AW2761" s="212"/>
      <c r="AX2761" s="212"/>
      <c r="AY2761" s="212"/>
      <c r="AZ2761" s="212"/>
      <c r="BA2761" s="212"/>
      <c r="BB2761" s="212"/>
      <c r="BC2761" s="212"/>
      <c r="BD2761" s="212"/>
      <c r="BE2761" s="212"/>
      <c r="BF2761" s="212"/>
      <c r="BG2761" s="212"/>
      <c r="BH2761" s="212"/>
    </row>
    <row r="2762" spans="1:60" outlineLevel="3" x14ac:dyDescent="0.2">
      <c r="A2762" s="219"/>
      <c r="B2762" s="220"/>
      <c r="C2762" s="259" t="s">
        <v>678</v>
      </c>
      <c r="D2762" s="226"/>
      <c r="E2762" s="227">
        <v>20.16</v>
      </c>
      <c r="F2762" s="222"/>
      <c r="G2762" s="222"/>
      <c r="H2762" s="222"/>
      <c r="I2762" s="222"/>
      <c r="J2762" s="222"/>
      <c r="K2762" s="222"/>
      <c r="L2762" s="222"/>
      <c r="M2762" s="222"/>
      <c r="N2762" s="221"/>
      <c r="O2762" s="221"/>
      <c r="P2762" s="221"/>
      <c r="Q2762" s="221"/>
      <c r="R2762" s="222"/>
      <c r="S2762" s="222"/>
      <c r="T2762" s="222"/>
      <c r="U2762" s="222"/>
      <c r="V2762" s="222"/>
      <c r="W2762" s="222"/>
      <c r="X2762" s="222"/>
      <c r="Y2762" s="222"/>
      <c r="Z2762" s="212"/>
      <c r="AA2762" s="212"/>
      <c r="AB2762" s="212"/>
      <c r="AC2762" s="212"/>
      <c r="AD2762" s="212"/>
      <c r="AE2762" s="212"/>
      <c r="AF2762" s="212"/>
      <c r="AG2762" s="212" t="s">
        <v>235</v>
      </c>
      <c r="AH2762" s="212">
        <v>0</v>
      </c>
      <c r="AI2762" s="212"/>
      <c r="AJ2762" s="212"/>
      <c r="AK2762" s="212"/>
      <c r="AL2762" s="212"/>
      <c r="AM2762" s="212"/>
      <c r="AN2762" s="212"/>
      <c r="AO2762" s="212"/>
      <c r="AP2762" s="212"/>
      <c r="AQ2762" s="212"/>
      <c r="AR2762" s="212"/>
      <c r="AS2762" s="212"/>
      <c r="AT2762" s="212"/>
      <c r="AU2762" s="212"/>
      <c r="AV2762" s="212"/>
      <c r="AW2762" s="212"/>
      <c r="AX2762" s="212"/>
      <c r="AY2762" s="212"/>
      <c r="AZ2762" s="212"/>
      <c r="BA2762" s="212"/>
      <c r="BB2762" s="212"/>
      <c r="BC2762" s="212"/>
      <c r="BD2762" s="212"/>
      <c r="BE2762" s="212"/>
      <c r="BF2762" s="212"/>
      <c r="BG2762" s="212"/>
      <c r="BH2762" s="212"/>
    </row>
    <row r="2763" spans="1:60" outlineLevel="3" x14ac:dyDescent="0.2">
      <c r="A2763" s="219"/>
      <c r="B2763" s="220"/>
      <c r="C2763" s="259" t="s">
        <v>679</v>
      </c>
      <c r="D2763" s="226"/>
      <c r="E2763" s="227">
        <v>23.4</v>
      </c>
      <c r="F2763" s="222"/>
      <c r="G2763" s="222"/>
      <c r="H2763" s="222"/>
      <c r="I2763" s="222"/>
      <c r="J2763" s="222"/>
      <c r="K2763" s="222"/>
      <c r="L2763" s="222"/>
      <c r="M2763" s="222"/>
      <c r="N2763" s="221"/>
      <c r="O2763" s="221"/>
      <c r="P2763" s="221"/>
      <c r="Q2763" s="221"/>
      <c r="R2763" s="222"/>
      <c r="S2763" s="222"/>
      <c r="T2763" s="222"/>
      <c r="U2763" s="222"/>
      <c r="V2763" s="222"/>
      <c r="W2763" s="222"/>
      <c r="X2763" s="222"/>
      <c r="Y2763" s="222"/>
      <c r="Z2763" s="212"/>
      <c r="AA2763" s="212"/>
      <c r="AB2763" s="212"/>
      <c r="AC2763" s="212"/>
      <c r="AD2763" s="212"/>
      <c r="AE2763" s="212"/>
      <c r="AF2763" s="212"/>
      <c r="AG2763" s="212" t="s">
        <v>235</v>
      </c>
      <c r="AH2763" s="212">
        <v>0</v>
      </c>
      <c r="AI2763" s="212"/>
      <c r="AJ2763" s="212"/>
      <c r="AK2763" s="212"/>
      <c r="AL2763" s="212"/>
      <c r="AM2763" s="212"/>
      <c r="AN2763" s="212"/>
      <c r="AO2763" s="212"/>
      <c r="AP2763" s="212"/>
      <c r="AQ2763" s="212"/>
      <c r="AR2763" s="212"/>
      <c r="AS2763" s="212"/>
      <c r="AT2763" s="212"/>
      <c r="AU2763" s="212"/>
      <c r="AV2763" s="212"/>
      <c r="AW2763" s="212"/>
      <c r="AX2763" s="212"/>
      <c r="AY2763" s="212"/>
      <c r="AZ2763" s="212"/>
      <c r="BA2763" s="212"/>
      <c r="BB2763" s="212"/>
      <c r="BC2763" s="212"/>
      <c r="BD2763" s="212"/>
      <c r="BE2763" s="212"/>
      <c r="BF2763" s="212"/>
      <c r="BG2763" s="212"/>
      <c r="BH2763" s="212"/>
    </row>
    <row r="2764" spans="1:60" outlineLevel="3" x14ac:dyDescent="0.2">
      <c r="A2764" s="219"/>
      <c r="B2764" s="220"/>
      <c r="C2764" s="259" t="s">
        <v>680</v>
      </c>
      <c r="D2764" s="226"/>
      <c r="E2764" s="227">
        <v>26.52</v>
      </c>
      <c r="F2764" s="222"/>
      <c r="G2764" s="222"/>
      <c r="H2764" s="222"/>
      <c r="I2764" s="222"/>
      <c r="J2764" s="222"/>
      <c r="K2764" s="222"/>
      <c r="L2764" s="222"/>
      <c r="M2764" s="222"/>
      <c r="N2764" s="221"/>
      <c r="O2764" s="221"/>
      <c r="P2764" s="221"/>
      <c r="Q2764" s="221"/>
      <c r="R2764" s="222"/>
      <c r="S2764" s="222"/>
      <c r="T2764" s="222"/>
      <c r="U2764" s="222"/>
      <c r="V2764" s="222"/>
      <c r="W2764" s="222"/>
      <c r="X2764" s="222"/>
      <c r="Y2764" s="222"/>
      <c r="Z2764" s="212"/>
      <c r="AA2764" s="212"/>
      <c r="AB2764" s="212"/>
      <c r="AC2764" s="212"/>
      <c r="AD2764" s="212"/>
      <c r="AE2764" s="212"/>
      <c r="AF2764" s="212"/>
      <c r="AG2764" s="212" t="s">
        <v>235</v>
      </c>
      <c r="AH2764" s="212">
        <v>0</v>
      </c>
      <c r="AI2764" s="212"/>
      <c r="AJ2764" s="212"/>
      <c r="AK2764" s="212"/>
      <c r="AL2764" s="212"/>
      <c r="AM2764" s="212"/>
      <c r="AN2764" s="212"/>
      <c r="AO2764" s="212"/>
      <c r="AP2764" s="212"/>
      <c r="AQ2764" s="212"/>
      <c r="AR2764" s="212"/>
      <c r="AS2764" s="212"/>
      <c r="AT2764" s="212"/>
      <c r="AU2764" s="212"/>
      <c r="AV2764" s="212"/>
      <c r="AW2764" s="212"/>
      <c r="AX2764" s="212"/>
      <c r="AY2764" s="212"/>
      <c r="AZ2764" s="212"/>
      <c r="BA2764" s="212"/>
      <c r="BB2764" s="212"/>
      <c r="BC2764" s="212"/>
      <c r="BD2764" s="212"/>
      <c r="BE2764" s="212"/>
      <c r="BF2764" s="212"/>
      <c r="BG2764" s="212"/>
      <c r="BH2764" s="212"/>
    </row>
    <row r="2765" spans="1:60" outlineLevel="3" x14ac:dyDescent="0.2">
      <c r="A2765" s="219"/>
      <c r="B2765" s="220"/>
      <c r="C2765" s="259" t="s">
        <v>681</v>
      </c>
      <c r="D2765" s="226"/>
      <c r="E2765" s="227">
        <v>20.010000000000002</v>
      </c>
      <c r="F2765" s="222"/>
      <c r="G2765" s="222"/>
      <c r="H2765" s="222"/>
      <c r="I2765" s="222"/>
      <c r="J2765" s="222"/>
      <c r="K2765" s="222"/>
      <c r="L2765" s="222"/>
      <c r="M2765" s="222"/>
      <c r="N2765" s="221"/>
      <c r="O2765" s="221"/>
      <c r="P2765" s="221"/>
      <c r="Q2765" s="221"/>
      <c r="R2765" s="222"/>
      <c r="S2765" s="222"/>
      <c r="T2765" s="222"/>
      <c r="U2765" s="222"/>
      <c r="V2765" s="222"/>
      <c r="W2765" s="222"/>
      <c r="X2765" s="222"/>
      <c r="Y2765" s="222"/>
      <c r="Z2765" s="212"/>
      <c r="AA2765" s="212"/>
      <c r="AB2765" s="212"/>
      <c r="AC2765" s="212"/>
      <c r="AD2765" s="212"/>
      <c r="AE2765" s="212"/>
      <c r="AF2765" s="212"/>
      <c r="AG2765" s="212" t="s">
        <v>235</v>
      </c>
      <c r="AH2765" s="212">
        <v>0</v>
      </c>
      <c r="AI2765" s="212"/>
      <c r="AJ2765" s="212"/>
      <c r="AK2765" s="212"/>
      <c r="AL2765" s="212"/>
      <c r="AM2765" s="212"/>
      <c r="AN2765" s="212"/>
      <c r="AO2765" s="212"/>
      <c r="AP2765" s="212"/>
      <c r="AQ2765" s="212"/>
      <c r="AR2765" s="212"/>
      <c r="AS2765" s="212"/>
      <c r="AT2765" s="212"/>
      <c r="AU2765" s="212"/>
      <c r="AV2765" s="212"/>
      <c r="AW2765" s="212"/>
      <c r="AX2765" s="212"/>
      <c r="AY2765" s="212"/>
      <c r="AZ2765" s="212"/>
      <c r="BA2765" s="212"/>
      <c r="BB2765" s="212"/>
      <c r="BC2765" s="212"/>
      <c r="BD2765" s="212"/>
      <c r="BE2765" s="212"/>
      <c r="BF2765" s="212"/>
      <c r="BG2765" s="212"/>
      <c r="BH2765" s="212"/>
    </row>
    <row r="2766" spans="1:60" outlineLevel="3" x14ac:dyDescent="0.2">
      <c r="A2766" s="219"/>
      <c r="B2766" s="220"/>
      <c r="C2766" s="259" t="s">
        <v>682</v>
      </c>
      <c r="D2766" s="226"/>
      <c r="E2766" s="227">
        <v>2</v>
      </c>
      <c r="F2766" s="222"/>
      <c r="G2766" s="222"/>
      <c r="H2766" s="222"/>
      <c r="I2766" s="222"/>
      <c r="J2766" s="222"/>
      <c r="K2766" s="222"/>
      <c r="L2766" s="222"/>
      <c r="M2766" s="222"/>
      <c r="N2766" s="221"/>
      <c r="O2766" s="221"/>
      <c r="P2766" s="221"/>
      <c r="Q2766" s="221"/>
      <c r="R2766" s="222"/>
      <c r="S2766" s="222"/>
      <c r="T2766" s="222"/>
      <c r="U2766" s="222"/>
      <c r="V2766" s="222"/>
      <c r="W2766" s="222"/>
      <c r="X2766" s="222"/>
      <c r="Y2766" s="222"/>
      <c r="Z2766" s="212"/>
      <c r="AA2766" s="212"/>
      <c r="AB2766" s="212"/>
      <c r="AC2766" s="212"/>
      <c r="AD2766" s="212"/>
      <c r="AE2766" s="212"/>
      <c r="AF2766" s="212"/>
      <c r="AG2766" s="212" t="s">
        <v>235</v>
      </c>
      <c r="AH2766" s="212">
        <v>0</v>
      </c>
      <c r="AI2766" s="212"/>
      <c r="AJ2766" s="212"/>
      <c r="AK2766" s="212"/>
      <c r="AL2766" s="212"/>
      <c r="AM2766" s="212"/>
      <c r="AN2766" s="212"/>
      <c r="AO2766" s="212"/>
      <c r="AP2766" s="212"/>
      <c r="AQ2766" s="212"/>
      <c r="AR2766" s="212"/>
      <c r="AS2766" s="212"/>
      <c r="AT2766" s="212"/>
      <c r="AU2766" s="212"/>
      <c r="AV2766" s="212"/>
      <c r="AW2766" s="212"/>
      <c r="AX2766" s="212"/>
      <c r="AY2766" s="212"/>
      <c r="AZ2766" s="212"/>
      <c r="BA2766" s="212"/>
      <c r="BB2766" s="212"/>
      <c r="BC2766" s="212"/>
      <c r="BD2766" s="212"/>
      <c r="BE2766" s="212"/>
      <c r="BF2766" s="212"/>
      <c r="BG2766" s="212"/>
      <c r="BH2766" s="212"/>
    </row>
    <row r="2767" spans="1:60" outlineLevel="3" x14ac:dyDescent="0.2">
      <c r="A2767" s="219"/>
      <c r="B2767" s="220"/>
      <c r="C2767" s="259" t="s">
        <v>683</v>
      </c>
      <c r="D2767" s="226"/>
      <c r="E2767" s="227">
        <v>19.459</v>
      </c>
      <c r="F2767" s="222"/>
      <c r="G2767" s="222"/>
      <c r="H2767" s="222"/>
      <c r="I2767" s="222"/>
      <c r="J2767" s="222"/>
      <c r="K2767" s="222"/>
      <c r="L2767" s="222"/>
      <c r="M2767" s="222"/>
      <c r="N2767" s="221"/>
      <c r="O2767" s="221"/>
      <c r="P2767" s="221"/>
      <c r="Q2767" s="221"/>
      <c r="R2767" s="222"/>
      <c r="S2767" s="222"/>
      <c r="T2767" s="222"/>
      <c r="U2767" s="222"/>
      <c r="V2767" s="222"/>
      <c r="W2767" s="222"/>
      <c r="X2767" s="222"/>
      <c r="Y2767" s="222"/>
      <c r="Z2767" s="212"/>
      <c r="AA2767" s="212"/>
      <c r="AB2767" s="212"/>
      <c r="AC2767" s="212"/>
      <c r="AD2767" s="212"/>
      <c r="AE2767" s="212"/>
      <c r="AF2767" s="212"/>
      <c r="AG2767" s="212" t="s">
        <v>235</v>
      </c>
      <c r="AH2767" s="212">
        <v>0</v>
      </c>
      <c r="AI2767" s="212"/>
      <c r="AJ2767" s="212"/>
      <c r="AK2767" s="212"/>
      <c r="AL2767" s="212"/>
      <c r="AM2767" s="212"/>
      <c r="AN2767" s="212"/>
      <c r="AO2767" s="212"/>
      <c r="AP2767" s="212"/>
      <c r="AQ2767" s="212"/>
      <c r="AR2767" s="212"/>
      <c r="AS2767" s="212"/>
      <c r="AT2767" s="212"/>
      <c r="AU2767" s="212"/>
      <c r="AV2767" s="212"/>
      <c r="AW2767" s="212"/>
      <c r="AX2767" s="212"/>
      <c r="AY2767" s="212"/>
      <c r="AZ2767" s="212"/>
      <c r="BA2767" s="212"/>
      <c r="BB2767" s="212"/>
      <c r="BC2767" s="212"/>
      <c r="BD2767" s="212"/>
      <c r="BE2767" s="212"/>
      <c r="BF2767" s="212"/>
      <c r="BG2767" s="212"/>
      <c r="BH2767" s="212"/>
    </row>
    <row r="2768" spans="1:60" outlineLevel="3" x14ac:dyDescent="0.2">
      <c r="A2768" s="219"/>
      <c r="B2768" s="220"/>
      <c r="C2768" s="259" t="s">
        <v>684</v>
      </c>
      <c r="D2768" s="226"/>
      <c r="E2768" s="227">
        <v>19.68</v>
      </c>
      <c r="F2768" s="222"/>
      <c r="G2768" s="222"/>
      <c r="H2768" s="222"/>
      <c r="I2768" s="222"/>
      <c r="J2768" s="222"/>
      <c r="K2768" s="222"/>
      <c r="L2768" s="222"/>
      <c r="M2768" s="222"/>
      <c r="N2768" s="221"/>
      <c r="O2768" s="221"/>
      <c r="P2768" s="221"/>
      <c r="Q2768" s="221"/>
      <c r="R2768" s="222"/>
      <c r="S2768" s="222"/>
      <c r="T2768" s="222"/>
      <c r="U2768" s="222"/>
      <c r="V2768" s="222"/>
      <c r="W2768" s="222"/>
      <c r="X2768" s="222"/>
      <c r="Y2768" s="222"/>
      <c r="Z2768" s="212"/>
      <c r="AA2768" s="212"/>
      <c r="AB2768" s="212"/>
      <c r="AC2768" s="212"/>
      <c r="AD2768" s="212"/>
      <c r="AE2768" s="212"/>
      <c r="AF2768" s="212"/>
      <c r="AG2768" s="212" t="s">
        <v>235</v>
      </c>
      <c r="AH2768" s="212">
        <v>0</v>
      </c>
      <c r="AI2768" s="212"/>
      <c r="AJ2768" s="212"/>
      <c r="AK2768" s="212"/>
      <c r="AL2768" s="212"/>
      <c r="AM2768" s="212"/>
      <c r="AN2768" s="212"/>
      <c r="AO2768" s="212"/>
      <c r="AP2768" s="212"/>
      <c r="AQ2768" s="212"/>
      <c r="AR2768" s="212"/>
      <c r="AS2768" s="212"/>
      <c r="AT2768" s="212"/>
      <c r="AU2768" s="212"/>
      <c r="AV2768" s="212"/>
      <c r="AW2768" s="212"/>
      <c r="AX2768" s="212"/>
      <c r="AY2768" s="212"/>
      <c r="AZ2768" s="212"/>
      <c r="BA2768" s="212"/>
      <c r="BB2768" s="212"/>
      <c r="BC2768" s="212"/>
      <c r="BD2768" s="212"/>
      <c r="BE2768" s="212"/>
      <c r="BF2768" s="212"/>
      <c r="BG2768" s="212"/>
      <c r="BH2768" s="212"/>
    </row>
    <row r="2769" spans="1:60" outlineLevel="3" x14ac:dyDescent="0.2">
      <c r="A2769" s="219"/>
      <c r="B2769" s="220"/>
      <c r="C2769" s="259" t="s">
        <v>685</v>
      </c>
      <c r="D2769" s="226"/>
      <c r="E2769" s="227">
        <v>20.267499999999998</v>
      </c>
      <c r="F2769" s="222"/>
      <c r="G2769" s="222"/>
      <c r="H2769" s="222"/>
      <c r="I2769" s="222"/>
      <c r="J2769" s="222"/>
      <c r="K2769" s="222"/>
      <c r="L2769" s="222"/>
      <c r="M2769" s="222"/>
      <c r="N2769" s="221"/>
      <c r="O2769" s="221"/>
      <c r="P2769" s="221"/>
      <c r="Q2769" s="221"/>
      <c r="R2769" s="222"/>
      <c r="S2769" s="222"/>
      <c r="T2769" s="222"/>
      <c r="U2769" s="222"/>
      <c r="V2769" s="222"/>
      <c r="W2769" s="222"/>
      <c r="X2769" s="222"/>
      <c r="Y2769" s="222"/>
      <c r="Z2769" s="212"/>
      <c r="AA2769" s="212"/>
      <c r="AB2769" s="212"/>
      <c r="AC2769" s="212"/>
      <c r="AD2769" s="212"/>
      <c r="AE2769" s="212"/>
      <c r="AF2769" s="212"/>
      <c r="AG2769" s="212" t="s">
        <v>235</v>
      </c>
      <c r="AH2769" s="212">
        <v>0</v>
      </c>
      <c r="AI2769" s="212"/>
      <c r="AJ2769" s="212"/>
      <c r="AK2769" s="212"/>
      <c r="AL2769" s="212"/>
      <c r="AM2769" s="212"/>
      <c r="AN2769" s="212"/>
      <c r="AO2769" s="212"/>
      <c r="AP2769" s="212"/>
      <c r="AQ2769" s="212"/>
      <c r="AR2769" s="212"/>
      <c r="AS2769" s="212"/>
      <c r="AT2769" s="212"/>
      <c r="AU2769" s="212"/>
      <c r="AV2769" s="212"/>
      <c r="AW2769" s="212"/>
      <c r="AX2769" s="212"/>
      <c r="AY2769" s="212"/>
      <c r="AZ2769" s="212"/>
      <c r="BA2769" s="212"/>
      <c r="BB2769" s="212"/>
      <c r="BC2769" s="212"/>
      <c r="BD2769" s="212"/>
      <c r="BE2769" s="212"/>
      <c r="BF2769" s="212"/>
      <c r="BG2769" s="212"/>
      <c r="BH2769" s="212"/>
    </row>
    <row r="2770" spans="1:60" outlineLevel="3" x14ac:dyDescent="0.2">
      <c r="A2770" s="219"/>
      <c r="B2770" s="220"/>
      <c r="C2770" s="259" t="s">
        <v>686</v>
      </c>
      <c r="D2770" s="226"/>
      <c r="E2770" s="227">
        <v>24.09</v>
      </c>
      <c r="F2770" s="222"/>
      <c r="G2770" s="222"/>
      <c r="H2770" s="222"/>
      <c r="I2770" s="222"/>
      <c r="J2770" s="222"/>
      <c r="K2770" s="222"/>
      <c r="L2770" s="222"/>
      <c r="M2770" s="222"/>
      <c r="N2770" s="221"/>
      <c r="O2770" s="221"/>
      <c r="P2770" s="221"/>
      <c r="Q2770" s="221"/>
      <c r="R2770" s="222"/>
      <c r="S2770" s="222"/>
      <c r="T2770" s="222"/>
      <c r="U2770" s="222"/>
      <c r="V2770" s="222"/>
      <c r="W2770" s="222"/>
      <c r="X2770" s="222"/>
      <c r="Y2770" s="222"/>
      <c r="Z2770" s="212"/>
      <c r="AA2770" s="212"/>
      <c r="AB2770" s="212"/>
      <c r="AC2770" s="212"/>
      <c r="AD2770" s="212"/>
      <c r="AE2770" s="212"/>
      <c r="AF2770" s="212"/>
      <c r="AG2770" s="212" t="s">
        <v>235</v>
      </c>
      <c r="AH2770" s="212">
        <v>0</v>
      </c>
      <c r="AI2770" s="212"/>
      <c r="AJ2770" s="212"/>
      <c r="AK2770" s="212"/>
      <c r="AL2770" s="212"/>
      <c r="AM2770" s="212"/>
      <c r="AN2770" s="212"/>
      <c r="AO2770" s="212"/>
      <c r="AP2770" s="212"/>
      <c r="AQ2770" s="212"/>
      <c r="AR2770" s="212"/>
      <c r="AS2770" s="212"/>
      <c r="AT2770" s="212"/>
      <c r="AU2770" s="212"/>
      <c r="AV2770" s="212"/>
      <c r="AW2770" s="212"/>
      <c r="AX2770" s="212"/>
      <c r="AY2770" s="212"/>
      <c r="AZ2770" s="212"/>
      <c r="BA2770" s="212"/>
      <c r="BB2770" s="212"/>
      <c r="BC2770" s="212"/>
      <c r="BD2770" s="212"/>
      <c r="BE2770" s="212"/>
      <c r="BF2770" s="212"/>
      <c r="BG2770" s="212"/>
      <c r="BH2770" s="212"/>
    </row>
    <row r="2771" spans="1:60" outlineLevel="3" x14ac:dyDescent="0.2">
      <c r="A2771" s="219"/>
      <c r="B2771" s="220"/>
      <c r="C2771" s="259" t="s">
        <v>687</v>
      </c>
      <c r="D2771" s="226"/>
      <c r="E2771" s="227">
        <v>20.096</v>
      </c>
      <c r="F2771" s="222"/>
      <c r="G2771" s="222"/>
      <c r="H2771" s="222"/>
      <c r="I2771" s="222"/>
      <c r="J2771" s="222"/>
      <c r="K2771" s="222"/>
      <c r="L2771" s="222"/>
      <c r="M2771" s="222"/>
      <c r="N2771" s="221"/>
      <c r="O2771" s="221"/>
      <c r="P2771" s="221"/>
      <c r="Q2771" s="221"/>
      <c r="R2771" s="222"/>
      <c r="S2771" s="222"/>
      <c r="T2771" s="222"/>
      <c r="U2771" s="222"/>
      <c r="V2771" s="222"/>
      <c r="W2771" s="222"/>
      <c r="X2771" s="222"/>
      <c r="Y2771" s="222"/>
      <c r="Z2771" s="212"/>
      <c r="AA2771" s="212"/>
      <c r="AB2771" s="212"/>
      <c r="AC2771" s="212"/>
      <c r="AD2771" s="212"/>
      <c r="AE2771" s="212"/>
      <c r="AF2771" s="212"/>
      <c r="AG2771" s="212" t="s">
        <v>235</v>
      </c>
      <c r="AH2771" s="212">
        <v>0</v>
      </c>
      <c r="AI2771" s="212"/>
      <c r="AJ2771" s="212"/>
      <c r="AK2771" s="212"/>
      <c r="AL2771" s="212"/>
      <c r="AM2771" s="212"/>
      <c r="AN2771" s="212"/>
      <c r="AO2771" s="212"/>
      <c r="AP2771" s="212"/>
      <c r="AQ2771" s="212"/>
      <c r="AR2771" s="212"/>
      <c r="AS2771" s="212"/>
      <c r="AT2771" s="212"/>
      <c r="AU2771" s="212"/>
      <c r="AV2771" s="212"/>
      <c r="AW2771" s="212"/>
      <c r="AX2771" s="212"/>
      <c r="AY2771" s="212"/>
      <c r="AZ2771" s="212"/>
      <c r="BA2771" s="212"/>
      <c r="BB2771" s="212"/>
      <c r="BC2771" s="212"/>
      <c r="BD2771" s="212"/>
      <c r="BE2771" s="212"/>
      <c r="BF2771" s="212"/>
      <c r="BG2771" s="212"/>
      <c r="BH2771" s="212"/>
    </row>
    <row r="2772" spans="1:60" outlineLevel="3" x14ac:dyDescent="0.2">
      <c r="A2772" s="219"/>
      <c r="B2772" s="220"/>
      <c r="C2772" s="259" t="s">
        <v>688</v>
      </c>
      <c r="D2772" s="226"/>
      <c r="E2772" s="227">
        <v>2.92</v>
      </c>
      <c r="F2772" s="222"/>
      <c r="G2772" s="222"/>
      <c r="H2772" s="222"/>
      <c r="I2772" s="222"/>
      <c r="J2772" s="222"/>
      <c r="K2772" s="222"/>
      <c r="L2772" s="222"/>
      <c r="M2772" s="222"/>
      <c r="N2772" s="221"/>
      <c r="O2772" s="221"/>
      <c r="P2772" s="221"/>
      <c r="Q2772" s="221"/>
      <c r="R2772" s="222"/>
      <c r="S2772" s="222"/>
      <c r="T2772" s="222"/>
      <c r="U2772" s="222"/>
      <c r="V2772" s="222"/>
      <c r="W2772" s="222"/>
      <c r="X2772" s="222"/>
      <c r="Y2772" s="222"/>
      <c r="Z2772" s="212"/>
      <c r="AA2772" s="212"/>
      <c r="AB2772" s="212"/>
      <c r="AC2772" s="212"/>
      <c r="AD2772" s="212"/>
      <c r="AE2772" s="212"/>
      <c r="AF2772" s="212"/>
      <c r="AG2772" s="212" t="s">
        <v>235</v>
      </c>
      <c r="AH2772" s="212">
        <v>0</v>
      </c>
      <c r="AI2772" s="212"/>
      <c r="AJ2772" s="212"/>
      <c r="AK2772" s="212"/>
      <c r="AL2772" s="212"/>
      <c r="AM2772" s="212"/>
      <c r="AN2772" s="212"/>
      <c r="AO2772" s="212"/>
      <c r="AP2772" s="212"/>
      <c r="AQ2772" s="212"/>
      <c r="AR2772" s="212"/>
      <c r="AS2772" s="212"/>
      <c r="AT2772" s="212"/>
      <c r="AU2772" s="212"/>
      <c r="AV2772" s="212"/>
      <c r="AW2772" s="212"/>
      <c r="AX2772" s="212"/>
      <c r="AY2772" s="212"/>
      <c r="AZ2772" s="212"/>
      <c r="BA2772" s="212"/>
      <c r="BB2772" s="212"/>
      <c r="BC2772" s="212"/>
      <c r="BD2772" s="212"/>
      <c r="BE2772" s="212"/>
      <c r="BF2772" s="212"/>
      <c r="BG2772" s="212"/>
      <c r="BH2772" s="212"/>
    </row>
    <row r="2773" spans="1:60" outlineLevel="3" x14ac:dyDescent="0.2">
      <c r="A2773" s="219"/>
      <c r="B2773" s="220"/>
      <c r="C2773" s="259" t="s">
        <v>689</v>
      </c>
      <c r="D2773" s="226"/>
      <c r="E2773" s="227">
        <v>19.5</v>
      </c>
      <c r="F2773" s="222"/>
      <c r="G2773" s="222"/>
      <c r="H2773" s="222"/>
      <c r="I2773" s="222"/>
      <c r="J2773" s="222"/>
      <c r="K2773" s="222"/>
      <c r="L2773" s="222"/>
      <c r="M2773" s="222"/>
      <c r="N2773" s="221"/>
      <c r="O2773" s="221"/>
      <c r="P2773" s="221"/>
      <c r="Q2773" s="221"/>
      <c r="R2773" s="222"/>
      <c r="S2773" s="222"/>
      <c r="T2773" s="222"/>
      <c r="U2773" s="222"/>
      <c r="V2773" s="222"/>
      <c r="W2773" s="222"/>
      <c r="X2773" s="222"/>
      <c r="Y2773" s="222"/>
      <c r="Z2773" s="212"/>
      <c r="AA2773" s="212"/>
      <c r="AB2773" s="212"/>
      <c r="AC2773" s="212"/>
      <c r="AD2773" s="212"/>
      <c r="AE2773" s="212"/>
      <c r="AF2773" s="212"/>
      <c r="AG2773" s="212" t="s">
        <v>235</v>
      </c>
      <c r="AH2773" s="212">
        <v>0</v>
      </c>
      <c r="AI2773" s="212"/>
      <c r="AJ2773" s="212"/>
      <c r="AK2773" s="212"/>
      <c r="AL2773" s="212"/>
      <c r="AM2773" s="212"/>
      <c r="AN2773" s="212"/>
      <c r="AO2773" s="212"/>
      <c r="AP2773" s="212"/>
      <c r="AQ2773" s="212"/>
      <c r="AR2773" s="212"/>
      <c r="AS2773" s="212"/>
      <c r="AT2773" s="212"/>
      <c r="AU2773" s="212"/>
      <c r="AV2773" s="212"/>
      <c r="AW2773" s="212"/>
      <c r="AX2773" s="212"/>
      <c r="AY2773" s="212"/>
      <c r="AZ2773" s="212"/>
      <c r="BA2773" s="212"/>
      <c r="BB2773" s="212"/>
      <c r="BC2773" s="212"/>
      <c r="BD2773" s="212"/>
      <c r="BE2773" s="212"/>
      <c r="BF2773" s="212"/>
      <c r="BG2773" s="212"/>
      <c r="BH2773" s="212"/>
    </row>
    <row r="2774" spans="1:60" outlineLevel="3" x14ac:dyDescent="0.2">
      <c r="A2774" s="219"/>
      <c r="B2774" s="220"/>
      <c r="C2774" s="259" t="s">
        <v>690</v>
      </c>
      <c r="D2774" s="226"/>
      <c r="E2774" s="227">
        <v>9.1080000000000005</v>
      </c>
      <c r="F2774" s="222"/>
      <c r="G2774" s="222"/>
      <c r="H2774" s="222"/>
      <c r="I2774" s="222"/>
      <c r="J2774" s="222"/>
      <c r="K2774" s="222"/>
      <c r="L2774" s="222"/>
      <c r="M2774" s="222"/>
      <c r="N2774" s="221"/>
      <c r="O2774" s="221"/>
      <c r="P2774" s="221"/>
      <c r="Q2774" s="221"/>
      <c r="R2774" s="222"/>
      <c r="S2774" s="222"/>
      <c r="T2774" s="222"/>
      <c r="U2774" s="222"/>
      <c r="V2774" s="222"/>
      <c r="W2774" s="222"/>
      <c r="X2774" s="222"/>
      <c r="Y2774" s="222"/>
      <c r="Z2774" s="212"/>
      <c r="AA2774" s="212"/>
      <c r="AB2774" s="212"/>
      <c r="AC2774" s="212"/>
      <c r="AD2774" s="212"/>
      <c r="AE2774" s="212"/>
      <c r="AF2774" s="212"/>
      <c r="AG2774" s="212" t="s">
        <v>235</v>
      </c>
      <c r="AH2774" s="212">
        <v>0</v>
      </c>
      <c r="AI2774" s="212"/>
      <c r="AJ2774" s="212"/>
      <c r="AK2774" s="212"/>
      <c r="AL2774" s="212"/>
      <c r="AM2774" s="212"/>
      <c r="AN2774" s="212"/>
      <c r="AO2774" s="212"/>
      <c r="AP2774" s="212"/>
      <c r="AQ2774" s="212"/>
      <c r="AR2774" s="212"/>
      <c r="AS2774" s="212"/>
      <c r="AT2774" s="212"/>
      <c r="AU2774" s="212"/>
      <c r="AV2774" s="212"/>
      <c r="AW2774" s="212"/>
      <c r="AX2774" s="212"/>
      <c r="AY2774" s="212"/>
      <c r="AZ2774" s="212"/>
      <c r="BA2774" s="212"/>
      <c r="BB2774" s="212"/>
      <c r="BC2774" s="212"/>
      <c r="BD2774" s="212"/>
      <c r="BE2774" s="212"/>
      <c r="BF2774" s="212"/>
      <c r="BG2774" s="212"/>
      <c r="BH2774" s="212"/>
    </row>
    <row r="2775" spans="1:60" outlineLevel="3" x14ac:dyDescent="0.2">
      <c r="A2775" s="219"/>
      <c r="B2775" s="220"/>
      <c r="C2775" s="259" t="s">
        <v>691</v>
      </c>
      <c r="D2775" s="226"/>
      <c r="E2775" s="227">
        <v>3.5579999999999998</v>
      </c>
      <c r="F2775" s="222"/>
      <c r="G2775" s="222"/>
      <c r="H2775" s="222"/>
      <c r="I2775" s="222"/>
      <c r="J2775" s="222"/>
      <c r="K2775" s="222"/>
      <c r="L2775" s="222"/>
      <c r="M2775" s="222"/>
      <c r="N2775" s="221"/>
      <c r="O2775" s="221"/>
      <c r="P2775" s="221"/>
      <c r="Q2775" s="221"/>
      <c r="R2775" s="222"/>
      <c r="S2775" s="222"/>
      <c r="T2775" s="222"/>
      <c r="U2775" s="222"/>
      <c r="V2775" s="222"/>
      <c r="W2775" s="222"/>
      <c r="X2775" s="222"/>
      <c r="Y2775" s="222"/>
      <c r="Z2775" s="212"/>
      <c r="AA2775" s="212"/>
      <c r="AB2775" s="212"/>
      <c r="AC2775" s="212"/>
      <c r="AD2775" s="212"/>
      <c r="AE2775" s="212"/>
      <c r="AF2775" s="212"/>
      <c r="AG2775" s="212" t="s">
        <v>235</v>
      </c>
      <c r="AH2775" s="212">
        <v>0</v>
      </c>
      <c r="AI2775" s="212"/>
      <c r="AJ2775" s="212"/>
      <c r="AK2775" s="212"/>
      <c r="AL2775" s="212"/>
      <c r="AM2775" s="212"/>
      <c r="AN2775" s="212"/>
      <c r="AO2775" s="212"/>
      <c r="AP2775" s="212"/>
      <c r="AQ2775" s="212"/>
      <c r="AR2775" s="212"/>
      <c r="AS2775" s="212"/>
      <c r="AT2775" s="212"/>
      <c r="AU2775" s="212"/>
      <c r="AV2775" s="212"/>
      <c r="AW2775" s="212"/>
      <c r="AX2775" s="212"/>
      <c r="AY2775" s="212"/>
      <c r="AZ2775" s="212"/>
      <c r="BA2775" s="212"/>
      <c r="BB2775" s="212"/>
      <c r="BC2775" s="212"/>
      <c r="BD2775" s="212"/>
      <c r="BE2775" s="212"/>
      <c r="BF2775" s="212"/>
      <c r="BG2775" s="212"/>
      <c r="BH2775" s="212"/>
    </row>
    <row r="2776" spans="1:60" outlineLevel="3" x14ac:dyDescent="0.2">
      <c r="A2776" s="219"/>
      <c r="B2776" s="220"/>
      <c r="C2776" s="259" t="s">
        <v>692</v>
      </c>
      <c r="D2776" s="226"/>
      <c r="E2776" s="227">
        <v>3.76</v>
      </c>
      <c r="F2776" s="222"/>
      <c r="G2776" s="222"/>
      <c r="H2776" s="222"/>
      <c r="I2776" s="222"/>
      <c r="J2776" s="222"/>
      <c r="K2776" s="222"/>
      <c r="L2776" s="222"/>
      <c r="M2776" s="222"/>
      <c r="N2776" s="221"/>
      <c r="O2776" s="221"/>
      <c r="P2776" s="221"/>
      <c r="Q2776" s="221"/>
      <c r="R2776" s="222"/>
      <c r="S2776" s="222"/>
      <c r="T2776" s="222"/>
      <c r="U2776" s="222"/>
      <c r="V2776" s="222"/>
      <c r="W2776" s="222"/>
      <c r="X2776" s="222"/>
      <c r="Y2776" s="222"/>
      <c r="Z2776" s="212"/>
      <c r="AA2776" s="212"/>
      <c r="AB2776" s="212"/>
      <c r="AC2776" s="212"/>
      <c r="AD2776" s="212"/>
      <c r="AE2776" s="212"/>
      <c r="AF2776" s="212"/>
      <c r="AG2776" s="212" t="s">
        <v>235</v>
      </c>
      <c r="AH2776" s="212">
        <v>0</v>
      </c>
      <c r="AI2776" s="212"/>
      <c r="AJ2776" s="212"/>
      <c r="AK2776" s="212"/>
      <c r="AL2776" s="212"/>
      <c r="AM2776" s="212"/>
      <c r="AN2776" s="212"/>
      <c r="AO2776" s="212"/>
      <c r="AP2776" s="212"/>
      <c r="AQ2776" s="212"/>
      <c r="AR2776" s="212"/>
      <c r="AS2776" s="212"/>
      <c r="AT2776" s="212"/>
      <c r="AU2776" s="212"/>
      <c r="AV2776" s="212"/>
      <c r="AW2776" s="212"/>
      <c r="AX2776" s="212"/>
      <c r="AY2776" s="212"/>
      <c r="AZ2776" s="212"/>
      <c r="BA2776" s="212"/>
      <c r="BB2776" s="212"/>
      <c r="BC2776" s="212"/>
      <c r="BD2776" s="212"/>
      <c r="BE2776" s="212"/>
      <c r="BF2776" s="212"/>
      <c r="BG2776" s="212"/>
      <c r="BH2776" s="212"/>
    </row>
    <row r="2777" spans="1:60" outlineLevel="3" x14ac:dyDescent="0.2">
      <c r="A2777" s="219"/>
      <c r="B2777" s="220"/>
      <c r="C2777" s="259" t="s">
        <v>693</v>
      </c>
      <c r="D2777" s="226"/>
      <c r="E2777" s="227">
        <v>4.1360000000000001</v>
      </c>
      <c r="F2777" s="222"/>
      <c r="G2777" s="222"/>
      <c r="H2777" s="222"/>
      <c r="I2777" s="222"/>
      <c r="J2777" s="222"/>
      <c r="K2777" s="222"/>
      <c r="L2777" s="222"/>
      <c r="M2777" s="222"/>
      <c r="N2777" s="221"/>
      <c r="O2777" s="221"/>
      <c r="P2777" s="221"/>
      <c r="Q2777" s="221"/>
      <c r="R2777" s="222"/>
      <c r="S2777" s="222"/>
      <c r="T2777" s="222"/>
      <c r="U2777" s="222"/>
      <c r="V2777" s="222"/>
      <c r="W2777" s="222"/>
      <c r="X2777" s="222"/>
      <c r="Y2777" s="222"/>
      <c r="Z2777" s="212"/>
      <c r="AA2777" s="212"/>
      <c r="AB2777" s="212"/>
      <c r="AC2777" s="212"/>
      <c r="AD2777" s="212"/>
      <c r="AE2777" s="212"/>
      <c r="AF2777" s="212"/>
      <c r="AG2777" s="212" t="s">
        <v>235</v>
      </c>
      <c r="AH2777" s="212">
        <v>0</v>
      </c>
      <c r="AI2777" s="212"/>
      <c r="AJ2777" s="212"/>
      <c r="AK2777" s="212"/>
      <c r="AL2777" s="212"/>
      <c r="AM2777" s="212"/>
      <c r="AN2777" s="212"/>
      <c r="AO2777" s="212"/>
      <c r="AP2777" s="212"/>
      <c r="AQ2777" s="212"/>
      <c r="AR2777" s="212"/>
      <c r="AS2777" s="212"/>
      <c r="AT2777" s="212"/>
      <c r="AU2777" s="212"/>
      <c r="AV2777" s="212"/>
      <c r="AW2777" s="212"/>
      <c r="AX2777" s="212"/>
      <c r="AY2777" s="212"/>
      <c r="AZ2777" s="212"/>
      <c r="BA2777" s="212"/>
      <c r="BB2777" s="212"/>
      <c r="BC2777" s="212"/>
      <c r="BD2777" s="212"/>
      <c r="BE2777" s="212"/>
      <c r="BF2777" s="212"/>
      <c r="BG2777" s="212"/>
      <c r="BH2777" s="212"/>
    </row>
    <row r="2778" spans="1:60" outlineLevel="3" x14ac:dyDescent="0.2">
      <c r="A2778" s="219"/>
      <c r="B2778" s="220"/>
      <c r="C2778" s="259" t="s">
        <v>694</v>
      </c>
      <c r="D2778" s="226"/>
      <c r="E2778" s="227">
        <v>14.6</v>
      </c>
      <c r="F2778" s="222"/>
      <c r="G2778" s="222"/>
      <c r="H2778" s="222"/>
      <c r="I2778" s="222"/>
      <c r="J2778" s="222"/>
      <c r="K2778" s="222"/>
      <c r="L2778" s="222"/>
      <c r="M2778" s="222"/>
      <c r="N2778" s="221"/>
      <c r="O2778" s="221"/>
      <c r="P2778" s="221"/>
      <c r="Q2778" s="221"/>
      <c r="R2778" s="222"/>
      <c r="S2778" s="222"/>
      <c r="T2778" s="222"/>
      <c r="U2778" s="222"/>
      <c r="V2778" s="222"/>
      <c r="W2778" s="222"/>
      <c r="X2778" s="222"/>
      <c r="Y2778" s="222"/>
      <c r="Z2778" s="212"/>
      <c r="AA2778" s="212"/>
      <c r="AB2778" s="212"/>
      <c r="AC2778" s="212"/>
      <c r="AD2778" s="212"/>
      <c r="AE2778" s="212"/>
      <c r="AF2778" s="212"/>
      <c r="AG2778" s="212" t="s">
        <v>235</v>
      </c>
      <c r="AH2778" s="212">
        <v>0</v>
      </c>
      <c r="AI2778" s="212"/>
      <c r="AJ2778" s="212"/>
      <c r="AK2778" s="212"/>
      <c r="AL2778" s="212"/>
      <c r="AM2778" s="212"/>
      <c r="AN2778" s="212"/>
      <c r="AO2778" s="212"/>
      <c r="AP2778" s="212"/>
      <c r="AQ2778" s="212"/>
      <c r="AR2778" s="212"/>
      <c r="AS2778" s="212"/>
      <c r="AT2778" s="212"/>
      <c r="AU2778" s="212"/>
      <c r="AV2778" s="212"/>
      <c r="AW2778" s="212"/>
      <c r="AX2778" s="212"/>
      <c r="AY2778" s="212"/>
      <c r="AZ2778" s="212"/>
      <c r="BA2778" s="212"/>
      <c r="BB2778" s="212"/>
      <c r="BC2778" s="212"/>
      <c r="BD2778" s="212"/>
      <c r="BE2778" s="212"/>
      <c r="BF2778" s="212"/>
      <c r="BG2778" s="212"/>
      <c r="BH2778" s="212"/>
    </row>
    <row r="2779" spans="1:60" outlineLevel="3" x14ac:dyDescent="0.2">
      <c r="A2779" s="219"/>
      <c r="B2779" s="220"/>
      <c r="C2779" s="259" t="s">
        <v>695</v>
      </c>
      <c r="D2779" s="226"/>
      <c r="E2779" s="227">
        <v>4.8</v>
      </c>
      <c r="F2779" s="222"/>
      <c r="G2779" s="222"/>
      <c r="H2779" s="222"/>
      <c r="I2779" s="222"/>
      <c r="J2779" s="222"/>
      <c r="K2779" s="222"/>
      <c r="L2779" s="222"/>
      <c r="M2779" s="222"/>
      <c r="N2779" s="221"/>
      <c r="O2779" s="221"/>
      <c r="P2779" s="221"/>
      <c r="Q2779" s="221"/>
      <c r="R2779" s="222"/>
      <c r="S2779" s="222"/>
      <c r="T2779" s="222"/>
      <c r="U2779" s="222"/>
      <c r="V2779" s="222"/>
      <c r="W2779" s="222"/>
      <c r="X2779" s="222"/>
      <c r="Y2779" s="222"/>
      <c r="Z2779" s="212"/>
      <c r="AA2779" s="212"/>
      <c r="AB2779" s="212"/>
      <c r="AC2779" s="212"/>
      <c r="AD2779" s="212"/>
      <c r="AE2779" s="212"/>
      <c r="AF2779" s="212"/>
      <c r="AG2779" s="212" t="s">
        <v>235</v>
      </c>
      <c r="AH2779" s="212">
        <v>0</v>
      </c>
      <c r="AI2779" s="212"/>
      <c r="AJ2779" s="212"/>
      <c r="AK2779" s="212"/>
      <c r="AL2779" s="212"/>
      <c r="AM2779" s="212"/>
      <c r="AN2779" s="212"/>
      <c r="AO2779" s="212"/>
      <c r="AP2779" s="212"/>
      <c r="AQ2779" s="212"/>
      <c r="AR2779" s="212"/>
      <c r="AS2779" s="212"/>
      <c r="AT2779" s="212"/>
      <c r="AU2779" s="212"/>
      <c r="AV2779" s="212"/>
      <c r="AW2779" s="212"/>
      <c r="AX2779" s="212"/>
      <c r="AY2779" s="212"/>
      <c r="AZ2779" s="212"/>
      <c r="BA2779" s="212"/>
      <c r="BB2779" s="212"/>
      <c r="BC2779" s="212"/>
      <c r="BD2779" s="212"/>
      <c r="BE2779" s="212"/>
      <c r="BF2779" s="212"/>
      <c r="BG2779" s="212"/>
      <c r="BH2779" s="212"/>
    </row>
    <row r="2780" spans="1:60" outlineLevel="3" x14ac:dyDescent="0.2">
      <c r="A2780" s="219"/>
      <c r="B2780" s="220"/>
      <c r="C2780" s="259" t="s">
        <v>696</v>
      </c>
      <c r="D2780" s="226"/>
      <c r="E2780" s="227">
        <v>2.504</v>
      </c>
      <c r="F2780" s="222"/>
      <c r="G2780" s="222"/>
      <c r="H2780" s="222"/>
      <c r="I2780" s="222"/>
      <c r="J2780" s="222"/>
      <c r="K2780" s="222"/>
      <c r="L2780" s="222"/>
      <c r="M2780" s="222"/>
      <c r="N2780" s="221"/>
      <c r="O2780" s="221"/>
      <c r="P2780" s="221"/>
      <c r="Q2780" s="221"/>
      <c r="R2780" s="222"/>
      <c r="S2780" s="222"/>
      <c r="T2780" s="222"/>
      <c r="U2780" s="222"/>
      <c r="V2780" s="222"/>
      <c r="W2780" s="222"/>
      <c r="X2780" s="222"/>
      <c r="Y2780" s="222"/>
      <c r="Z2780" s="212"/>
      <c r="AA2780" s="212"/>
      <c r="AB2780" s="212"/>
      <c r="AC2780" s="212"/>
      <c r="AD2780" s="212"/>
      <c r="AE2780" s="212"/>
      <c r="AF2780" s="212"/>
      <c r="AG2780" s="212" t="s">
        <v>235</v>
      </c>
      <c r="AH2780" s="212">
        <v>0</v>
      </c>
      <c r="AI2780" s="212"/>
      <c r="AJ2780" s="212"/>
      <c r="AK2780" s="212"/>
      <c r="AL2780" s="212"/>
      <c r="AM2780" s="212"/>
      <c r="AN2780" s="212"/>
      <c r="AO2780" s="212"/>
      <c r="AP2780" s="212"/>
      <c r="AQ2780" s="212"/>
      <c r="AR2780" s="212"/>
      <c r="AS2780" s="212"/>
      <c r="AT2780" s="212"/>
      <c r="AU2780" s="212"/>
      <c r="AV2780" s="212"/>
      <c r="AW2780" s="212"/>
      <c r="AX2780" s="212"/>
      <c r="AY2780" s="212"/>
      <c r="AZ2780" s="212"/>
      <c r="BA2780" s="212"/>
      <c r="BB2780" s="212"/>
      <c r="BC2780" s="212"/>
      <c r="BD2780" s="212"/>
      <c r="BE2780" s="212"/>
      <c r="BF2780" s="212"/>
      <c r="BG2780" s="212"/>
      <c r="BH2780" s="212"/>
    </row>
    <row r="2781" spans="1:60" outlineLevel="3" x14ac:dyDescent="0.2">
      <c r="A2781" s="219"/>
      <c r="B2781" s="220"/>
      <c r="C2781" s="259" t="s">
        <v>697</v>
      </c>
      <c r="D2781" s="226"/>
      <c r="E2781" s="227">
        <v>5.5</v>
      </c>
      <c r="F2781" s="222"/>
      <c r="G2781" s="222"/>
      <c r="H2781" s="222"/>
      <c r="I2781" s="222"/>
      <c r="J2781" s="222"/>
      <c r="K2781" s="222"/>
      <c r="L2781" s="222"/>
      <c r="M2781" s="222"/>
      <c r="N2781" s="221"/>
      <c r="O2781" s="221"/>
      <c r="P2781" s="221"/>
      <c r="Q2781" s="221"/>
      <c r="R2781" s="222"/>
      <c r="S2781" s="222"/>
      <c r="T2781" s="222"/>
      <c r="U2781" s="222"/>
      <c r="V2781" s="222"/>
      <c r="W2781" s="222"/>
      <c r="X2781" s="222"/>
      <c r="Y2781" s="222"/>
      <c r="Z2781" s="212"/>
      <c r="AA2781" s="212"/>
      <c r="AB2781" s="212"/>
      <c r="AC2781" s="212"/>
      <c r="AD2781" s="212"/>
      <c r="AE2781" s="212"/>
      <c r="AF2781" s="212"/>
      <c r="AG2781" s="212" t="s">
        <v>235</v>
      </c>
      <c r="AH2781" s="212">
        <v>0</v>
      </c>
      <c r="AI2781" s="212"/>
      <c r="AJ2781" s="212"/>
      <c r="AK2781" s="212"/>
      <c r="AL2781" s="212"/>
      <c r="AM2781" s="212"/>
      <c r="AN2781" s="212"/>
      <c r="AO2781" s="212"/>
      <c r="AP2781" s="212"/>
      <c r="AQ2781" s="212"/>
      <c r="AR2781" s="212"/>
      <c r="AS2781" s="212"/>
      <c r="AT2781" s="212"/>
      <c r="AU2781" s="212"/>
      <c r="AV2781" s="212"/>
      <c r="AW2781" s="212"/>
      <c r="AX2781" s="212"/>
      <c r="AY2781" s="212"/>
      <c r="AZ2781" s="212"/>
      <c r="BA2781" s="212"/>
      <c r="BB2781" s="212"/>
      <c r="BC2781" s="212"/>
      <c r="BD2781" s="212"/>
      <c r="BE2781" s="212"/>
      <c r="BF2781" s="212"/>
      <c r="BG2781" s="212"/>
      <c r="BH2781" s="212"/>
    </row>
    <row r="2782" spans="1:60" outlineLevel="3" x14ac:dyDescent="0.2">
      <c r="A2782" s="219"/>
      <c r="B2782" s="220"/>
      <c r="C2782" s="259" t="s">
        <v>665</v>
      </c>
      <c r="D2782" s="226"/>
      <c r="E2782" s="227">
        <v>122.33199999999999</v>
      </c>
      <c r="F2782" s="222"/>
      <c r="G2782" s="222"/>
      <c r="H2782" s="222"/>
      <c r="I2782" s="222"/>
      <c r="J2782" s="222"/>
      <c r="K2782" s="222"/>
      <c r="L2782" s="222"/>
      <c r="M2782" s="222"/>
      <c r="N2782" s="221"/>
      <c r="O2782" s="221"/>
      <c r="P2782" s="221"/>
      <c r="Q2782" s="221"/>
      <c r="R2782" s="222"/>
      <c r="S2782" s="222"/>
      <c r="T2782" s="222"/>
      <c r="U2782" s="222"/>
      <c r="V2782" s="222"/>
      <c r="W2782" s="222"/>
      <c r="X2782" s="222"/>
      <c r="Y2782" s="222"/>
      <c r="Z2782" s="212"/>
      <c r="AA2782" s="212"/>
      <c r="AB2782" s="212"/>
      <c r="AC2782" s="212"/>
      <c r="AD2782" s="212"/>
      <c r="AE2782" s="212"/>
      <c r="AF2782" s="212"/>
      <c r="AG2782" s="212" t="s">
        <v>235</v>
      </c>
      <c r="AH2782" s="212">
        <v>0</v>
      </c>
      <c r="AI2782" s="212"/>
      <c r="AJ2782" s="212"/>
      <c r="AK2782" s="212"/>
      <c r="AL2782" s="212"/>
      <c r="AM2782" s="212"/>
      <c r="AN2782" s="212"/>
      <c r="AO2782" s="212"/>
      <c r="AP2782" s="212"/>
      <c r="AQ2782" s="212"/>
      <c r="AR2782" s="212"/>
      <c r="AS2782" s="212"/>
      <c r="AT2782" s="212"/>
      <c r="AU2782" s="212"/>
      <c r="AV2782" s="212"/>
      <c r="AW2782" s="212"/>
      <c r="AX2782" s="212"/>
      <c r="AY2782" s="212"/>
      <c r="AZ2782" s="212"/>
      <c r="BA2782" s="212"/>
      <c r="BB2782" s="212"/>
      <c r="BC2782" s="212"/>
      <c r="BD2782" s="212"/>
      <c r="BE2782" s="212"/>
      <c r="BF2782" s="212"/>
      <c r="BG2782" s="212"/>
      <c r="BH2782" s="212"/>
    </row>
    <row r="2783" spans="1:60" outlineLevel="3" x14ac:dyDescent="0.2">
      <c r="A2783" s="219"/>
      <c r="B2783" s="220"/>
      <c r="C2783" s="273" t="s">
        <v>328</v>
      </c>
      <c r="D2783" s="265"/>
      <c r="E2783" s="266">
        <v>463.733</v>
      </c>
      <c r="F2783" s="222"/>
      <c r="G2783" s="222"/>
      <c r="H2783" s="222"/>
      <c r="I2783" s="222"/>
      <c r="J2783" s="222"/>
      <c r="K2783" s="222"/>
      <c r="L2783" s="222"/>
      <c r="M2783" s="222"/>
      <c r="N2783" s="221"/>
      <c r="O2783" s="221"/>
      <c r="P2783" s="221"/>
      <c r="Q2783" s="221"/>
      <c r="R2783" s="222"/>
      <c r="S2783" s="222"/>
      <c r="T2783" s="222"/>
      <c r="U2783" s="222"/>
      <c r="V2783" s="222"/>
      <c r="W2783" s="222"/>
      <c r="X2783" s="222"/>
      <c r="Y2783" s="222"/>
      <c r="Z2783" s="212"/>
      <c r="AA2783" s="212"/>
      <c r="AB2783" s="212"/>
      <c r="AC2783" s="212"/>
      <c r="AD2783" s="212"/>
      <c r="AE2783" s="212"/>
      <c r="AF2783" s="212"/>
      <c r="AG2783" s="212" t="s">
        <v>235</v>
      </c>
      <c r="AH2783" s="212">
        <v>1</v>
      </c>
      <c r="AI2783" s="212"/>
      <c r="AJ2783" s="212"/>
      <c r="AK2783" s="212"/>
      <c r="AL2783" s="212"/>
      <c r="AM2783" s="212"/>
      <c r="AN2783" s="212"/>
      <c r="AO2783" s="212"/>
      <c r="AP2783" s="212"/>
      <c r="AQ2783" s="212"/>
      <c r="AR2783" s="212"/>
      <c r="AS2783" s="212"/>
      <c r="AT2783" s="212"/>
      <c r="AU2783" s="212"/>
      <c r="AV2783" s="212"/>
      <c r="AW2783" s="212"/>
      <c r="AX2783" s="212"/>
      <c r="AY2783" s="212"/>
      <c r="AZ2783" s="212"/>
      <c r="BA2783" s="212"/>
      <c r="BB2783" s="212"/>
      <c r="BC2783" s="212"/>
      <c r="BD2783" s="212"/>
      <c r="BE2783" s="212"/>
      <c r="BF2783" s="212"/>
      <c r="BG2783" s="212"/>
      <c r="BH2783" s="212"/>
    </row>
    <row r="2784" spans="1:60" outlineLevel="3" x14ac:dyDescent="0.2">
      <c r="A2784" s="219"/>
      <c r="B2784" s="220"/>
      <c r="C2784" s="259" t="s">
        <v>2159</v>
      </c>
      <c r="D2784" s="226"/>
      <c r="E2784" s="227"/>
      <c r="F2784" s="222"/>
      <c r="G2784" s="222"/>
      <c r="H2784" s="222"/>
      <c r="I2784" s="222"/>
      <c r="J2784" s="222"/>
      <c r="K2784" s="222"/>
      <c r="L2784" s="222"/>
      <c r="M2784" s="222"/>
      <c r="N2784" s="221"/>
      <c r="O2784" s="221"/>
      <c r="P2784" s="221"/>
      <c r="Q2784" s="221"/>
      <c r="R2784" s="222"/>
      <c r="S2784" s="222"/>
      <c r="T2784" s="222"/>
      <c r="U2784" s="222"/>
      <c r="V2784" s="222"/>
      <c r="W2784" s="222"/>
      <c r="X2784" s="222"/>
      <c r="Y2784" s="222"/>
      <c r="Z2784" s="212"/>
      <c r="AA2784" s="212"/>
      <c r="AB2784" s="212"/>
      <c r="AC2784" s="212"/>
      <c r="AD2784" s="212"/>
      <c r="AE2784" s="212"/>
      <c r="AF2784" s="212"/>
      <c r="AG2784" s="212" t="s">
        <v>235</v>
      </c>
      <c r="AH2784" s="212">
        <v>0</v>
      </c>
      <c r="AI2784" s="212"/>
      <c r="AJ2784" s="212"/>
      <c r="AK2784" s="212"/>
      <c r="AL2784" s="212"/>
      <c r="AM2784" s="212"/>
      <c r="AN2784" s="212"/>
      <c r="AO2784" s="212"/>
      <c r="AP2784" s="212"/>
      <c r="AQ2784" s="212"/>
      <c r="AR2784" s="212"/>
      <c r="AS2784" s="212"/>
      <c r="AT2784" s="212"/>
      <c r="AU2784" s="212"/>
      <c r="AV2784" s="212"/>
      <c r="AW2784" s="212"/>
      <c r="AX2784" s="212"/>
      <c r="AY2784" s="212"/>
      <c r="AZ2784" s="212"/>
      <c r="BA2784" s="212"/>
      <c r="BB2784" s="212"/>
      <c r="BC2784" s="212"/>
      <c r="BD2784" s="212"/>
      <c r="BE2784" s="212"/>
      <c r="BF2784" s="212"/>
      <c r="BG2784" s="212"/>
      <c r="BH2784" s="212"/>
    </row>
    <row r="2785" spans="1:60" outlineLevel="3" x14ac:dyDescent="0.2">
      <c r="A2785" s="219"/>
      <c r="B2785" s="220"/>
      <c r="C2785" s="259" t="s">
        <v>325</v>
      </c>
      <c r="D2785" s="226"/>
      <c r="E2785" s="227"/>
      <c r="F2785" s="222"/>
      <c r="G2785" s="222"/>
      <c r="H2785" s="222"/>
      <c r="I2785" s="222"/>
      <c r="J2785" s="222"/>
      <c r="K2785" s="222"/>
      <c r="L2785" s="222"/>
      <c r="M2785" s="222"/>
      <c r="N2785" s="221"/>
      <c r="O2785" s="221"/>
      <c r="P2785" s="221"/>
      <c r="Q2785" s="221"/>
      <c r="R2785" s="222"/>
      <c r="S2785" s="222"/>
      <c r="T2785" s="222"/>
      <c r="U2785" s="222"/>
      <c r="V2785" s="222"/>
      <c r="W2785" s="222"/>
      <c r="X2785" s="222"/>
      <c r="Y2785" s="222"/>
      <c r="Z2785" s="212"/>
      <c r="AA2785" s="212"/>
      <c r="AB2785" s="212"/>
      <c r="AC2785" s="212"/>
      <c r="AD2785" s="212"/>
      <c r="AE2785" s="212"/>
      <c r="AF2785" s="212"/>
      <c r="AG2785" s="212" t="s">
        <v>235</v>
      </c>
      <c r="AH2785" s="212">
        <v>0</v>
      </c>
      <c r="AI2785" s="212"/>
      <c r="AJ2785" s="212"/>
      <c r="AK2785" s="212"/>
      <c r="AL2785" s="212"/>
      <c r="AM2785" s="212"/>
      <c r="AN2785" s="212"/>
      <c r="AO2785" s="212"/>
      <c r="AP2785" s="212"/>
      <c r="AQ2785" s="212"/>
      <c r="AR2785" s="212"/>
      <c r="AS2785" s="212"/>
      <c r="AT2785" s="212"/>
      <c r="AU2785" s="212"/>
      <c r="AV2785" s="212"/>
      <c r="AW2785" s="212"/>
      <c r="AX2785" s="212"/>
      <c r="AY2785" s="212"/>
      <c r="AZ2785" s="212"/>
      <c r="BA2785" s="212"/>
      <c r="BB2785" s="212"/>
      <c r="BC2785" s="212"/>
      <c r="BD2785" s="212"/>
      <c r="BE2785" s="212"/>
      <c r="BF2785" s="212"/>
      <c r="BG2785" s="212"/>
      <c r="BH2785" s="212"/>
    </row>
    <row r="2786" spans="1:60" outlineLevel="3" x14ac:dyDescent="0.2">
      <c r="A2786" s="219"/>
      <c r="B2786" s="220"/>
      <c r="C2786" s="259" t="s">
        <v>391</v>
      </c>
      <c r="D2786" s="226"/>
      <c r="E2786" s="227">
        <v>20.5</v>
      </c>
      <c r="F2786" s="222"/>
      <c r="G2786" s="222"/>
      <c r="H2786" s="222"/>
      <c r="I2786" s="222"/>
      <c r="J2786" s="222"/>
      <c r="K2786" s="222"/>
      <c r="L2786" s="222"/>
      <c r="M2786" s="222"/>
      <c r="N2786" s="221"/>
      <c r="O2786" s="221"/>
      <c r="P2786" s="221"/>
      <c r="Q2786" s="221"/>
      <c r="R2786" s="222"/>
      <c r="S2786" s="222"/>
      <c r="T2786" s="222"/>
      <c r="U2786" s="222"/>
      <c r="V2786" s="222"/>
      <c r="W2786" s="222"/>
      <c r="X2786" s="222"/>
      <c r="Y2786" s="222"/>
      <c r="Z2786" s="212"/>
      <c r="AA2786" s="212"/>
      <c r="AB2786" s="212"/>
      <c r="AC2786" s="212"/>
      <c r="AD2786" s="212"/>
      <c r="AE2786" s="212"/>
      <c r="AF2786" s="212"/>
      <c r="AG2786" s="212" t="s">
        <v>235</v>
      </c>
      <c r="AH2786" s="212">
        <v>0</v>
      </c>
      <c r="AI2786" s="212"/>
      <c r="AJ2786" s="212"/>
      <c r="AK2786" s="212"/>
      <c r="AL2786" s="212"/>
      <c r="AM2786" s="212"/>
      <c r="AN2786" s="212"/>
      <c r="AO2786" s="212"/>
      <c r="AP2786" s="212"/>
      <c r="AQ2786" s="212"/>
      <c r="AR2786" s="212"/>
      <c r="AS2786" s="212"/>
      <c r="AT2786" s="212"/>
      <c r="AU2786" s="212"/>
      <c r="AV2786" s="212"/>
      <c r="AW2786" s="212"/>
      <c r="AX2786" s="212"/>
      <c r="AY2786" s="212"/>
      <c r="AZ2786" s="212"/>
      <c r="BA2786" s="212"/>
      <c r="BB2786" s="212"/>
      <c r="BC2786" s="212"/>
      <c r="BD2786" s="212"/>
      <c r="BE2786" s="212"/>
      <c r="BF2786" s="212"/>
      <c r="BG2786" s="212"/>
      <c r="BH2786" s="212"/>
    </row>
    <row r="2787" spans="1:60" outlineLevel="3" x14ac:dyDescent="0.2">
      <c r="A2787" s="219"/>
      <c r="B2787" s="220"/>
      <c r="C2787" s="259" t="s">
        <v>392</v>
      </c>
      <c r="D2787" s="226"/>
      <c r="E2787" s="227">
        <v>23.7</v>
      </c>
      <c r="F2787" s="222"/>
      <c r="G2787" s="222"/>
      <c r="H2787" s="222"/>
      <c r="I2787" s="222"/>
      <c r="J2787" s="222"/>
      <c r="K2787" s="222"/>
      <c r="L2787" s="222"/>
      <c r="M2787" s="222"/>
      <c r="N2787" s="221"/>
      <c r="O2787" s="221"/>
      <c r="P2787" s="221"/>
      <c r="Q2787" s="221"/>
      <c r="R2787" s="222"/>
      <c r="S2787" s="222"/>
      <c r="T2787" s="222"/>
      <c r="U2787" s="222"/>
      <c r="V2787" s="222"/>
      <c r="W2787" s="222"/>
      <c r="X2787" s="222"/>
      <c r="Y2787" s="222"/>
      <c r="Z2787" s="212"/>
      <c r="AA2787" s="212"/>
      <c r="AB2787" s="212"/>
      <c r="AC2787" s="212"/>
      <c r="AD2787" s="212"/>
      <c r="AE2787" s="212"/>
      <c r="AF2787" s="212"/>
      <c r="AG2787" s="212" t="s">
        <v>235</v>
      </c>
      <c r="AH2787" s="212">
        <v>0</v>
      </c>
      <c r="AI2787" s="212"/>
      <c r="AJ2787" s="212"/>
      <c r="AK2787" s="212"/>
      <c r="AL2787" s="212"/>
      <c r="AM2787" s="212"/>
      <c r="AN2787" s="212"/>
      <c r="AO2787" s="212"/>
      <c r="AP2787" s="212"/>
      <c r="AQ2787" s="212"/>
      <c r="AR2787" s="212"/>
      <c r="AS2787" s="212"/>
      <c r="AT2787" s="212"/>
      <c r="AU2787" s="212"/>
      <c r="AV2787" s="212"/>
      <c r="AW2787" s="212"/>
      <c r="AX2787" s="212"/>
      <c r="AY2787" s="212"/>
      <c r="AZ2787" s="212"/>
      <c r="BA2787" s="212"/>
      <c r="BB2787" s="212"/>
      <c r="BC2787" s="212"/>
      <c r="BD2787" s="212"/>
      <c r="BE2787" s="212"/>
      <c r="BF2787" s="212"/>
      <c r="BG2787" s="212"/>
      <c r="BH2787" s="212"/>
    </row>
    <row r="2788" spans="1:60" outlineLevel="3" x14ac:dyDescent="0.2">
      <c r="A2788" s="219"/>
      <c r="B2788" s="220"/>
      <c r="C2788" s="259" t="s">
        <v>581</v>
      </c>
      <c r="D2788" s="226"/>
      <c r="E2788" s="227">
        <v>13.6</v>
      </c>
      <c r="F2788" s="222"/>
      <c r="G2788" s="222"/>
      <c r="H2788" s="222"/>
      <c r="I2788" s="222"/>
      <c r="J2788" s="222"/>
      <c r="K2788" s="222"/>
      <c r="L2788" s="222"/>
      <c r="M2788" s="222"/>
      <c r="N2788" s="221"/>
      <c r="O2788" s="221"/>
      <c r="P2788" s="221"/>
      <c r="Q2788" s="221"/>
      <c r="R2788" s="222"/>
      <c r="S2788" s="222"/>
      <c r="T2788" s="222"/>
      <c r="U2788" s="222"/>
      <c r="V2788" s="222"/>
      <c r="W2788" s="222"/>
      <c r="X2788" s="222"/>
      <c r="Y2788" s="222"/>
      <c r="Z2788" s="212"/>
      <c r="AA2788" s="212"/>
      <c r="AB2788" s="212"/>
      <c r="AC2788" s="212"/>
      <c r="AD2788" s="212"/>
      <c r="AE2788" s="212"/>
      <c r="AF2788" s="212"/>
      <c r="AG2788" s="212" t="s">
        <v>235</v>
      </c>
      <c r="AH2788" s="212">
        <v>0</v>
      </c>
      <c r="AI2788" s="212"/>
      <c r="AJ2788" s="212"/>
      <c r="AK2788" s="212"/>
      <c r="AL2788" s="212"/>
      <c r="AM2788" s="212"/>
      <c r="AN2788" s="212"/>
      <c r="AO2788" s="212"/>
      <c r="AP2788" s="212"/>
      <c r="AQ2788" s="212"/>
      <c r="AR2788" s="212"/>
      <c r="AS2788" s="212"/>
      <c r="AT2788" s="212"/>
      <c r="AU2788" s="212"/>
      <c r="AV2788" s="212"/>
      <c r="AW2788" s="212"/>
      <c r="AX2788" s="212"/>
      <c r="AY2788" s="212"/>
      <c r="AZ2788" s="212"/>
      <c r="BA2788" s="212"/>
      <c r="BB2788" s="212"/>
      <c r="BC2788" s="212"/>
      <c r="BD2788" s="212"/>
      <c r="BE2788" s="212"/>
      <c r="BF2788" s="212"/>
      <c r="BG2788" s="212"/>
      <c r="BH2788" s="212"/>
    </row>
    <row r="2789" spans="1:60" outlineLevel="3" x14ac:dyDescent="0.2">
      <c r="A2789" s="219"/>
      <c r="B2789" s="220"/>
      <c r="C2789" s="259" t="s">
        <v>394</v>
      </c>
      <c r="D2789" s="226"/>
      <c r="E2789" s="227">
        <v>47.7</v>
      </c>
      <c r="F2789" s="222"/>
      <c r="G2789" s="222"/>
      <c r="H2789" s="222"/>
      <c r="I2789" s="222"/>
      <c r="J2789" s="222"/>
      <c r="K2789" s="222"/>
      <c r="L2789" s="222"/>
      <c r="M2789" s="222"/>
      <c r="N2789" s="221"/>
      <c r="O2789" s="221"/>
      <c r="P2789" s="221"/>
      <c r="Q2789" s="221"/>
      <c r="R2789" s="222"/>
      <c r="S2789" s="222"/>
      <c r="T2789" s="222"/>
      <c r="U2789" s="222"/>
      <c r="V2789" s="222"/>
      <c r="W2789" s="222"/>
      <c r="X2789" s="222"/>
      <c r="Y2789" s="222"/>
      <c r="Z2789" s="212"/>
      <c r="AA2789" s="212"/>
      <c r="AB2789" s="212"/>
      <c r="AC2789" s="212"/>
      <c r="AD2789" s="212"/>
      <c r="AE2789" s="212"/>
      <c r="AF2789" s="212"/>
      <c r="AG2789" s="212" t="s">
        <v>235</v>
      </c>
      <c r="AH2789" s="212">
        <v>0</v>
      </c>
      <c r="AI2789" s="212"/>
      <c r="AJ2789" s="212"/>
      <c r="AK2789" s="212"/>
      <c r="AL2789" s="212"/>
      <c r="AM2789" s="212"/>
      <c r="AN2789" s="212"/>
      <c r="AO2789" s="212"/>
      <c r="AP2789" s="212"/>
      <c r="AQ2789" s="212"/>
      <c r="AR2789" s="212"/>
      <c r="AS2789" s="212"/>
      <c r="AT2789" s="212"/>
      <c r="AU2789" s="212"/>
      <c r="AV2789" s="212"/>
      <c r="AW2789" s="212"/>
      <c r="AX2789" s="212"/>
      <c r="AY2789" s="212"/>
      <c r="AZ2789" s="212"/>
      <c r="BA2789" s="212"/>
      <c r="BB2789" s="212"/>
      <c r="BC2789" s="212"/>
      <c r="BD2789" s="212"/>
      <c r="BE2789" s="212"/>
      <c r="BF2789" s="212"/>
      <c r="BG2789" s="212"/>
      <c r="BH2789" s="212"/>
    </row>
    <row r="2790" spans="1:60" outlineLevel="3" x14ac:dyDescent="0.2">
      <c r="A2790" s="219"/>
      <c r="B2790" s="220"/>
      <c r="C2790" s="259" t="s">
        <v>395</v>
      </c>
      <c r="D2790" s="226"/>
      <c r="E2790" s="227">
        <v>17.5</v>
      </c>
      <c r="F2790" s="222"/>
      <c r="G2790" s="222"/>
      <c r="H2790" s="222"/>
      <c r="I2790" s="222"/>
      <c r="J2790" s="222"/>
      <c r="K2790" s="222"/>
      <c r="L2790" s="222"/>
      <c r="M2790" s="222"/>
      <c r="N2790" s="221"/>
      <c r="O2790" s="221"/>
      <c r="P2790" s="221"/>
      <c r="Q2790" s="221"/>
      <c r="R2790" s="222"/>
      <c r="S2790" s="222"/>
      <c r="T2790" s="222"/>
      <c r="U2790" s="222"/>
      <c r="V2790" s="222"/>
      <c r="W2790" s="222"/>
      <c r="X2790" s="222"/>
      <c r="Y2790" s="222"/>
      <c r="Z2790" s="212"/>
      <c r="AA2790" s="212"/>
      <c r="AB2790" s="212"/>
      <c r="AC2790" s="212"/>
      <c r="AD2790" s="212"/>
      <c r="AE2790" s="212"/>
      <c r="AF2790" s="212"/>
      <c r="AG2790" s="212" t="s">
        <v>235</v>
      </c>
      <c r="AH2790" s="212">
        <v>0</v>
      </c>
      <c r="AI2790" s="212"/>
      <c r="AJ2790" s="212"/>
      <c r="AK2790" s="212"/>
      <c r="AL2790" s="212"/>
      <c r="AM2790" s="212"/>
      <c r="AN2790" s="212"/>
      <c r="AO2790" s="212"/>
      <c r="AP2790" s="212"/>
      <c r="AQ2790" s="212"/>
      <c r="AR2790" s="212"/>
      <c r="AS2790" s="212"/>
      <c r="AT2790" s="212"/>
      <c r="AU2790" s="212"/>
      <c r="AV2790" s="212"/>
      <c r="AW2790" s="212"/>
      <c r="AX2790" s="212"/>
      <c r="AY2790" s="212"/>
      <c r="AZ2790" s="212"/>
      <c r="BA2790" s="212"/>
      <c r="BB2790" s="212"/>
      <c r="BC2790" s="212"/>
      <c r="BD2790" s="212"/>
      <c r="BE2790" s="212"/>
      <c r="BF2790" s="212"/>
      <c r="BG2790" s="212"/>
      <c r="BH2790" s="212"/>
    </row>
    <row r="2791" spans="1:60" outlineLevel="3" x14ac:dyDescent="0.2">
      <c r="A2791" s="219"/>
      <c r="B2791" s="220"/>
      <c r="C2791" s="259" t="s">
        <v>396</v>
      </c>
      <c r="D2791" s="226"/>
      <c r="E2791" s="227">
        <v>18.399999999999999</v>
      </c>
      <c r="F2791" s="222"/>
      <c r="G2791" s="222"/>
      <c r="H2791" s="222"/>
      <c r="I2791" s="222"/>
      <c r="J2791" s="222"/>
      <c r="K2791" s="222"/>
      <c r="L2791" s="222"/>
      <c r="M2791" s="222"/>
      <c r="N2791" s="221"/>
      <c r="O2791" s="221"/>
      <c r="P2791" s="221"/>
      <c r="Q2791" s="221"/>
      <c r="R2791" s="222"/>
      <c r="S2791" s="222"/>
      <c r="T2791" s="222"/>
      <c r="U2791" s="222"/>
      <c r="V2791" s="222"/>
      <c r="W2791" s="222"/>
      <c r="X2791" s="222"/>
      <c r="Y2791" s="222"/>
      <c r="Z2791" s="212"/>
      <c r="AA2791" s="212"/>
      <c r="AB2791" s="212"/>
      <c r="AC2791" s="212"/>
      <c r="AD2791" s="212"/>
      <c r="AE2791" s="212"/>
      <c r="AF2791" s="212"/>
      <c r="AG2791" s="212" t="s">
        <v>235</v>
      </c>
      <c r="AH2791" s="212">
        <v>0</v>
      </c>
      <c r="AI2791" s="212"/>
      <c r="AJ2791" s="212"/>
      <c r="AK2791" s="212"/>
      <c r="AL2791" s="212"/>
      <c r="AM2791" s="212"/>
      <c r="AN2791" s="212"/>
      <c r="AO2791" s="212"/>
      <c r="AP2791" s="212"/>
      <c r="AQ2791" s="212"/>
      <c r="AR2791" s="212"/>
      <c r="AS2791" s="212"/>
      <c r="AT2791" s="212"/>
      <c r="AU2791" s="212"/>
      <c r="AV2791" s="212"/>
      <c r="AW2791" s="212"/>
      <c r="AX2791" s="212"/>
      <c r="AY2791" s="212"/>
      <c r="AZ2791" s="212"/>
      <c r="BA2791" s="212"/>
      <c r="BB2791" s="212"/>
      <c r="BC2791" s="212"/>
      <c r="BD2791" s="212"/>
      <c r="BE2791" s="212"/>
      <c r="BF2791" s="212"/>
      <c r="BG2791" s="212"/>
      <c r="BH2791" s="212"/>
    </row>
    <row r="2792" spans="1:60" outlineLevel="3" x14ac:dyDescent="0.2">
      <c r="A2792" s="219"/>
      <c r="B2792" s="220"/>
      <c r="C2792" s="259" t="s">
        <v>397</v>
      </c>
      <c r="D2792" s="226"/>
      <c r="E2792" s="227">
        <v>15.8</v>
      </c>
      <c r="F2792" s="222"/>
      <c r="G2792" s="222"/>
      <c r="H2792" s="222"/>
      <c r="I2792" s="222"/>
      <c r="J2792" s="222"/>
      <c r="K2792" s="222"/>
      <c r="L2792" s="222"/>
      <c r="M2792" s="222"/>
      <c r="N2792" s="221"/>
      <c r="O2792" s="221"/>
      <c r="P2792" s="221"/>
      <c r="Q2792" s="221"/>
      <c r="R2792" s="222"/>
      <c r="S2792" s="222"/>
      <c r="T2792" s="222"/>
      <c r="U2792" s="222"/>
      <c r="V2792" s="222"/>
      <c r="W2792" s="222"/>
      <c r="X2792" s="222"/>
      <c r="Y2792" s="222"/>
      <c r="Z2792" s="212"/>
      <c r="AA2792" s="212"/>
      <c r="AB2792" s="212"/>
      <c r="AC2792" s="212"/>
      <c r="AD2792" s="212"/>
      <c r="AE2792" s="212"/>
      <c r="AF2792" s="212"/>
      <c r="AG2792" s="212" t="s">
        <v>235</v>
      </c>
      <c r="AH2792" s="212">
        <v>0</v>
      </c>
      <c r="AI2792" s="212"/>
      <c r="AJ2792" s="212"/>
      <c r="AK2792" s="212"/>
      <c r="AL2792" s="212"/>
      <c r="AM2792" s="212"/>
      <c r="AN2792" s="212"/>
      <c r="AO2792" s="212"/>
      <c r="AP2792" s="212"/>
      <c r="AQ2792" s="212"/>
      <c r="AR2792" s="212"/>
      <c r="AS2792" s="212"/>
      <c r="AT2792" s="212"/>
      <c r="AU2792" s="212"/>
      <c r="AV2792" s="212"/>
      <c r="AW2792" s="212"/>
      <c r="AX2792" s="212"/>
      <c r="AY2792" s="212"/>
      <c r="AZ2792" s="212"/>
      <c r="BA2792" s="212"/>
      <c r="BB2792" s="212"/>
      <c r="BC2792" s="212"/>
      <c r="BD2792" s="212"/>
      <c r="BE2792" s="212"/>
      <c r="BF2792" s="212"/>
      <c r="BG2792" s="212"/>
      <c r="BH2792" s="212"/>
    </row>
    <row r="2793" spans="1:60" outlineLevel="3" x14ac:dyDescent="0.2">
      <c r="A2793" s="219"/>
      <c r="B2793" s="220"/>
      <c r="C2793" s="259" t="s">
        <v>398</v>
      </c>
      <c r="D2793" s="226"/>
      <c r="E2793" s="227">
        <v>30.2</v>
      </c>
      <c r="F2793" s="222"/>
      <c r="G2793" s="222"/>
      <c r="H2793" s="222"/>
      <c r="I2793" s="222"/>
      <c r="J2793" s="222"/>
      <c r="K2793" s="222"/>
      <c r="L2793" s="222"/>
      <c r="M2793" s="222"/>
      <c r="N2793" s="221"/>
      <c r="O2793" s="221"/>
      <c r="P2793" s="221"/>
      <c r="Q2793" s="221"/>
      <c r="R2793" s="222"/>
      <c r="S2793" s="222"/>
      <c r="T2793" s="222"/>
      <c r="U2793" s="222"/>
      <c r="V2793" s="222"/>
      <c r="W2793" s="222"/>
      <c r="X2793" s="222"/>
      <c r="Y2793" s="222"/>
      <c r="Z2793" s="212"/>
      <c r="AA2793" s="212"/>
      <c r="AB2793" s="212"/>
      <c r="AC2793" s="212"/>
      <c r="AD2793" s="212"/>
      <c r="AE2793" s="212"/>
      <c r="AF2793" s="212"/>
      <c r="AG2793" s="212" t="s">
        <v>235</v>
      </c>
      <c r="AH2793" s="212">
        <v>0</v>
      </c>
      <c r="AI2793" s="212"/>
      <c r="AJ2793" s="212"/>
      <c r="AK2793" s="212"/>
      <c r="AL2793" s="212"/>
      <c r="AM2793" s="212"/>
      <c r="AN2793" s="212"/>
      <c r="AO2793" s="212"/>
      <c r="AP2793" s="212"/>
      <c r="AQ2793" s="212"/>
      <c r="AR2793" s="212"/>
      <c r="AS2793" s="212"/>
      <c r="AT2793" s="212"/>
      <c r="AU2793" s="212"/>
      <c r="AV2793" s="212"/>
      <c r="AW2793" s="212"/>
      <c r="AX2793" s="212"/>
      <c r="AY2793" s="212"/>
      <c r="AZ2793" s="212"/>
      <c r="BA2793" s="212"/>
      <c r="BB2793" s="212"/>
      <c r="BC2793" s="212"/>
      <c r="BD2793" s="212"/>
      <c r="BE2793" s="212"/>
      <c r="BF2793" s="212"/>
      <c r="BG2793" s="212"/>
      <c r="BH2793" s="212"/>
    </row>
    <row r="2794" spans="1:60" outlineLevel="3" x14ac:dyDescent="0.2">
      <c r="A2794" s="219"/>
      <c r="B2794" s="220"/>
      <c r="C2794" s="259" t="s">
        <v>399</v>
      </c>
      <c r="D2794" s="226"/>
      <c r="E2794" s="227">
        <v>34</v>
      </c>
      <c r="F2794" s="222"/>
      <c r="G2794" s="222"/>
      <c r="H2794" s="222"/>
      <c r="I2794" s="222"/>
      <c r="J2794" s="222"/>
      <c r="K2794" s="222"/>
      <c r="L2794" s="222"/>
      <c r="M2794" s="222"/>
      <c r="N2794" s="221"/>
      <c r="O2794" s="221"/>
      <c r="P2794" s="221"/>
      <c r="Q2794" s="221"/>
      <c r="R2794" s="222"/>
      <c r="S2794" s="222"/>
      <c r="T2794" s="222"/>
      <c r="U2794" s="222"/>
      <c r="V2794" s="222"/>
      <c r="W2794" s="222"/>
      <c r="X2794" s="222"/>
      <c r="Y2794" s="222"/>
      <c r="Z2794" s="212"/>
      <c r="AA2794" s="212"/>
      <c r="AB2794" s="212"/>
      <c r="AC2794" s="212"/>
      <c r="AD2794" s="212"/>
      <c r="AE2794" s="212"/>
      <c r="AF2794" s="212"/>
      <c r="AG2794" s="212" t="s">
        <v>235</v>
      </c>
      <c r="AH2794" s="212">
        <v>0</v>
      </c>
      <c r="AI2794" s="212"/>
      <c r="AJ2794" s="212"/>
      <c r="AK2794" s="212"/>
      <c r="AL2794" s="212"/>
      <c r="AM2794" s="212"/>
      <c r="AN2794" s="212"/>
      <c r="AO2794" s="212"/>
      <c r="AP2794" s="212"/>
      <c r="AQ2794" s="212"/>
      <c r="AR2794" s="212"/>
      <c r="AS2794" s="212"/>
      <c r="AT2794" s="212"/>
      <c r="AU2794" s="212"/>
      <c r="AV2794" s="212"/>
      <c r="AW2794" s="212"/>
      <c r="AX2794" s="212"/>
      <c r="AY2794" s="212"/>
      <c r="AZ2794" s="212"/>
      <c r="BA2794" s="212"/>
      <c r="BB2794" s="212"/>
      <c r="BC2794" s="212"/>
      <c r="BD2794" s="212"/>
      <c r="BE2794" s="212"/>
      <c r="BF2794" s="212"/>
      <c r="BG2794" s="212"/>
      <c r="BH2794" s="212"/>
    </row>
    <row r="2795" spans="1:60" outlineLevel="3" x14ac:dyDescent="0.2">
      <c r="A2795" s="219"/>
      <c r="B2795" s="220"/>
      <c r="C2795" s="259" t="s">
        <v>400</v>
      </c>
      <c r="D2795" s="226"/>
      <c r="E2795" s="227">
        <v>21.1</v>
      </c>
      <c r="F2795" s="222"/>
      <c r="G2795" s="222"/>
      <c r="H2795" s="222"/>
      <c r="I2795" s="222"/>
      <c r="J2795" s="222"/>
      <c r="K2795" s="222"/>
      <c r="L2795" s="222"/>
      <c r="M2795" s="222"/>
      <c r="N2795" s="221"/>
      <c r="O2795" s="221"/>
      <c r="P2795" s="221"/>
      <c r="Q2795" s="221"/>
      <c r="R2795" s="222"/>
      <c r="S2795" s="222"/>
      <c r="T2795" s="222"/>
      <c r="U2795" s="222"/>
      <c r="V2795" s="222"/>
      <c r="W2795" s="222"/>
      <c r="X2795" s="222"/>
      <c r="Y2795" s="222"/>
      <c r="Z2795" s="212"/>
      <c r="AA2795" s="212"/>
      <c r="AB2795" s="212"/>
      <c r="AC2795" s="212"/>
      <c r="AD2795" s="212"/>
      <c r="AE2795" s="212"/>
      <c r="AF2795" s="212"/>
      <c r="AG2795" s="212" t="s">
        <v>235</v>
      </c>
      <c r="AH2795" s="212">
        <v>0</v>
      </c>
      <c r="AI2795" s="212"/>
      <c r="AJ2795" s="212"/>
      <c r="AK2795" s="212"/>
      <c r="AL2795" s="212"/>
      <c r="AM2795" s="212"/>
      <c r="AN2795" s="212"/>
      <c r="AO2795" s="212"/>
      <c r="AP2795" s="212"/>
      <c r="AQ2795" s="212"/>
      <c r="AR2795" s="212"/>
      <c r="AS2795" s="212"/>
      <c r="AT2795" s="212"/>
      <c r="AU2795" s="212"/>
      <c r="AV2795" s="212"/>
      <c r="AW2795" s="212"/>
      <c r="AX2795" s="212"/>
      <c r="AY2795" s="212"/>
      <c r="AZ2795" s="212"/>
      <c r="BA2795" s="212"/>
      <c r="BB2795" s="212"/>
      <c r="BC2795" s="212"/>
      <c r="BD2795" s="212"/>
      <c r="BE2795" s="212"/>
      <c r="BF2795" s="212"/>
      <c r="BG2795" s="212"/>
      <c r="BH2795" s="212"/>
    </row>
    <row r="2796" spans="1:60" outlineLevel="3" x14ac:dyDescent="0.2">
      <c r="A2796" s="219"/>
      <c r="B2796" s="220"/>
      <c r="C2796" s="259" t="s">
        <v>401</v>
      </c>
      <c r="D2796" s="226"/>
      <c r="E2796" s="227">
        <v>15.3</v>
      </c>
      <c r="F2796" s="222"/>
      <c r="G2796" s="222"/>
      <c r="H2796" s="222"/>
      <c r="I2796" s="222"/>
      <c r="J2796" s="222"/>
      <c r="K2796" s="222"/>
      <c r="L2796" s="222"/>
      <c r="M2796" s="222"/>
      <c r="N2796" s="221"/>
      <c r="O2796" s="221"/>
      <c r="P2796" s="221"/>
      <c r="Q2796" s="221"/>
      <c r="R2796" s="222"/>
      <c r="S2796" s="222"/>
      <c r="T2796" s="222"/>
      <c r="U2796" s="222"/>
      <c r="V2796" s="222"/>
      <c r="W2796" s="222"/>
      <c r="X2796" s="222"/>
      <c r="Y2796" s="222"/>
      <c r="Z2796" s="212"/>
      <c r="AA2796" s="212"/>
      <c r="AB2796" s="212"/>
      <c r="AC2796" s="212"/>
      <c r="AD2796" s="212"/>
      <c r="AE2796" s="212"/>
      <c r="AF2796" s="212"/>
      <c r="AG2796" s="212" t="s">
        <v>235</v>
      </c>
      <c r="AH2796" s="212">
        <v>0</v>
      </c>
      <c r="AI2796" s="212"/>
      <c r="AJ2796" s="212"/>
      <c r="AK2796" s="212"/>
      <c r="AL2796" s="212"/>
      <c r="AM2796" s="212"/>
      <c r="AN2796" s="212"/>
      <c r="AO2796" s="212"/>
      <c r="AP2796" s="212"/>
      <c r="AQ2796" s="212"/>
      <c r="AR2796" s="212"/>
      <c r="AS2796" s="212"/>
      <c r="AT2796" s="212"/>
      <c r="AU2796" s="212"/>
      <c r="AV2796" s="212"/>
      <c r="AW2796" s="212"/>
      <c r="AX2796" s="212"/>
      <c r="AY2796" s="212"/>
      <c r="AZ2796" s="212"/>
      <c r="BA2796" s="212"/>
      <c r="BB2796" s="212"/>
      <c r="BC2796" s="212"/>
      <c r="BD2796" s="212"/>
      <c r="BE2796" s="212"/>
      <c r="BF2796" s="212"/>
      <c r="BG2796" s="212"/>
      <c r="BH2796" s="212"/>
    </row>
    <row r="2797" spans="1:60" outlineLevel="3" x14ac:dyDescent="0.2">
      <c r="A2797" s="219"/>
      <c r="B2797" s="220"/>
      <c r="C2797" s="259" t="s">
        <v>402</v>
      </c>
      <c r="D2797" s="226"/>
      <c r="E2797" s="227">
        <v>1.1000000000000001</v>
      </c>
      <c r="F2797" s="222"/>
      <c r="G2797" s="222"/>
      <c r="H2797" s="222"/>
      <c r="I2797" s="222"/>
      <c r="J2797" s="222"/>
      <c r="K2797" s="222"/>
      <c r="L2797" s="222"/>
      <c r="M2797" s="222"/>
      <c r="N2797" s="221"/>
      <c r="O2797" s="221"/>
      <c r="P2797" s="221"/>
      <c r="Q2797" s="221"/>
      <c r="R2797" s="222"/>
      <c r="S2797" s="222"/>
      <c r="T2797" s="222"/>
      <c r="U2797" s="222"/>
      <c r="V2797" s="222"/>
      <c r="W2797" s="222"/>
      <c r="X2797" s="222"/>
      <c r="Y2797" s="222"/>
      <c r="Z2797" s="212"/>
      <c r="AA2797" s="212"/>
      <c r="AB2797" s="212"/>
      <c r="AC2797" s="212"/>
      <c r="AD2797" s="212"/>
      <c r="AE2797" s="212"/>
      <c r="AF2797" s="212"/>
      <c r="AG2797" s="212" t="s">
        <v>235</v>
      </c>
      <c r="AH2797" s="212">
        <v>0</v>
      </c>
      <c r="AI2797" s="212"/>
      <c r="AJ2797" s="212"/>
      <c r="AK2797" s="212"/>
      <c r="AL2797" s="212"/>
      <c r="AM2797" s="212"/>
      <c r="AN2797" s="212"/>
      <c r="AO2797" s="212"/>
      <c r="AP2797" s="212"/>
      <c r="AQ2797" s="212"/>
      <c r="AR2797" s="212"/>
      <c r="AS2797" s="212"/>
      <c r="AT2797" s="212"/>
      <c r="AU2797" s="212"/>
      <c r="AV2797" s="212"/>
      <c r="AW2797" s="212"/>
      <c r="AX2797" s="212"/>
      <c r="AY2797" s="212"/>
      <c r="AZ2797" s="212"/>
      <c r="BA2797" s="212"/>
      <c r="BB2797" s="212"/>
      <c r="BC2797" s="212"/>
      <c r="BD2797" s="212"/>
      <c r="BE2797" s="212"/>
      <c r="BF2797" s="212"/>
      <c r="BG2797" s="212"/>
      <c r="BH2797" s="212"/>
    </row>
    <row r="2798" spans="1:60" outlineLevel="3" x14ac:dyDescent="0.2">
      <c r="A2798" s="219"/>
      <c r="B2798" s="220"/>
      <c r="C2798" s="259" t="s">
        <v>582</v>
      </c>
      <c r="D2798" s="226"/>
      <c r="E2798" s="227"/>
      <c r="F2798" s="222"/>
      <c r="G2798" s="222"/>
      <c r="H2798" s="222"/>
      <c r="I2798" s="222"/>
      <c r="J2798" s="222"/>
      <c r="K2798" s="222"/>
      <c r="L2798" s="222"/>
      <c r="M2798" s="222"/>
      <c r="N2798" s="221"/>
      <c r="O2798" s="221"/>
      <c r="P2798" s="221"/>
      <c r="Q2798" s="221"/>
      <c r="R2798" s="222"/>
      <c r="S2798" s="222"/>
      <c r="T2798" s="222"/>
      <c r="U2798" s="222"/>
      <c r="V2798" s="222"/>
      <c r="W2798" s="222"/>
      <c r="X2798" s="222"/>
      <c r="Y2798" s="222"/>
      <c r="Z2798" s="212"/>
      <c r="AA2798" s="212"/>
      <c r="AB2798" s="212"/>
      <c r="AC2798" s="212"/>
      <c r="AD2798" s="212"/>
      <c r="AE2798" s="212"/>
      <c r="AF2798" s="212"/>
      <c r="AG2798" s="212" t="s">
        <v>235</v>
      </c>
      <c r="AH2798" s="212">
        <v>0</v>
      </c>
      <c r="AI2798" s="212"/>
      <c r="AJ2798" s="212"/>
      <c r="AK2798" s="212"/>
      <c r="AL2798" s="212"/>
      <c r="AM2798" s="212"/>
      <c r="AN2798" s="212"/>
      <c r="AO2798" s="212"/>
      <c r="AP2798" s="212"/>
      <c r="AQ2798" s="212"/>
      <c r="AR2798" s="212"/>
      <c r="AS2798" s="212"/>
      <c r="AT2798" s="212"/>
      <c r="AU2798" s="212"/>
      <c r="AV2798" s="212"/>
      <c r="AW2798" s="212"/>
      <c r="AX2798" s="212"/>
      <c r="AY2798" s="212"/>
      <c r="AZ2798" s="212"/>
      <c r="BA2798" s="212"/>
      <c r="BB2798" s="212"/>
      <c r="BC2798" s="212"/>
      <c r="BD2798" s="212"/>
      <c r="BE2798" s="212"/>
      <c r="BF2798" s="212"/>
      <c r="BG2798" s="212"/>
      <c r="BH2798" s="212"/>
    </row>
    <row r="2799" spans="1:60" outlineLevel="3" x14ac:dyDescent="0.2">
      <c r="A2799" s="219"/>
      <c r="B2799" s="220"/>
      <c r="C2799" s="259" t="s">
        <v>583</v>
      </c>
      <c r="D2799" s="226"/>
      <c r="E2799" s="227">
        <v>14</v>
      </c>
      <c r="F2799" s="222"/>
      <c r="G2799" s="222"/>
      <c r="H2799" s="222"/>
      <c r="I2799" s="222"/>
      <c r="J2799" s="222"/>
      <c r="K2799" s="222"/>
      <c r="L2799" s="222"/>
      <c r="M2799" s="222"/>
      <c r="N2799" s="221"/>
      <c r="O2799" s="221"/>
      <c r="P2799" s="221"/>
      <c r="Q2799" s="221"/>
      <c r="R2799" s="222"/>
      <c r="S2799" s="222"/>
      <c r="T2799" s="222"/>
      <c r="U2799" s="222"/>
      <c r="V2799" s="222"/>
      <c r="W2799" s="222"/>
      <c r="X2799" s="222"/>
      <c r="Y2799" s="222"/>
      <c r="Z2799" s="212"/>
      <c r="AA2799" s="212"/>
      <c r="AB2799" s="212"/>
      <c r="AC2799" s="212"/>
      <c r="AD2799" s="212"/>
      <c r="AE2799" s="212"/>
      <c r="AF2799" s="212"/>
      <c r="AG2799" s="212" t="s">
        <v>235</v>
      </c>
      <c r="AH2799" s="212">
        <v>0</v>
      </c>
      <c r="AI2799" s="212"/>
      <c r="AJ2799" s="212"/>
      <c r="AK2799" s="212"/>
      <c r="AL2799" s="212"/>
      <c r="AM2799" s="212"/>
      <c r="AN2799" s="212"/>
      <c r="AO2799" s="212"/>
      <c r="AP2799" s="212"/>
      <c r="AQ2799" s="212"/>
      <c r="AR2799" s="212"/>
      <c r="AS2799" s="212"/>
      <c r="AT2799" s="212"/>
      <c r="AU2799" s="212"/>
      <c r="AV2799" s="212"/>
      <c r="AW2799" s="212"/>
      <c r="AX2799" s="212"/>
      <c r="AY2799" s="212"/>
      <c r="AZ2799" s="212"/>
      <c r="BA2799" s="212"/>
      <c r="BB2799" s="212"/>
      <c r="BC2799" s="212"/>
      <c r="BD2799" s="212"/>
      <c r="BE2799" s="212"/>
      <c r="BF2799" s="212"/>
      <c r="BG2799" s="212"/>
      <c r="BH2799" s="212"/>
    </row>
    <row r="2800" spans="1:60" outlineLevel="3" x14ac:dyDescent="0.2">
      <c r="A2800" s="219"/>
      <c r="B2800" s="220"/>
      <c r="C2800" s="259" t="s">
        <v>584</v>
      </c>
      <c r="D2800" s="226"/>
      <c r="E2800" s="227">
        <v>12.2</v>
      </c>
      <c r="F2800" s="222"/>
      <c r="G2800" s="222"/>
      <c r="H2800" s="222"/>
      <c r="I2800" s="222"/>
      <c r="J2800" s="222"/>
      <c r="K2800" s="222"/>
      <c r="L2800" s="222"/>
      <c r="M2800" s="222"/>
      <c r="N2800" s="221"/>
      <c r="O2800" s="221"/>
      <c r="P2800" s="221"/>
      <c r="Q2800" s="221"/>
      <c r="R2800" s="222"/>
      <c r="S2800" s="222"/>
      <c r="T2800" s="222"/>
      <c r="U2800" s="222"/>
      <c r="V2800" s="222"/>
      <c r="W2800" s="222"/>
      <c r="X2800" s="222"/>
      <c r="Y2800" s="222"/>
      <c r="Z2800" s="212"/>
      <c r="AA2800" s="212"/>
      <c r="AB2800" s="212"/>
      <c r="AC2800" s="212"/>
      <c r="AD2800" s="212"/>
      <c r="AE2800" s="212"/>
      <c r="AF2800" s="212"/>
      <c r="AG2800" s="212" t="s">
        <v>235</v>
      </c>
      <c r="AH2800" s="212">
        <v>0</v>
      </c>
      <c r="AI2800" s="212"/>
      <c r="AJ2800" s="212"/>
      <c r="AK2800" s="212"/>
      <c r="AL2800" s="212"/>
      <c r="AM2800" s="212"/>
      <c r="AN2800" s="212"/>
      <c r="AO2800" s="212"/>
      <c r="AP2800" s="212"/>
      <c r="AQ2800" s="212"/>
      <c r="AR2800" s="212"/>
      <c r="AS2800" s="212"/>
      <c r="AT2800" s="212"/>
      <c r="AU2800" s="212"/>
      <c r="AV2800" s="212"/>
      <c r="AW2800" s="212"/>
      <c r="AX2800" s="212"/>
      <c r="AY2800" s="212"/>
      <c r="AZ2800" s="212"/>
      <c r="BA2800" s="212"/>
      <c r="BB2800" s="212"/>
      <c r="BC2800" s="212"/>
      <c r="BD2800" s="212"/>
      <c r="BE2800" s="212"/>
      <c r="BF2800" s="212"/>
      <c r="BG2800" s="212"/>
      <c r="BH2800" s="212"/>
    </row>
    <row r="2801" spans="1:60" outlineLevel="3" x14ac:dyDescent="0.2">
      <c r="A2801" s="219"/>
      <c r="B2801" s="220"/>
      <c r="C2801" s="259" t="s">
        <v>585</v>
      </c>
      <c r="D2801" s="226"/>
      <c r="E2801" s="227">
        <v>16.7</v>
      </c>
      <c r="F2801" s="222"/>
      <c r="G2801" s="222"/>
      <c r="H2801" s="222"/>
      <c r="I2801" s="222"/>
      <c r="J2801" s="222"/>
      <c r="K2801" s="222"/>
      <c r="L2801" s="222"/>
      <c r="M2801" s="222"/>
      <c r="N2801" s="221"/>
      <c r="O2801" s="221"/>
      <c r="P2801" s="221"/>
      <c r="Q2801" s="221"/>
      <c r="R2801" s="222"/>
      <c r="S2801" s="222"/>
      <c r="T2801" s="222"/>
      <c r="U2801" s="222"/>
      <c r="V2801" s="222"/>
      <c r="W2801" s="222"/>
      <c r="X2801" s="222"/>
      <c r="Y2801" s="222"/>
      <c r="Z2801" s="212"/>
      <c r="AA2801" s="212"/>
      <c r="AB2801" s="212"/>
      <c r="AC2801" s="212"/>
      <c r="AD2801" s="212"/>
      <c r="AE2801" s="212"/>
      <c r="AF2801" s="212"/>
      <c r="AG2801" s="212" t="s">
        <v>235</v>
      </c>
      <c r="AH2801" s="212">
        <v>0</v>
      </c>
      <c r="AI2801" s="212"/>
      <c r="AJ2801" s="212"/>
      <c r="AK2801" s="212"/>
      <c r="AL2801" s="212"/>
      <c r="AM2801" s="212"/>
      <c r="AN2801" s="212"/>
      <c r="AO2801" s="212"/>
      <c r="AP2801" s="212"/>
      <c r="AQ2801" s="212"/>
      <c r="AR2801" s="212"/>
      <c r="AS2801" s="212"/>
      <c r="AT2801" s="212"/>
      <c r="AU2801" s="212"/>
      <c r="AV2801" s="212"/>
      <c r="AW2801" s="212"/>
      <c r="AX2801" s="212"/>
      <c r="AY2801" s="212"/>
      <c r="AZ2801" s="212"/>
      <c r="BA2801" s="212"/>
      <c r="BB2801" s="212"/>
      <c r="BC2801" s="212"/>
      <c r="BD2801" s="212"/>
      <c r="BE2801" s="212"/>
      <c r="BF2801" s="212"/>
      <c r="BG2801" s="212"/>
      <c r="BH2801" s="212"/>
    </row>
    <row r="2802" spans="1:60" outlineLevel="3" x14ac:dyDescent="0.2">
      <c r="A2802" s="219"/>
      <c r="B2802" s="220"/>
      <c r="C2802" s="259" t="s">
        <v>586</v>
      </c>
      <c r="D2802" s="226"/>
      <c r="E2802" s="227">
        <v>19.2</v>
      </c>
      <c r="F2802" s="222"/>
      <c r="G2802" s="222"/>
      <c r="H2802" s="222"/>
      <c r="I2802" s="222"/>
      <c r="J2802" s="222"/>
      <c r="K2802" s="222"/>
      <c r="L2802" s="222"/>
      <c r="M2802" s="222"/>
      <c r="N2802" s="221"/>
      <c r="O2802" s="221"/>
      <c r="P2802" s="221"/>
      <c r="Q2802" s="221"/>
      <c r="R2802" s="222"/>
      <c r="S2802" s="222"/>
      <c r="T2802" s="222"/>
      <c r="U2802" s="222"/>
      <c r="V2802" s="222"/>
      <c r="W2802" s="222"/>
      <c r="X2802" s="222"/>
      <c r="Y2802" s="222"/>
      <c r="Z2802" s="212"/>
      <c r="AA2802" s="212"/>
      <c r="AB2802" s="212"/>
      <c r="AC2802" s="212"/>
      <c r="AD2802" s="212"/>
      <c r="AE2802" s="212"/>
      <c r="AF2802" s="212"/>
      <c r="AG2802" s="212" t="s">
        <v>235</v>
      </c>
      <c r="AH2802" s="212">
        <v>0</v>
      </c>
      <c r="AI2802" s="212"/>
      <c r="AJ2802" s="212"/>
      <c r="AK2802" s="212"/>
      <c r="AL2802" s="212"/>
      <c r="AM2802" s="212"/>
      <c r="AN2802" s="212"/>
      <c r="AO2802" s="212"/>
      <c r="AP2802" s="212"/>
      <c r="AQ2802" s="212"/>
      <c r="AR2802" s="212"/>
      <c r="AS2802" s="212"/>
      <c r="AT2802" s="212"/>
      <c r="AU2802" s="212"/>
      <c r="AV2802" s="212"/>
      <c r="AW2802" s="212"/>
      <c r="AX2802" s="212"/>
      <c r="AY2802" s="212"/>
      <c r="AZ2802" s="212"/>
      <c r="BA2802" s="212"/>
      <c r="BB2802" s="212"/>
      <c r="BC2802" s="212"/>
      <c r="BD2802" s="212"/>
      <c r="BE2802" s="212"/>
      <c r="BF2802" s="212"/>
      <c r="BG2802" s="212"/>
      <c r="BH2802" s="212"/>
    </row>
    <row r="2803" spans="1:60" outlineLevel="3" x14ac:dyDescent="0.2">
      <c r="A2803" s="219"/>
      <c r="B2803" s="220"/>
      <c r="C2803" s="259" t="s">
        <v>587</v>
      </c>
      <c r="D2803" s="226"/>
      <c r="E2803" s="227">
        <v>16.3</v>
      </c>
      <c r="F2803" s="222"/>
      <c r="G2803" s="222"/>
      <c r="H2803" s="222"/>
      <c r="I2803" s="222"/>
      <c r="J2803" s="222"/>
      <c r="K2803" s="222"/>
      <c r="L2803" s="222"/>
      <c r="M2803" s="222"/>
      <c r="N2803" s="221"/>
      <c r="O2803" s="221"/>
      <c r="P2803" s="221"/>
      <c r="Q2803" s="221"/>
      <c r="R2803" s="222"/>
      <c r="S2803" s="222"/>
      <c r="T2803" s="222"/>
      <c r="U2803" s="222"/>
      <c r="V2803" s="222"/>
      <c r="W2803" s="222"/>
      <c r="X2803" s="222"/>
      <c r="Y2803" s="222"/>
      <c r="Z2803" s="212"/>
      <c r="AA2803" s="212"/>
      <c r="AB2803" s="212"/>
      <c r="AC2803" s="212"/>
      <c r="AD2803" s="212"/>
      <c r="AE2803" s="212"/>
      <c r="AF2803" s="212"/>
      <c r="AG2803" s="212" t="s">
        <v>235</v>
      </c>
      <c r="AH2803" s="212">
        <v>0</v>
      </c>
      <c r="AI2803" s="212"/>
      <c r="AJ2803" s="212"/>
      <c r="AK2803" s="212"/>
      <c r="AL2803" s="212"/>
      <c r="AM2803" s="212"/>
      <c r="AN2803" s="212"/>
      <c r="AO2803" s="212"/>
      <c r="AP2803" s="212"/>
      <c r="AQ2803" s="212"/>
      <c r="AR2803" s="212"/>
      <c r="AS2803" s="212"/>
      <c r="AT2803" s="212"/>
      <c r="AU2803" s="212"/>
      <c r="AV2803" s="212"/>
      <c r="AW2803" s="212"/>
      <c r="AX2803" s="212"/>
      <c r="AY2803" s="212"/>
      <c r="AZ2803" s="212"/>
      <c r="BA2803" s="212"/>
      <c r="BB2803" s="212"/>
      <c r="BC2803" s="212"/>
      <c r="BD2803" s="212"/>
      <c r="BE2803" s="212"/>
      <c r="BF2803" s="212"/>
      <c r="BG2803" s="212"/>
      <c r="BH2803" s="212"/>
    </row>
    <row r="2804" spans="1:60" outlineLevel="3" x14ac:dyDescent="0.2">
      <c r="A2804" s="219"/>
      <c r="B2804" s="220"/>
      <c r="C2804" s="259" t="s">
        <v>588</v>
      </c>
      <c r="D2804" s="226"/>
      <c r="E2804" s="227">
        <v>4.9000000000000004</v>
      </c>
      <c r="F2804" s="222"/>
      <c r="G2804" s="222"/>
      <c r="H2804" s="222"/>
      <c r="I2804" s="222"/>
      <c r="J2804" s="222"/>
      <c r="K2804" s="222"/>
      <c r="L2804" s="222"/>
      <c r="M2804" s="222"/>
      <c r="N2804" s="221"/>
      <c r="O2804" s="221"/>
      <c r="P2804" s="221"/>
      <c r="Q2804" s="221"/>
      <c r="R2804" s="222"/>
      <c r="S2804" s="222"/>
      <c r="T2804" s="222"/>
      <c r="U2804" s="222"/>
      <c r="V2804" s="222"/>
      <c r="W2804" s="222"/>
      <c r="X2804" s="222"/>
      <c r="Y2804" s="222"/>
      <c r="Z2804" s="212"/>
      <c r="AA2804" s="212"/>
      <c r="AB2804" s="212"/>
      <c r="AC2804" s="212"/>
      <c r="AD2804" s="212"/>
      <c r="AE2804" s="212"/>
      <c r="AF2804" s="212"/>
      <c r="AG2804" s="212" t="s">
        <v>235</v>
      </c>
      <c r="AH2804" s="212">
        <v>0</v>
      </c>
      <c r="AI2804" s="212"/>
      <c r="AJ2804" s="212"/>
      <c r="AK2804" s="212"/>
      <c r="AL2804" s="212"/>
      <c r="AM2804" s="212"/>
      <c r="AN2804" s="212"/>
      <c r="AO2804" s="212"/>
      <c r="AP2804" s="212"/>
      <c r="AQ2804" s="212"/>
      <c r="AR2804" s="212"/>
      <c r="AS2804" s="212"/>
      <c r="AT2804" s="212"/>
      <c r="AU2804" s="212"/>
      <c r="AV2804" s="212"/>
      <c r="AW2804" s="212"/>
      <c r="AX2804" s="212"/>
      <c r="AY2804" s="212"/>
      <c r="AZ2804" s="212"/>
      <c r="BA2804" s="212"/>
      <c r="BB2804" s="212"/>
      <c r="BC2804" s="212"/>
      <c r="BD2804" s="212"/>
      <c r="BE2804" s="212"/>
      <c r="BF2804" s="212"/>
      <c r="BG2804" s="212"/>
      <c r="BH2804" s="212"/>
    </row>
    <row r="2805" spans="1:60" outlineLevel="3" x14ac:dyDescent="0.2">
      <c r="A2805" s="219"/>
      <c r="B2805" s="220"/>
      <c r="C2805" s="259" t="s">
        <v>589</v>
      </c>
      <c r="D2805" s="226"/>
      <c r="E2805" s="227">
        <v>10.6</v>
      </c>
      <c r="F2805" s="222"/>
      <c r="G2805" s="222"/>
      <c r="H2805" s="222"/>
      <c r="I2805" s="222"/>
      <c r="J2805" s="222"/>
      <c r="K2805" s="222"/>
      <c r="L2805" s="222"/>
      <c r="M2805" s="222"/>
      <c r="N2805" s="221"/>
      <c r="O2805" s="221"/>
      <c r="P2805" s="221"/>
      <c r="Q2805" s="221"/>
      <c r="R2805" s="222"/>
      <c r="S2805" s="222"/>
      <c r="T2805" s="222"/>
      <c r="U2805" s="222"/>
      <c r="V2805" s="222"/>
      <c r="W2805" s="222"/>
      <c r="X2805" s="222"/>
      <c r="Y2805" s="222"/>
      <c r="Z2805" s="212"/>
      <c r="AA2805" s="212"/>
      <c r="AB2805" s="212"/>
      <c r="AC2805" s="212"/>
      <c r="AD2805" s="212"/>
      <c r="AE2805" s="212"/>
      <c r="AF2805" s="212"/>
      <c r="AG2805" s="212" t="s">
        <v>235</v>
      </c>
      <c r="AH2805" s="212">
        <v>0</v>
      </c>
      <c r="AI2805" s="212"/>
      <c r="AJ2805" s="212"/>
      <c r="AK2805" s="212"/>
      <c r="AL2805" s="212"/>
      <c r="AM2805" s="212"/>
      <c r="AN2805" s="212"/>
      <c r="AO2805" s="212"/>
      <c r="AP2805" s="212"/>
      <c r="AQ2805" s="212"/>
      <c r="AR2805" s="212"/>
      <c r="AS2805" s="212"/>
      <c r="AT2805" s="212"/>
      <c r="AU2805" s="212"/>
      <c r="AV2805" s="212"/>
      <c r="AW2805" s="212"/>
      <c r="AX2805" s="212"/>
      <c r="AY2805" s="212"/>
      <c r="AZ2805" s="212"/>
      <c r="BA2805" s="212"/>
      <c r="BB2805" s="212"/>
      <c r="BC2805" s="212"/>
      <c r="BD2805" s="212"/>
      <c r="BE2805" s="212"/>
      <c r="BF2805" s="212"/>
      <c r="BG2805" s="212"/>
      <c r="BH2805" s="212"/>
    </row>
    <row r="2806" spans="1:60" outlineLevel="3" x14ac:dyDescent="0.2">
      <c r="A2806" s="219"/>
      <c r="B2806" s="220"/>
      <c r="C2806" s="259" t="s">
        <v>590</v>
      </c>
      <c r="D2806" s="226"/>
      <c r="E2806" s="227"/>
      <c r="F2806" s="222"/>
      <c r="G2806" s="222"/>
      <c r="H2806" s="222"/>
      <c r="I2806" s="222"/>
      <c r="J2806" s="222"/>
      <c r="K2806" s="222"/>
      <c r="L2806" s="222"/>
      <c r="M2806" s="222"/>
      <c r="N2806" s="221"/>
      <c r="O2806" s="221"/>
      <c r="P2806" s="221"/>
      <c r="Q2806" s="221"/>
      <c r="R2806" s="222"/>
      <c r="S2806" s="222"/>
      <c r="T2806" s="222"/>
      <c r="U2806" s="222"/>
      <c r="V2806" s="222"/>
      <c r="W2806" s="222"/>
      <c r="X2806" s="222"/>
      <c r="Y2806" s="222"/>
      <c r="Z2806" s="212"/>
      <c r="AA2806" s="212"/>
      <c r="AB2806" s="212"/>
      <c r="AC2806" s="212"/>
      <c r="AD2806" s="212"/>
      <c r="AE2806" s="212"/>
      <c r="AF2806" s="212"/>
      <c r="AG2806" s="212" t="s">
        <v>235</v>
      </c>
      <c r="AH2806" s="212">
        <v>0</v>
      </c>
      <c r="AI2806" s="212"/>
      <c r="AJ2806" s="212"/>
      <c r="AK2806" s="212"/>
      <c r="AL2806" s="212"/>
      <c r="AM2806" s="212"/>
      <c r="AN2806" s="212"/>
      <c r="AO2806" s="212"/>
      <c r="AP2806" s="212"/>
      <c r="AQ2806" s="212"/>
      <c r="AR2806" s="212"/>
      <c r="AS2806" s="212"/>
      <c r="AT2806" s="212"/>
      <c r="AU2806" s="212"/>
      <c r="AV2806" s="212"/>
      <c r="AW2806" s="212"/>
      <c r="AX2806" s="212"/>
      <c r="AY2806" s="212"/>
      <c r="AZ2806" s="212"/>
      <c r="BA2806" s="212"/>
      <c r="BB2806" s="212"/>
      <c r="BC2806" s="212"/>
      <c r="BD2806" s="212"/>
      <c r="BE2806" s="212"/>
      <c r="BF2806" s="212"/>
      <c r="BG2806" s="212"/>
      <c r="BH2806" s="212"/>
    </row>
    <row r="2807" spans="1:60" outlineLevel="3" x14ac:dyDescent="0.2">
      <c r="A2807" s="219"/>
      <c r="B2807" s="220"/>
      <c r="C2807" s="259" t="s">
        <v>591</v>
      </c>
      <c r="D2807" s="226"/>
      <c r="E2807" s="227">
        <v>6.2</v>
      </c>
      <c r="F2807" s="222"/>
      <c r="G2807" s="222"/>
      <c r="H2807" s="222"/>
      <c r="I2807" s="222"/>
      <c r="J2807" s="222"/>
      <c r="K2807" s="222"/>
      <c r="L2807" s="222"/>
      <c r="M2807" s="222"/>
      <c r="N2807" s="221"/>
      <c r="O2807" s="221"/>
      <c r="P2807" s="221"/>
      <c r="Q2807" s="221"/>
      <c r="R2807" s="222"/>
      <c r="S2807" s="222"/>
      <c r="T2807" s="222"/>
      <c r="U2807" s="222"/>
      <c r="V2807" s="222"/>
      <c r="W2807" s="222"/>
      <c r="X2807" s="222"/>
      <c r="Y2807" s="222"/>
      <c r="Z2807" s="212"/>
      <c r="AA2807" s="212"/>
      <c r="AB2807" s="212"/>
      <c r="AC2807" s="212"/>
      <c r="AD2807" s="212"/>
      <c r="AE2807" s="212"/>
      <c r="AF2807" s="212"/>
      <c r="AG2807" s="212" t="s">
        <v>235</v>
      </c>
      <c r="AH2807" s="212">
        <v>0</v>
      </c>
      <c r="AI2807" s="212"/>
      <c r="AJ2807" s="212"/>
      <c r="AK2807" s="212"/>
      <c r="AL2807" s="212"/>
      <c r="AM2807" s="212"/>
      <c r="AN2807" s="212"/>
      <c r="AO2807" s="212"/>
      <c r="AP2807" s="212"/>
      <c r="AQ2807" s="212"/>
      <c r="AR2807" s="212"/>
      <c r="AS2807" s="212"/>
      <c r="AT2807" s="212"/>
      <c r="AU2807" s="212"/>
      <c r="AV2807" s="212"/>
      <c r="AW2807" s="212"/>
      <c r="AX2807" s="212"/>
      <c r="AY2807" s="212"/>
      <c r="AZ2807" s="212"/>
      <c r="BA2807" s="212"/>
      <c r="BB2807" s="212"/>
      <c r="BC2807" s="212"/>
      <c r="BD2807" s="212"/>
      <c r="BE2807" s="212"/>
      <c r="BF2807" s="212"/>
      <c r="BG2807" s="212"/>
      <c r="BH2807" s="212"/>
    </row>
    <row r="2808" spans="1:60" outlineLevel="3" x14ac:dyDescent="0.2">
      <c r="A2808" s="219"/>
      <c r="B2808" s="220"/>
      <c r="C2808" s="259" t="s">
        <v>592</v>
      </c>
      <c r="D2808" s="226"/>
      <c r="E2808" s="227">
        <v>6.91</v>
      </c>
      <c r="F2808" s="222"/>
      <c r="G2808" s="222"/>
      <c r="H2808" s="222"/>
      <c r="I2808" s="222"/>
      <c r="J2808" s="222"/>
      <c r="K2808" s="222"/>
      <c r="L2808" s="222"/>
      <c r="M2808" s="222"/>
      <c r="N2808" s="221"/>
      <c r="O2808" s="221"/>
      <c r="P2808" s="221"/>
      <c r="Q2808" s="221"/>
      <c r="R2808" s="222"/>
      <c r="S2808" s="222"/>
      <c r="T2808" s="222"/>
      <c r="U2808" s="222"/>
      <c r="V2808" s="222"/>
      <c r="W2808" s="222"/>
      <c r="X2808" s="222"/>
      <c r="Y2808" s="222"/>
      <c r="Z2808" s="212"/>
      <c r="AA2808" s="212"/>
      <c r="AB2808" s="212"/>
      <c r="AC2808" s="212"/>
      <c r="AD2808" s="212"/>
      <c r="AE2808" s="212"/>
      <c r="AF2808" s="212"/>
      <c r="AG2808" s="212" t="s">
        <v>235</v>
      </c>
      <c r="AH2808" s="212">
        <v>0</v>
      </c>
      <c r="AI2808" s="212"/>
      <c r="AJ2808" s="212"/>
      <c r="AK2808" s="212"/>
      <c r="AL2808" s="212"/>
      <c r="AM2808" s="212"/>
      <c r="AN2808" s="212"/>
      <c r="AO2808" s="212"/>
      <c r="AP2808" s="212"/>
      <c r="AQ2808" s="212"/>
      <c r="AR2808" s="212"/>
      <c r="AS2808" s="212"/>
      <c r="AT2808" s="212"/>
      <c r="AU2808" s="212"/>
      <c r="AV2808" s="212"/>
      <c r="AW2808" s="212"/>
      <c r="AX2808" s="212"/>
      <c r="AY2808" s="212"/>
      <c r="AZ2808" s="212"/>
      <c r="BA2808" s="212"/>
      <c r="BB2808" s="212"/>
      <c r="BC2808" s="212"/>
      <c r="BD2808" s="212"/>
      <c r="BE2808" s="212"/>
      <c r="BF2808" s="212"/>
      <c r="BG2808" s="212"/>
      <c r="BH2808" s="212"/>
    </row>
    <row r="2809" spans="1:60" outlineLevel="3" x14ac:dyDescent="0.2">
      <c r="A2809" s="219"/>
      <c r="B2809" s="220"/>
      <c r="C2809" s="259" t="s">
        <v>593</v>
      </c>
      <c r="D2809" s="226"/>
      <c r="E2809" s="227">
        <v>7.5</v>
      </c>
      <c r="F2809" s="222"/>
      <c r="G2809" s="222"/>
      <c r="H2809" s="222"/>
      <c r="I2809" s="222"/>
      <c r="J2809" s="222"/>
      <c r="K2809" s="222"/>
      <c r="L2809" s="222"/>
      <c r="M2809" s="222"/>
      <c r="N2809" s="221"/>
      <c r="O2809" s="221"/>
      <c r="P2809" s="221"/>
      <c r="Q2809" s="221"/>
      <c r="R2809" s="222"/>
      <c r="S2809" s="222"/>
      <c r="T2809" s="222"/>
      <c r="U2809" s="222"/>
      <c r="V2809" s="222"/>
      <c r="W2809" s="222"/>
      <c r="X2809" s="222"/>
      <c r="Y2809" s="222"/>
      <c r="Z2809" s="212"/>
      <c r="AA2809" s="212"/>
      <c r="AB2809" s="212"/>
      <c r="AC2809" s="212"/>
      <c r="AD2809" s="212"/>
      <c r="AE2809" s="212"/>
      <c r="AF2809" s="212"/>
      <c r="AG2809" s="212" t="s">
        <v>235</v>
      </c>
      <c r="AH2809" s="212">
        <v>0</v>
      </c>
      <c r="AI2809" s="212"/>
      <c r="AJ2809" s="212"/>
      <c r="AK2809" s="212"/>
      <c r="AL2809" s="212"/>
      <c r="AM2809" s="212"/>
      <c r="AN2809" s="212"/>
      <c r="AO2809" s="212"/>
      <c r="AP2809" s="212"/>
      <c r="AQ2809" s="212"/>
      <c r="AR2809" s="212"/>
      <c r="AS2809" s="212"/>
      <c r="AT2809" s="212"/>
      <c r="AU2809" s="212"/>
      <c r="AV2809" s="212"/>
      <c r="AW2809" s="212"/>
      <c r="AX2809" s="212"/>
      <c r="AY2809" s="212"/>
      <c r="AZ2809" s="212"/>
      <c r="BA2809" s="212"/>
      <c r="BB2809" s="212"/>
      <c r="BC2809" s="212"/>
      <c r="BD2809" s="212"/>
      <c r="BE2809" s="212"/>
      <c r="BF2809" s="212"/>
      <c r="BG2809" s="212"/>
      <c r="BH2809" s="212"/>
    </row>
    <row r="2810" spans="1:60" outlineLevel="3" x14ac:dyDescent="0.2">
      <c r="A2810" s="219"/>
      <c r="B2810" s="220"/>
      <c r="C2810" s="259" t="s">
        <v>594</v>
      </c>
      <c r="D2810" s="226"/>
      <c r="E2810" s="227"/>
      <c r="F2810" s="222"/>
      <c r="G2810" s="222"/>
      <c r="H2810" s="222"/>
      <c r="I2810" s="222"/>
      <c r="J2810" s="222"/>
      <c r="K2810" s="222"/>
      <c r="L2810" s="222"/>
      <c r="M2810" s="222"/>
      <c r="N2810" s="221"/>
      <c r="O2810" s="221"/>
      <c r="P2810" s="221"/>
      <c r="Q2810" s="221"/>
      <c r="R2810" s="222"/>
      <c r="S2810" s="222"/>
      <c r="T2810" s="222"/>
      <c r="U2810" s="222"/>
      <c r="V2810" s="222"/>
      <c r="W2810" s="222"/>
      <c r="X2810" s="222"/>
      <c r="Y2810" s="222"/>
      <c r="Z2810" s="212"/>
      <c r="AA2810" s="212"/>
      <c r="AB2810" s="212"/>
      <c r="AC2810" s="212"/>
      <c r="AD2810" s="212"/>
      <c r="AE2810" s="212"/>
      <c r="AF2810" s="212"/>
      <c r="AG2810" s="212" t="s">
        <v>235</v>
      </c>
      <c r="AH2810" s="212">
        <v>0</v>
      </c>
      <c r="AI2810" s="212"/>
      <c r="AJ2810" s="212"/>
      <c r="AK2810" s="212"/>
      <c r="AL2810" s="212"/>
      <c r="AM2810" s="212"/>
      <c r="AN2810" s="212"/>
      <c r="AO2810" s="212"/>
      <c r="AP2810" s="212"/>
      <c r="AQ2810" s="212"/>
      <c r="AR2810" s="212"/>
      <c r="AS2810" s="212"/>
      <c r="AT2810" s="212"/>
      <c r="AU2810" s="212"/>
      <c r="AV2810" s="212"/>
      <c r="AW2810" s="212"/>
      <c r="AX2810" s="212"/>
      <c r="AY2810" s="212"/>
      <c r="AZ2810" s="212"/>
      <c r="BA2810" s="212"/>
      <c r="BB2810" s="212"/>
      <c r="BC2810" s="212"/>
      <c r="BD2810" s="212"/>
      <c r="BE2810" s="212"/>
      <c r="BF2810" s="212"/>
      <c r="BG2810" s="212"/>
      <c r="BH2810" s="212"/>
    </row>
    <row r="2811" spans="1:60" outlineLevel="3" x14ac:dyDescent="0.2">
      <c r="A2811" s="219"/>
      <c r="B2811" s="220"/>
      <c r="C2811" s="259" t="s">
        <v>595</v>
      </c>
      <c r="D2811" s="226"/>
      <c r="E2811" s="227">
        <v>16.7</v>
      </c>
      <c r="F2811" s="222"/>
      <c r="G2811" s="222"/>
      <c r="H2811" s="222"/>
      <c r="I2811" s="222"/>
      <c r="J2811" s="222"/>
      <c r="K2811" s="222"/>
      <c r="L2811" s="222"/>
      <c r="M2811" s="222"/>
      <c r="N2811" s="221"/>
      <c r="O2811" s="221"/>
      <c r="P2811" s="221"/>
      <c r="Q2811" s="221"/>
      <c r="R2811" s="222"/>
      <c r="S2811" s="222"/>
      <c r="T2811" s="222"/>
      <c r="U2811" s="222"/>
      <c r="V2811" s="222"/>
      <c r="W2811" s="222"/>
      <c r="X2811" s="222"/>
      <c r="Y2811" s="222"/>
      <c r="Z2811" s="212"/>
      <c r="AA2811" s="212"/>
      <c r="AB2811" s="212"/>
      <c r="AC2811" s="212"/>
      <c r="AD2811" s="212"/>
      <c r="AE2811" s="212"/>
      <c r="AF2811" s="212"/>
      <c r="AG2811" s="212" t="s">
        <v>235</v>
      </c>
      <c r="AH2811" s="212">
        <v>0</v>
      </c>
      <c r="AI2811" s="212"/>
      <c r="AJ2811" s="212"/>
      <c r="AK2811" s="212"/>
      <c r="AL2811" s="212"/>
      <c r="AM2811" s="212"/>
      <c r="AN2811" s="212"/>
      <c r="AO2811" s="212"/>
      <c r="AP2811" s="212"/>
      <c r="AQ2811" s="212"/>
      <c r="AR2811" s="212"/>
      <c r="AS2811" s="212"/>
      <c r="AT2811" s="212"/>
      <c r="AU2811" s="212"/>
      <c r="AV2811" s="212"/>
      <c r="AW2811" s="212"/>
      <c r="AX2811" s="212"/>
      <c r="AY2811" s="212"/>
      <c r="AZ2811" s="212"/>
      <c r="BA2811" s="212"/>
      <c r="BB2811" s="212"/>
      <c r="BC2811" s="212"/>
      <c r="BD2811" s="212"/>
      <c r="BE2811" s="212"/>
      <c r="BF2811" s="212"/>
      <c r="BG2811" s="212"/>
      <c r="BH2811" s="212"/>
    </row>
    <row r="2812" spans="1:60" outlineLevel="3" x14ac:dyDescent="0.2">
      <c r="A2812" s="219"/>
      <c r="B2812" s="220"/>
      <c r="C2812" s="259" t="s">
        <v>596</v>
      </c>
      <c r="D2812" s="226"/>
      <c r="E2812" s="227">
        <v>14.3</v>
      </c>
      <c r="F2812" s="222"/>
      <c r="G2812" s="222"/>
      <c r="H2812" s="222"/>
      <c r="I2812" s="222"/>
      <c r="J2812" s="222"/>
      <c r="K2812" s="222"/>
      <c r="L2812" s="222"/>
      <c r="M2812" s="222"/>
      <c r="N2812" s="221"/>
      <c r="O2812" s="221"/>
      <c r="P2812" s="221"/>
      <c r="Q2812" s="221"/>
      <c r="R2812" s="222"/>
      <c r="S2812" s="222"/>
      <c r="T2812" s="222"/>
      <c r="U2812" s="222"/>
      <c r="V2812" s="222"/>
      <c r="W2812" s="222"/>
      <c r="X2812" s="222"/>
      <c r="Y2812" s="222"/>
      <c r="Z2812" s="212"/>
      <c r="AA2812" s="212"/>
      <c r="AB2812" s="212"/>
      <c r="AC2812" s="212"/>
      <c r="AD2812" s="212"/>
      <c r="AE2812" s="212"/>
      <c r="AF2812" s="212"/>
      <c r="AG2812" s="212" t="s">
        <v>235</v>
      </c>
      <c r="AH2812" s="212">
        <v>0</v>
      </c>
      <c r="AI2812" s="212"/>
      <c r="AJ2812" s="212"/>
      <c r="AK2812" s="212"/>
      <c r="AL2812" s="212"/>
      <c r="AM2812" s="212"/>
      <c r="AN2812" s="212"/>
      <c r="AO2812" s="212"/>
      <c r="AP2812" s="212"/>
      <c r="AQ2812" s="212"/>
      <c r="AR2812" s="212"/>
      <c r="AS2812" s="212"/>
      <c r="AT2812" s="212"/>
      <c r="AU2812" s="212"/>
      <c r="AV2812" s="212"/>
      <c r="AW2812" s="212"/>
      <c r="AX2812" s="212"/>
      <c r="AY2812" s="212"/>
      <c r="AZ2812" s="212"/>
      <c r="BA2812" s="212"/>
      <c r="BB2812" s="212"/>
      <c r="BC2812" s="212"/>
      <c r="BD2812" s="212"/>
      <c r="BE2812" s="212"/>
      <c r="BF2812" s="212"/>
      <c r="BG2812" s="212"/>
      <c r="BH2812" s="212"/>
    </row>
    <row r="2813" spans="1:60" outlineLevel="3" x14ac:dyDescent="0.2">
      <c r="A2813" s="219"/>
      <c r="B2813" s="220"/>
      <c r="C2813" s="259" t="s">
        <v>597</v>
      </c>
      <c r="D2813" s="226"/>
      <c r="E2813" s="227"/>
      <c r="F2813" s="222"/>
      <c r="G2813" s="222"/>
      <c r="H2813" s="222"/>
      <c r="I2813" s="222"/>
      <c r="J2813" s="222"/>
      <c r="K2813" s="222"/>
      <c r="L2813" s="222"/>
      <c r="M2813" s="222"/>
      <c r="N2813" s="221"/>
      <c r="O2813" s="221"/>
      <c r="P2813" s="221"/>
      <c r="Q2813" s="221"/>
      <c r="R2813" s="222"/>
      <c r="S2813" s="222"/>
      <c r="T2813" s="222"/>
      <c r="U2813" s="222"/>
      <c r="V2813" s="222"/>
      <c r="W2813" s="222"/>
      <c r="X2813" s="222"/>
      <c r="Y2813" s="222"/>
      <c r="Z2813" s="212"/>
      <c r="AA2813" s="212"/>
      <c r="AB2813" s="212"/>
      <c r="AC2813" s="212"/>
      <c r="AD2813" s="212"/>
      <c r="AE2813" s="212"/>
      <c r="AF2813" s="212"/>
      <c r="AG2813" s="212" t="s">
        <v>235</v>
      </c>
      <c r="AH2813" s="212">
        <v>0</v>
      </c>
      <c r="AI2813" s="212"/>
      <c r="AJ2813" s="212"/>
      <c r="AK2813" s="212"/>
      <c r="AL2813" s="212"/>
      <c r="AM2813" s="212"/>
      <c r="AN2813" s="212"/>
      <c r="AO2813" s="212"/>
      <c r="AP2813" s="212"/>
      <c r="AQ2813" s="212"/>
      <c r="AR2813" s="212"/>
      <c r="AS2813" s="212"/>
      <c r="AT2813" s="212"/>
      <c r="AU2813" s="212"/>
      <c r="AV2813" s="212"/>
      <c r="AW2813" s="212"/>
      <c r="AX2813" s="212"/>
      <c r="AY2813" s="212"/>
      <c r="AZ2813" s="212"/>
      <c r="BA2813" s="212"/>
      <c r="BB2813" s="212"/>
      <c r="BC2813" s="212"/>
      <c r="BD2813" s="212"/>
      <c r="BE2813" s="212"/>
      <c r="BF2813" s="212"/>
      <c r="BG2813" s="212"/>
      <c r="BH2813" s="212"/>
    </row>
    <row r="2814" spans="1:60" outlineLevel="3" x14ac:dyDescent="0.2">
      <c r="A2814" s="219"/>
      <c r="B2814" s="220"/>
      <c r="C2814" s="259" t="s">
        <v>598</v>
      </c>
      <c r="D2814" s="226"/>
      <c r="E2814" s="227">
        <v>7.5</v>
      </c>
      <c r="F2814" s="222"/>
      <c r="G2814" s="222"/>
      <c r="H2814" s="222"/>
      <c r="I2814" s="222"/>
      <c r="J2814" s="222"/>
      <c r="K2814" s="222"/>
      <c r="L2814" s="222"/>
      <c r="M2814" s="222"/>
      <c r="N2814" s="221"/>
      <c r="O2814" s="221"/>
      <c r="P2814" s="221"/>
      <c r="Q2814" s="221"/>
      <c r="R2814" s="222"/>
      <c r="S2814" s="222"/>
      <c r="T2814" s="222"/>
      <c r="U2814" s="222"/>
      <c r="V2814" s="222"/>
      <c r="W2814" s="222"/>
      <c r="X2814" s="222"/>
      <c r="Y2814" s="222"/>
      <c r="Z2814" s="212"/>
      <c r="AA2814" s="212"/>
      <c r="AB2814" s="212"/>
      <c r="AC2814" s="212"/>
      <c r="AD2814" s="212"/>
      <c r="AE2814" s="212"/>
      <c r="AF2814" s="212"/>
      <c r="AG2814" s="212" t="s">
        <v>235</v>
      </c>
      <c r="AH2814" s="212">
        <v>0</v>
      </c>
      <c r="AI2814" s="212"/>
      <c r="AJ2814" s="212"/>
      <c r="AK2814" s="212"/>
      <c r="AL2814" s="212"/>
      <c r="AM2814" s="212"/>
      <c r="AN2814" s="212"/>
      <c r="AO2814" s="212"/>
      <c r="AP2814" s="212"/>
      <c r="AQ2814" s="212"/>
      <c r="AR2814" s="212"/>
      <c r="AS2814" s="212"/>
      <c r="AT2814" s="212"/>
      <c r="AU2814" s="212"/>
      <c r="AV2814" s="212"/>
      <c r="AW2814" s="212"/>
      <c r="AX2814" s="212"/>
      <c r="AY2814" s="212"/>
      <c r="AZ2814" s="212"/>
      <c r="BA2814" s="212"/>
      <c r="BB2814" s="212"/>
      <c r="BC2814" s="212"/>
      <c r="BD2814" s="212"/>
      <c r="BE2814" s="212"/>
      <c r="BF2814" s="212"/>
      <c r="BG2814" s="212"/>
      <c r="BH2814" s="212"/>
    </row>
    <row r="2815" spans="1:60" outlineLevel="3" x14ac:dyDescent="0.2">
      <c r="A2815" s="219"/>
      <c r="B2815" s="220"/>
      <c r="C2815" s="259" t="s">
        <v>599</v>
      </c>
      <c r="D2815" s="226"/>
      <c r="E2815" s="227"/>
      <c r="F2815" s="222"/>
      <c r="G2815" s="222"/>
      <c r="H2815" s="222"/>
      <c r="I2815" s="222"/>
      <c r="J2815" s="222"/>
      <c r="K2815" s="222"/>
      <c r="L2815" s="222"/>
      <c r="M2815" s="222"/>
      <c r="N2815" s="221"/>
      <c r="O2815" s="221"/>
      <c r="P2815" s="221"/>
      <c r="Q2815" s="221"/>
      <c r="R2815" s="222"/>
      <c r="S2815" s="222"/>
      <c r="T2815" s="222"/>
      <c r="U2815" s="222"/>
      <c r="V2815" s="222"/>
      <c r="W2815" s="222"/>
      <c r="X2815" s="222"/>
      <c r="Y2815" s="222"/>
      <c r="Z2815" s="212"/>
      <c r="AA2815" s="212"/>
      <c r="AB2815" s="212"/>
      <c r="AC2815" s="212"/>
      <c r="AD2815" s="212"/>
      <c r="AE2815" s="212"/>
      <c r="AF2815" s="212"/>
      <c r="AG2815" s="212" t="s">
        <v>235</v>
      </c>
      <c r="AH2815" s="212">
        <v>0</v>
      </c>
      <c r="AI2815" s="212"/>
      <c r="AJ2815" s="212"/>
      <c r="AK2815" s="212"/>
      <c r="AL2815" s="212"/>
      <c r="AM2815" s="212"/>
      <c r="AN2815" s="212"/>
      <c r="AO2815" s="212"/>
      <c r="AP2815" s="212"/>
      <c r="AQ2815" s="212"/>
      <c r="AR2815" s="212"/>
      <c r="AS2815" s="212"/>
      <c r="AT2815" s="212"/>
      <c r="AU2815" s="212"/>
      <c r="AV2815" s="212"/>
      <c r="AW2815" s="212"/>
      <c r="AX2815" s="212"/>
      <c r="AY2815" s="212"/>
      <c r="AZ2815" s="212"/>
      <c r="BA2815" s="212"/>
      <c r="BB2815" s="212"/>
      <c r="BC2815" s="212"/>
      <c r="BD2815" s="212"/>
      <c r="BE2815" s="212"/>
      <c r="BF2815" s="212"/>
      <c r="BG2815" s="212"/>
      <c r="BH2815" s="212"/>
    </row>
    <row r="2816" spans="1:60" outlineLevel="3" x14ac:dyDescent="0.2">
      <c r="A2816" s="219"/>
      <c r="B2816" s="220"/>
      <c r="C2816" s="259" t="s">
        <v>600</v>
      </c>
      <c r="D2816" s="226"/>
      <c r="E2816" s="227">
        <v>24.15</v>
      </c>
      <c r="F2816" s="222"/>
      <c r="G2816" s="222"/>
      <c r="H2816" s="222"/>
      <c r="I2816" s="222"/>
      <c r="J2816" s="222"/>
      <c r="K2816" s="222"/>
      <c r="L2816" s="222"/>
      <c r="M2816" s="222"/>
      <c r="N2816" s="221"/>
      <c r="O2816" s="221"/>
      <c r="P2816" s="221"/>
      <c r="Q2816" s="221"/>
      <c r="R2816" s="222"/>
      <c r="S2816" s="222"/>
      <c r="T2816" s="222"/>
      <c r="U2816" s="222"/>
      <c r="V2816" s="222"/>
      <c r="W2816" s="222"/>
      <c r="X2816" s="222"/>
      <c r="Y2816" s="222"/>
      <c r="Z2816" s="212"/>
      <c r="AA2816" s="212"/>
      <c r="AB2816" s="212"/>
      <c r="AC2816" s="212"/>
      <c r="AD2816" s="212"/>
      <c r="AE2816" s="212"/>
      <c r="AF2816" s="212"/>
      <c r="AG2816" s="212" t="s">
        <v>235</v>
      </c>
      <c r="AH2816" s="212">
        <v>0</v>
      </c>
      <c r="AI2816" s="212"/>
      <c r="AJ2816" s="212"/>
      <c r="AK2816" s="212"/>
      <c r="AL2816" s="212"/>
      <c r="AM2816" s="212"/>
      <c r="AN2816" s="212"/>
      <c r="AO2816" s="212"/>
      <c r="AP2816" s="212"/>
      <c r="AQ2816" s="212"/>
      <c r="AR2816" s="212"/>
      <c r="AS2816" s="212"/>
      <c r="AT2816" s="212"/>
      <c r="AU2816" s="212"/>
      <c r="AV2816" s="212"/>
      <c r="AW2816" s="212"/>
      <c r="AX2816" s="212"/>
      <c r="AY2816" s="212"/>
      <c r="AZ2816" s="212"/>
      <c r="BA2816" s="212"/>
      <c r="BB2816" s="212"/>
      <c r="BC2816" s="212"/>
      <c r="BD2816" s="212"/>
      <c r="BE2816" s="212"/>
      <c r="BF2816" s="212"/>
      <c r="BG2816" s="212"/>
      <c r="BH2816" s="212"/>
    </row>
    <row r="2817" spans="1:60" outlineLevel="3" x14ac:dyDescent="0.2">
      <c r="A2817" s="219"/>
      <c r="B2817" s="220"/>
      <c r="C2817" s="259" t="s">
        <v>597</v>
      </c>
      <c r="D2817" s="226"/>
      <c r="E2817" s="227"/>
      <c r="F2817" s="222"/>
      <c r="G2817" s="222"/>
      <c r="H2817" s="222"/>
      <c r="I2817" s="222"/>
      <c r="J2817" s="222"/>
      <c r="K2817" s="222"/>
      <c r="L2817" s="222"/>
      <c r="M2817" s="222"/>
      <c r="N2817" s="221"/>
      <c r="O2817" s="221"/>
      <c r="P2817" s="221"/>
      <c r="Q2817" s="221"/>
      <c r="R2817" s="222"/>
      <c r="S2817" s="222"/>
      <c r="T2817" s="222"/>
      <c r="U2817" s="222"/>
      <c r="V2817" s="222"/>
      <c r="W2817" s="222"/>
      <c r="X2817" s="222"/>
      <c r="Y2817" s="222"/>
      <c r="Z2817" s="212"/>
      <c r="AA2817" s="212"/>
      <c r="AB2817" s="212"/>
      <c r="AC2817" s="212"/>
      <c r="AD2817" s="212"/>
      <c r="AE2817" s="212"/>
      <c r="AF2817" s="212"/>
      <c r="AG2817" s="212" t="s">
        <v>235</v>
      </c>
      <c r="AH2817" s="212">
        <v>0</v>
      </c>
      <c r="AI2817" s="212"/>
      <c r="AJ2817" s="212"/>
      <c r="AK2817" s="212"/>
      <c r="AL2817" s="212"/>
      <c r="AM2817" s="212"/>
      <c r="AN2817" s="212"/>
      <c r="AO2817" s="212"/>
      <c r="AP2817" s="212"/>
      <c r="AQ2817" s="212"/>
      <c r="AR2817" s="212"/>
      <c r="AS2817" s="212"/>
      <c r="AT2817" s="212"/>
      <c r="AU2817" s="212"/>
      <c r="AV2817" s="212"/>
      <c r="AW2817" s="212"/>
      <c r="AX2817" s="212"/>
      <c r="AY2817" s="212"/>
      <c r="AZ2817" s="212"/>
      <c r="BA2817" s="212"/>
      <c r="BB2817" s="212"/>
      <c r="BC2817" s="212"/>
      <c r="BD2817" s="212"/>
      <c r="BE2817" s="212"/>
      <c r="BF2817" s="212"/>
      <c r="BG2817" s="212"/>
      <c r="BH2817" s="212"/>
    </row>
    <row r="2818" spans="1:60" outlineLevel="3" x14ac:dyDescent="0.2">
      <c r="A2818" s="219"/>
      <c r="B2818" s="220"/>
      <c r="C2818" s="259" t="s">
        <v>601</v>
      </c>
      <c r="D2818" s="226"/>
      <c r="E2818" s="227">
        <v>7.5</v>
      </c>
      <c r="F2818" s="222"/>
      <c r="G2818" s="222"/>
      <c r="H2818" s="222"/>
      <c r="I2818" s="222"/>
      <c r="J2818" s="222"/>
      <c r="K2818" s="222"/>
      <c r="L2818" s="222"/>
      <c r="M2818" s="222"/>
      <c r="N2818" s="221"/>
      <c r="O2818" s="221"/>
      <c r="P2818" s="221"/>
      <c r="Q2818" s="221"/>
      <c r="R2818" s="222"/>
      <c r="S2818" s="222"/>
      <c r="T2818" s="222"/>
      <c r="U2818" s="222"/>
      <c r="V2818" s="222"/>
      <c r="W2818" s="222"/>
      <c r="X2818" s="222"/>
      <c r="Y2818" s="222"/>
      <c r="Z2818" s="212"/>
      <c r="AA2818" s="212"/>
      <c r="AB2818" s="212"/>
      <c r="AC2818" s="212"/>
      <c r="AD2818" s="212"/>
      <c r="AE2818" s="212"/>
      <c r="AF2818" s="212"/>
      <c r="AG2818" s="212" t="s">
        <v>235</v>
      </c>
      <c r="AH2818" s="212">
        <v>0</v>
      </c>
      <c r="AI2818" s="212"/>
      <c r="AJ2818" s="212"/>
      <c r="AK2818" s="212"/>
      <c r="AL2818" s="212"/>
      <c r="AM2818" s="212"/>
      <c r="AN2818" s="212"/>
      <c r="AO2818" s="212"/>
      <c r="AP2818" s="212"/>
      <c r="AQ2818" s="212"/>
      <c r="AR2818" s="212"/>
      <c r="AS2818" s="212"/>
      <c r="AT2818" s="212"/>
      <c r="AU2818" s="212"/>
      <c r="AV2818" s="212"/>
      <c r="AW2818" s="212"/>
      <c r="AX2818" s="212"/>
      <c r="AY2818" s="212"/>
      <c r="AZ2818" s="212"/>
      <c r="BA2818" s="212"/>
      <c r="BB2818" s="212"/>
      <c r="BC2818" s="212"/>
      <c r="BD2818" s="212"/>
      <c r="BE2818" s="212"/>
      <c r="BF2818" s="212"/>
      <c r="BG2818" s="212"/>
      <c r="BH2818" s="212"/>
    </row>
    <row r="2819" spans="1:60" outlineLevel="3" x14ac:dyDescent="0.2">
      <c r="A2819" s="219"/>
      <c r="B2819" s="220"/>
      <c r="C2819" s="259" t="s">
        <v>602</v>
      </c>
      <c r="D2819" s="226"/>
      <c r="E2819" s="227"/>
      <c r="F2819" s="222"/>
      <c r="G2819" s="222"/>
      <c r="H2819" s="222"/>
      <c r="I2819" s="222"/>
      <c r="J2819" s="222"/>
      <c r="K2819" s="222"/>
      <c r="L2819" s="222"/>
      <c r="M2819" s="222"/>
      <c r="N2819" s="221"/>
      <c r="O2819" s="221"/>
      <c r="P2819" s="221"/>
      <c r="Q2819" s="221"/>
      <c r="R2819" s="222"/>
      <c r="S2819" s="222"/>
      <c r="T2819" s="222"/>
      <c r="U2819" s="222"/>
      <c r="V2819" s="222"/>
      <c r="W2819" s="222"/>
      <c r="X2819" s="222"/>
      <c r="Y2819" s="222"/>
      <c r="Z2819" s="212"/>
      <c r="AA2819" s="212"/>
      <c r="AB2819" s="212"/>
      <c r="AC2819" s="212"/>
      <c r="AD2819" s="212"/>
      <c r="AE2819" s="212"/>
      <c r="AF2819" s="212"/>
      <c r="AG2819" s="212" t="s">
        <v>235</v>
      </c>
      <c r="AH2819" s="212">
        <v>0</v>
      </c>
      <c r="AI2819" s="212"/>
      <c r="AJ2819" s="212"/>
      <c r="AK2819" s="212"/>
      <c r="AL2819" s="212"/>
      <c r="AM2819" s="212"/>
      <c r="AN2819" s="212"/>
      <c r="AO2819" s="212"/>
      <c r="AP2819" s="212"/>
      <c r="AQ2819" s="212"/>
      <c r="AR2819" s="212"/>
      <c r="AS2819" s="212"/>
      <c r="AT2819" s="212"/>
      <c r="AU2819" s="212"/>
      <c r="AV2819" s="212"/>
      <c r="AW2819" s="212"/>
      <c r="AX2819" s="212"/>
      <c r="AY2819" s="212"/>
      <c r="AZ2819" s="212"/>
      <c r="BA2819" s="212"/>
      <c r="BB2819" s="212"/>
      <c r="BC2819" s="212"/>
      <c r="BD2819" s="212"/>
      <c r="BE2819" s="212"/>
      <c r="BF2819" s="212"/>
      <c r="BG2819" s="212"/>
      <c r="BH2819" s="212"/>
    </row>
    <row r="2820" spans="1:60" outlineLevel="3" x14ac:dyDescent="0.2">
      <c r="A2820" s="219"/>
      <c r="B2820" s="220"/>
      <c r="C2820" s="259" t="s">
        <v>603</v>
      </c>
      <c r="D2820" s="226"/>
      <c r="E2820" s="227">
        <v>24.15</v>
      </c>
      <c r="F2820" s="222"/>
      <c r="G2820" s="222"/>
      <c r="H2820" s="222"/>
      <c r="I2820" s="222"/>
      <c r="J2820" s="222"/>
      <c r="K2820" s="222"/>
      <c r="L2820" s="222"/>
      <c r="M2820" s="222"/>
      <c r="N2820" s="221"/>
      <c r="O2820" s="221"/>
      <c r="P2820" s="221"/>
      <c r="Q2820" s="221"/>
      <c r="R2820" s="222"/>
      <c r="S2820" s="222"/>
      <c r="T2820" s="222"/>
      <c r="U2820" s="222"/>
      <c r="V2820" s="222"/>
      <c r="W2820" s="222"/>
      <c r="X2820" s="222"/>
      <c r="Y2820" s="222"/>
      <c r="Z2820" s="212"/>
      <c r="AA2820" s="212"/>
      <c r="AB2820" s="212"/>
      <c r="AC2820" s="212"/>
      <c r="AD2820" s="212"/>
      <c r="AE2820" s="212"/>
      <c r="AF2820" s="212"/>
      <c r="AG2820" s="212" t="s">
        <v>235</v>
      </c>
      <c r="AH2820" s="212">
        <v>0</v>
      </c>
      <c r="AI2820" s="212"/>
      <c r="AJ2820" s="212"/>
      <c r="AK2820" s="212"/>
      <c r="AL2820" s="212"/>
      <c r="AM2820" s="212"/>
      <c r="AN2820" s="212"/>
      <c r="AO2820" s="212"/>
      <c r="AP2820" s="212"/>
      <c r="AQ2820" s="212"/>
      <c r="AR2820" s="212"/>
      <c r="AS2820" s="212"/>
      <c r="AT2820" s="212"/>
      <c r="AU2820" s="212"/>
      <c r="AV2820" s="212"/>
      <c r="AW2820" s="212"/>
      <c r="AX2820" s="212"/>
      <c r="AY2820" s="212"/>
      <c r="AZ2820" s="212"/>
      <c r="BA2820" s="212"/>
      <c r="BB2820" s="212"/>
      <c r="BC2820" s="212"/>
      <c r="BD2820" s="212"/>
      <c r="BE2820" s="212"/>
      <c r="BF2820" s="212"/>
      <c r="BG2820" s="212"/>
      <c r="BH2820" s="212"/>
    </row>
    <row r="2821" spans="1:60" outlineLevel="3" x14ac:dyDescent="0.2">
      <c r="A2821" s="219"/>
      <c r="B2821" s="220"/>
      <c r="C2821" s="259" t="s">
        <v>597</v>
      </c>
      <c r="D2821" s="226"/>
      <c r="E2821" s="227"/>
      <c r="F2821" s="222"/>
      <c r="G2821" s="222"/>
      <c r="H2821" s="222"/>
      <c r="I2821" s="222"/>
      <c r="J2821" s="222"/>
      <c r="K2821" s="222"/>
      <c r="L2821" s="222"/>
      <c r="M2821" s="222"/>
      <c r="N2821" s="221"/>
      <c r="O2821" s="221"/>
      <c r="P2821" s="221"/>
      <c r="Q2821" s="221"/>
      <c r="R2821" s="222"/>
      <c r="S2821" s="222"/>
      <c r="T2821" s="222"/>
      <c r="U2821" s="222"/>
      <c r="V2821" s="222"/>
      <c r="W2821" s="222"/>
      <c r="X2821" s="222"/>
      <c r="Y2821" s="222"/>
      <c r="Z2821" s="212"/>
      <c r="AA2821" s="212"/>
      <c r="AB2821" s="212"/>
      <c r="AC2821" s="212"/>
      <c r="AD2821" s="212"/>
      <c r="AE2821" s="212"/>
      <c r="AF2821" s="212"/>
      <c r="AG2821" s="212" t="s">
        <v>235</v>
      </c>
      <c r="AH2821" s="212">
        <v>0</v>
      </c>
      <c r="AI2821" s="212"/>
      <c r="AJ2821" s="212"/>
      <c r="AK2821" s="212"/>
      <c r="AL2821" s="212"/>
      <c r="AM2821" s="212"/>
      <c r="AN2821" s="212"/>
      <c r="AO2821" s="212"/>
      <c r="AP2821" s="212"/>
      <c r="AQ2821" s="212"/>
      <c r="AR2821" s="212"/>
      <c r="AS2821" s="212"/>
      <c r="AT2821" s="212"/>
      <c r="AU2821" s="212"/>
      <c r="AV2821" s="212"/>
      <c r="AW2821" s="212"/>
      <c r="AX2821" s="212"/>
      <c r="AY2821" s="212"/>
      <c r="AZ2821" s="212"/>
      <c r="BA2821" s="212"/>
      <c r="BB2821" s="212"/>
      <c r="BC2821" s="212"/>
      <c r="BD2821" s="212"/>
      <c r="BE2821" s="212"/>
      <c r="BF2821" s="212"/>
      <c r="BG2821" s="212"/>
      <c r="BH2821" s="212"/>
    </row>
    <row r="2822" spans="1:60" outlineLevel="3" x14ac:dyDescent="0.2">
      <c r="A2822" s="219"/>
      <c r="B2822" s="220"/>
      <c r="C2822" s="259" t="s">
        <v>604</v>
      </c>
      <c r="D2822" s="226"/>
      <c r="E2822" s="227">
        <v>7.5</v>
      </c>
      <c r="F2822" s="222"/>
      <c r="G2822" s="222"/>
      <c r="H2822" s="222"/>
      <c r="I2822" s="222"/>
      <c r="J2822" s="222"/>
      <c r="K2822" s="222"/>
      <c r="L2822" s="222"/>
      <c r="M2822" s="222"/>
      <c r="N2822" s="221"/>
      <c r="O2822" s="221"/>
      <c r="P2822" s="221"/>
      <c r="Q2822" s="221"/>
      <c r="R2822" s="222"/>
      <c r="S2822" s="222"/>
      <c r="T2822" s="222"/>
      <c r="U2822" s="222"/>
      <c r="V2822" s="222"/>
      <c r="W2822" s="222"/>
      <c r="X2822" s="222"/>
      <c r="Y2822" s="222"/>
      <c r="Z2822" s="212"/>
      <c r="AA2822" s="212"/>
      <c r="AB2822" s="212"/>
      <c r="AC2822" s="212"/>
      <c r="AD2822" s="212"/>
      <c r="AE2822" s="212"/>
      <c r="AF2822" s="212"/>
      <c r="AG2822" s="212" t="s">
        <v>235</v>
      </c>
      <c r="AH2822" s="212">
        <v>0</v>
      </c>
      <c r="AI2822" s="212"/>
      <c r="AJ2822" s="212"/>
      <c r="AK2822" s="212"/>
      <c r="AL2822" s="212"/>
      <c r="AM2822" s="212"/>
      <c r="AN2822" s="212"/>
      <c r="AO2822" s="212"/>
      <c r="AP2822" s="212"/>
      <c r="AQ2822" s="212"/>
      <c r="AR2822" s="212"/>
      <c r="AS2822" s="212"/>
      <c r="AT2822" s="212"/>
      <c r="AU2822" s="212"/>
      <c r="AV2822" s="212"/>
      <c r="AW2822" s="212"/>
      <c r="AX2822" s="212"/>
      <c r="AY2822" s="212"/>
      <c r="AZ2822" s="212"/>
      <c r="BA2822" s="212"/>
      <c r="BB2822" s="212"/>
      <c r="BC2822" s="212"/>
      <c r="BD2822" s="212"/>
      <c r="BE2822" s="212"/>
      <c r="BF2822" s="212"/>
      <c r="BG2822" s="212"/>
      <c r="BH2822" s="212"/>
    </row>
    <row r="2823" spans="1:60" outlineLevel="3" x14ac:dyDescent="0.2">
      <c r="A2823" s="219"/>
      <c r="B2823" s="220"/>
      <c r="C2823" s="259" t="s">
        <v>605</v>
      </c>
      <c r="D2823" s="226"/>
      <c r="E2823" s="227"/>
      <c r="F2823" s="222"/>
      <c r="G2823" s="222"/>
      <c r="H2823" s="222"/>
      <c r="I2823" s="222"/>
      <c r="J2823" s="222"/>
      <c r="K2823" s="222"/>
      <c r="L2823" s="222"/>
      <c r="M2823" s="222"/>
      <c r="N2823" s="221"/>
      <c r="O2823" s="221"/>
      <c r="P2823" s="221"/>
      <c r="Q2823" s="221"/>
      <c r="R2823" s="222"/>
      <c r="S2823" s="222"/>
      <c r="T2823" s="222"/>
      <c r="U2823" s="222"/>
      <c r="V2823" s="222"/>
      <c r="W2823" s="222"/>
      <c r="X2823" s="222"/>
      <c r="Y2823" s="222"/>
      <c r="Z2823" s="212"/>
      <c r="AA2823" s="212"/>
      <c r="AB2823" s="212"/>
      <c r="AC2823" s="212"/>
      <c r="AD2823" s="212"/>
      <c r="AE2823" s="212"/>
      <c r="AF2823" s="212"/>
      <c r="AG2823" s="212" t="s">
        <v>235</v>
      </c>
      <c r="AH2823" s="212">
        <v>0</v>
      </c>
      <c r="AI2823" s="212"/>
      <c r="AJ2823" s="212"/>
      <c r="AK2823" s="212"/>
      <c r="AL2823" s="212"/>
      <c r="AM2823" s="212"/>
      <c r="AN2823" s="212"/>
      <c r="AO2823" s="212"/>
      <c r="AP2823" s="212"/>
      <c r="AQ2823" s="212"/>
      <c r="AR2823" s="212"/>
      <c r="AS2823" s="212"/>
      <c r="AT2823" s="212"/>
      <c r="AU2823" s="212"/>
      <c r="AV2823" s="212"/>
      <c r="AW2823" s="212"/>
      <c r="AX2823" s="212"/>
      <c r="AY2823" s="212"/>
      <c r="AZ2823" s="212"/>
      <c r="BA2823" s="212"/>
      <c r="BB2823" s="212"/>
      <c r="BC2823" s="212"/>
      <c r="BD2823" s="212"/>
      <c r="BE2823" s="212"/>
      <c r="BF2823" s="212"/>
      <c r="BG2823" s="212"/>
      <c r="BH2823" s="212"/>
    </row>
    <row r="2824" spans="1:60" outlineLevel="3" x14ac:dyDescent="0.2">
      <c r="A2824" s="219"/>
      <c r="B2824" s="220"/>
      <c r="C2824" s="259" t="s">
        <v>606</v>
      </c>
      <c r="D2824" s="226"/>
      <c r="E2824" s="227">
        <v>24.15</v>
      </c>
      <c r="F2824" s="222"/>
      <c r="G2824" s="222"/>
      <c r="H2824" s="222"/>
      <c r="I2824" s="222"/>
      <c r="J2824" s="222"/>
      <c r="K2824" s="222"/>
      <c r="L2824" s="222"/>
      <c r="M2824" s="222"/>
      <c r="N2824" s="221"/>
      <c r="O2824" s="221"/>
      <c r="P2824" s="221"/>
      <c r="Q2824" s="221"/>
      <c r="R2824" s="222"/>
      <c r="S2824" s="222"/>
      <c r="T2824" s="222"/>
      <c r="U2824" s="222"/>
      <c r="V2824" s="222"/>
      <c r="W2824" s="222"/>
      <c r="X2824" s="222"/>
      <c r="Y2824" s="222"/>
      <c r="Z2824" s="212"/>
      <c r="AA2824" s="212"/>
      <c r="AB2824" s="212"/>
      <c r="AC2824" s="212"/>
      <c r="AD2824" s="212"/>
      <c r="AE2824" s="212"/>
      <c r="AF2824" s="212"/>
      <c r="AG2824" s="212" t="s">
        <v>235</v>
      </c>
      <c r="AH2824" s="212">
        <v>0</v>
      </c>
      <c r="AI2824" s="212"/>
      <c r="AJ2824" s="212"/>
      <c r="AK2824" s="212"/>
      <c r="AL2824" s="212"/>
      <c r="AM2824" s="212"/>
      <c r="AN2824" s="212"/>
      <c r="AO2824" s="212"/>
      <c r="AP2824" s="212"/>
      <c r="AQ2824" s="212"/>
      <c r="AR2824" s="212"/>
      <c r="AS2824" s="212"/>
      <c r="AT2824" s="212"/>
      <c r="AU2824" s="212"/>
      <c r="AV2824" s="212"/>
      <c r="AW2824" s="212"/>
      <c r="AX2824" s="212"/>
      <c r="AY2824" s="212"/>
      <c r="AZ2824" s="212"/>
      <c r="BA2824" s="212"/>
      <c r="BB2824" s="212"/>
      <c r="BC2824" s="212"/>
      <c r="BD2824" s="212"/>
      <c r="BE2824" s="212"/>
      <c r="BF2824" s="212"/>
      <c r="BG2824" s="212"/>
      <c r="BH2824" s="212"/>
    </row>
    <row r="2825" spans="1:60" outlineLevel="3" x14ac:dyDescent="0.2">
      <c r="A2825" s="219"/>
      <c r="B2825" s="220"/>
      <c r="C2825" s="259" t="s">
        <v>597</v>
      </c>
      <c r="D2825" s="226"/>
      <c r="E2825" s="227"/>
      <c r="F2825" s="222"/>
      <c r="G2825" s="222"/>
      <c r="H2825" s="222"/>
      <c r="I2825" s="222"/>
      <c r="J2825" s="222"/>
      <c r="K2825" s="222"/>
      <c r="L2825" s="222"/>
      <c r="M2825" s="222"/>
      <c r="N2825" s="221"/>
      <c r="O2825" s="221"/>
      <c r="P2825" s="221"/>
      <c r="Q2825" s="221"/>
      <c r="R2825" s="222"/>
      <c r="S2825" s="222"/>
      <c r="T2825" s="222"/>
      <c r="U2825" s="222"/>
      <c r="V2825" s="222"/>
      <c r="W2825" s="222"/>
      <c r="X2825" s="222"/>
      <c r="Y2825" s="222"/>
      <c r="Z2825" s="212"/>
      <c r="AA2825" s="212"/>
      <c r="AB2825" s="212"/>
      <c r="AC2825" s="212"/>
      <c r="AD2825" s="212"/>
      <c r="AE2825" s="212"/>
      <c r="AF2825" s="212"/>
      <c r="AG2825" s="212" t="s">
        <v>235</v>
      </c>
      <c r="AH2825" s="212">
        <v>0</v>
      </c>
      <c r="AI2825" s="212"/>
      <c r="AJ2825" s="212"/>
      <c r="AK2825" s="212"/>
      <c r="AL2825" s="212"/>
      <c r="AM2825" s="212"/>
      <c r="AN2825" s="212"/>
      <c r="AO2825" s="212"/>
      <c r="AP2825" s="212"/>
      <c r="AQ2825" s="212"/>
      <c r="AR2825" s="212"/>
      <c r="AS2825" s="212"/>
      <c r="AT2825" s="212"/>
      <c r="AU2825" s="212"/>
      <c r="AV2825" s="212"/>
      <c r="AW2825" s="212"/>
      <c r="AX2825" s="212"/>
      <c r="AY2825" s="212"/>
      <c r="AZ2825" s="212"/>
      <c r="BA2825" s="212"/>
      <c r="BB2825" s="212"/>
      <c r="BC2825" s="212"/>
      <c r="BD2825" s="212"/>
      <c r="BE2825" s="212"/>
      <c r="BF2825" s="212"/>
      <c r="BG2825" s="212"/>
      <c r="BH2825" s="212"/>
    </row>
    <row r="2826" spans="1:60" outlineLevel="3" x14ac:dyDescent="0.2">
      <c r="A2826" s="219"/>
      <c r="B2826" s="220"/>
      <c r="C2826" s="259" t="s">
        <v>607</v>
      </c>
      <c r="D2826" s="226"/>
      <c r="E2826" s="227">
        <v>7.5</v>
      </c>
      <c r="F2826" s="222"/>
      <c r="G2826" s="222"/>
      <c r="H2826" s="222"/>
      <c r="I2826" s="222"/>
      <c r="J2826" s="222"/>
      <c r="K2826" s="222"/>
      <c r="L2826" s="222"/>
      <c r="M2826" s="222"/>
      <c r="N2826" s="221"/>
      <c r="O2826" s="221"/>
      <c r="P2826" s="221"/>
      <c r="Q2826" s="221"/>
      <c r="R2826" s="222"/>
      <c r="S2826" s="222"/>
      <c r="T2826" s="222"/>
      <c r="U2826" s="222"/>
      <c r="V2826" s="222"/>
      <c r="W2826" s="222"/>
      <c r="X2826" s="222"/>
      <c r="Y2826" s="222"/>
      <c r="Z2826" s="212"/>
      <c r="AA2826" s="212"/>
      <c r="AB2826" s="212"/>
      <c r="AC2826" s="212"/>
      <c r="AD2826" s="212"/>
      <c r="AE2826" s="212"/>
      <c r="AF2826" s="212"/>
      <c r="AG2826" s="212" t="s">
        <v>235</v>
      </c>
      <c r="AH2826" s="212">
        <v>0</v>
      </c>
      <c r="AI2826" s="212"/>
      <c r="AJ2826" s="212"/>
      <c r="AK2826" s="212"/>
      <c r="AL2826" s="212"/>
      <c r="AM2826" s="212"/>
      <c r="AN2826" s="212"/>
      <c r="AO2826" s="212"/>
      <c r="AP2826" s="212"/>
      <c r="AQ2826" s="212"/>
      <c r="AR2826" s="212"/>
      <c r="AS2826" s="212"/>
      <c r="AT2826" s="212"/>
      <c r="AU2826" s="212"/>
      <c r="AV2826" s="212"/>
      <c r="AW2826" s="212"/>
      <c r="AX2826" s="212"/>
      <c r="AY2826" s="212"/>
      <c r="AZ2826" s="212"/>
      <c r="BA2826" s="212"/>
      <c r="BB2826" s="212"/>
      <c r="BC2826" s="212"/>
      <c r="BD2826" s="212"/>
      <c r="BE2826" s="212"/>
      <c r="BF2826" s="212"/>
      <c r="BG2826" s="212"/>
      <c r="BH2826" s="212"/>
    </row>
    <row r="2827" spans="1:60" outlineLevel="3" x14ac:dyDescent="0.2">
      <c r="A2827" s="219"/>
      <c r="B2827" s="220"/>
      <c r="C2827" s="259" t="s">
        <v>608</v>
      </c>
      <c r="D2827" s="226"/>
      <c r="E2827" s="227"/>
      <c r="F2827" s="222"/>
      <c r="G2827" s="222"/>
      <c r="H2827" s="222"/>
      <c r="I2827" s="222"/>
      <c r="J2827" s="222"/>
      <c r="K2827" s="222"/>
      <c r="L2827" s="222"/>
      <c r="M2827" s="222"/>
      <c r="N2827" s="221"/>
      <c r="O2827" s="221"/>
      <c r="P2827" s="221"/>
      <c r="Q2827" s="221"/>
      <c r="R2827" s="222"/>
      <c r="S2827" s="222"/>
      <c r="T2827" s="222"/>
      <c r="U2827" s="222"/>
      <c r="V2827" s="222"/>
      <c r="W2827" s="222"/>
      <c r="X2827" s="222"/>
      <c r="Y2827" s="222"/>
      <c r="Z2827" s="212"/>
      <c r="AA2827" s="212"/>
      <c r="AB2827" s="212"/>
      <c r="AC2827" s="212"/>
      <c r="AD2827" s="212"/>
      <c r="AE2827" s="212"/>
      <c r="AF2827" s="212"/>
      <c r="AG2827" s="212" t="s">
        <v>235</v>
      </c>
      <c r="AH2827" s="212">
        <v>0</v>
      </c>
      <c r="AI2827" s="212"/>
      <c r="AJ2827" s="212"/>
      <c r="AK2827" s="212"/>
      <c r="AL2827" s="212"/>
      <c r="AM2827" s="212"/>
      <c r="AN2827" s="212"/>
      <c r="AO2827" s="212"/>
      <c r="AP2827" s="212"/>
      <c r="AQ2827" s="212"/>
      <c r="AR2827" s="212"/>
      <c r="AS2827" s="212"/>
      <c r="AT2827" s="212"/>
      <c r="AU2827" s="212"/>
      <c r="AV2827" s="212"/>
      <c r="AW2827" s="212"/>
      <c r="AX2827" s="212"/>
      <c r="AY2827" s="212"/>
      <c r="AZ2827" s="212"/>
      <c r="BA2827" s="212"/>
      <c r="BB2827" s="212"/>
      <c r="BC2827" s="212"/>
      <c r="BD2827" s="212"/>
      <c r="BE2827" s="212"/>
      <c r="BF2827" s="212"/>
      <c r="BG2827" s="212"/>
      <c r="BH2827" s="212"/>
    </row>
    <row r="2828" spans="1:60" outlineLevel="3" x14ac:dyDescent="0.2">
      <c r="A2828" s="219"/>
      <c r="B2828" s="220"/>
      <c r="C2828" s="259" t="s">
        <v>609</v>
      </c>
      <c r="D2828" s="226"/>
      <c r="E2828" s="227">
        <v>24.6</v>
      </c>
      <c r="F2828" s="222"/>
      <c r="G2828" s="222"/>
      <c r="H2828" s="222"/>
      <c r="I2828" s="222"/>
      <c r="J2828" s="222"/>
      <c r="K2828" s="222"/>
      <c r="L2828" s="222"/>
      <c r="M2828" s="222"/>
      <c r="N2828" s="221"/>
      <c r="O2828" s="221"/>
      <c r="P2828" s="221"/>
      <c r="Q2828" s="221"/>
      <c r="R2828" s="222"/>
      <c r="S2828" s="222"/>
      <c r="T2828" s="222"/>
      <c r="U2828" s="222"/>
      <c r="V2828" s="222"/>
      <c r="W2828" s="222"/>
      <c r="X2828" s="222"/>
      <c r="Y2828" s="222"/>
      <c r="Z2828" s="212"/>
      <c r="AA2828" s="212"/>
      <c r="AB2828" s="212"/>
      <c r="AC2828" s="212"/>
      <c r="AD2828" s="212"/>
      <c r="AE2828" s="212"/>
      <c r="AF2828" s="212"/>
      <c r="AG2828" s="212" t="s">
        <v>235</v>
      </c>
      <c r="AH2828" s="212">
        <v>0</v>
      </c>
      <c r="AI2828" s="212"/>
      <c r="AJ2828" s="212"/>
      <c r="AK2828" s="212"/>
      <c r="AL2828" s="212"/>
      <c r="AM2828" s="212"/>
      <c r="AN2828" s="212"/>
      <c r="AO2828" s="212"/>
      <c r="AP2828" s="212"/>
      <c r="AQ2828" s="212"/>
      <c r="AR2828" s="212"/>
      <c r="AS2828" s="212"/>
      <c r="AT2828" s="212"/>
      <c r="AU2828" s="212"/>
      <c r="AV2828" s="212"/>
      <c r="AW2828" s="212"/>
      <c r="AX2828" s="212"/>
      <c r="AY2828" s="212"/>
      <c r="AZ2828" s="212"/>
      <c r="BA2828" s="212"/>
      <c r="BB2828" s="212"/>
      <c r="BC2828" s="212"/>
      <c r="BD2828" s="212"/>
      <c r="BE2828" s="212"/>
      <c r="BF2828" s="212"/>
      <c r="BG2828" s="212"/>
      <c r="BH2828" s="212"/>
    </row>
    <row r="2829" spans="1:60" outlineLevel="3" x14ac:dyDescent="0.2">
      <c r="A2829" s="219"/>
      <c r="B2829" s="220"/>
      <c r="C2829" s="259" t="s">
        <v>610</v>
      </c>
      <c r="D2829" s="226"/>
      <c r="E2829" s="227">
        <v>21.33</v>
      </c>
      <c r="F2829" s="222"/>
      <c r="G2829" s="222"/>
      <c r="H2829" s="222"/>
      <c r="I2829" s="222"/>
      <c r="J2829" s="222"/>
      <c r="K2829" s="222"/>
      <c r="L2829" s="222"/>
      <c r="M2829" s="222"/>
      <c r="N2829" s="221"/>
      <c r="O2829" s="221"/>
      <c r="P2829" s="221"/>
      <c r="Q2829" s="221"/>
      <c r="R2829" s="222"/>
      <c r="S2829" s="222"/>
      <c r="T2829" s="222"/>
      <c r="U2829" s="222"/>
      <c r="V2829" s="222"/>
      <c r="W2829" s="222"/>
      <c r="X2829" s="222"/>
      <c r="Y2829" s="222"/>
      <c r="Z2829" s="212"/>
      <c r="AA2829" s="212"/>
      <c r="AB2829" s="212"/>
      <c r="AC2829" s="212"/>
      <c r="AD2829" s="212"/>
      <c r="AE2829" s="212"/>
      <c r="AF2829" s="212"/>
      <c r="AG2829" s="212" t="s">
        <v>235</v>
      </c>
      <c r="AH2829" s="212">
        <v>0</v>
      </c>
      <c r="AI2829" s="212"/>
      <c r="AJ2829" s="212"/>
      <c r="AK2829" s="212"/>
      <c r="AL2829" s="212"/>
      <c r="AM2829" s="212"/>
      <c r="AN2829" s="212"/>
      <c r="AO2829" s="212"/>
      <c r="AP2829" s="212"/>
      <c r="AQ2829" s="212"/>
      <c r="AR2829" s="212"/>
      <c r="AS2829" s="212"/>
      <c r="AT2829" s="212"/>
      <c r="AU2829" s="212"/>
      <c r="AV2829" s="212"/>
      <c r="AW2829" s="212"/>
      <c r="AX2829" s="212"/>
      <c r="AY2829" s="212"/>
      <c r="AZ2829" s="212"/>
      <c r="BA2829" s="212"/>
      <c r="BB2829" s="212"/>
      <c r="BC2829" s="212"/>
      <c r="BD2829" s="212"/>
      <c r="BE2829" s="212"/>
      <c r="BF2829" s="212"/>
      <c r="BG2829" s="212"/>
      <c r="BH2829" s="212"/>
    </row>
    <row r="2830" spans="1:60" outlineLevel="3" x14ac:dyDescent="0.2">
      <c r="A2830" s="219"/>
      <c r="B2830" s="220"/>
      <c r="C2830" s="259" t="s">
        <v>409</v>
      </c>
      <c r="D2830" s="226"/>
      <c r="E2830" s="227"/>
      <c r="F2830" s="222"/>
      <c r="G2830" s="222"/>
      <c r="H2830" s="222"/>
      <c r="I2830" s="222"/>
      <c r="J2830" s="222"/>
      <c r="K2830" s="222"/>
      <c r="L2830" s="222"/>
      <c r="M2830" s="222"/>
      <c r="N2830" s="221"/>
      <c r="O2830" s="221"/>
      <c r="P2830" s="221"/>
      <c r="Q2830" s="221"/>
      <c r="R2830" s="222"/>
      <c r="S2830" s="222"/>
      <c r="T2830" s="222"/>
      <c r="U2830" s="222"/>
      <c r="V2830" s="222"/>
      <c r="W2830" s="222"/>
      <c r="X2830" s="222"/>
      <c r="Y2830" s="222"/>
      <c r="Z2830" s="212"/>
      <c r="AA2830" s="212"/>
      <c r="AB2830" s="212"/>
      <c r="AC2830" s="212"/>
      <c r="AD2830" s="212"/>
      <c r="AE2830" s="212"/>
      <c r="AF2830" s="212"/>
      <c r="AG2830" s="212" t="s">
        <v>235</v>
      </c>
      <c r="AH2830" s="212">
        <v>0</v>
      </c>
      <c r="AI2830" s="212"/>
      <c r="AJ2830" s="212"/>
      <c r="AK2830" s="212"/>
      <c r="AL2830" s="212"/>
      <c r="AM2830" s="212"/>
      <c r="AN2830" s="212"/>
      <c r="AO2830" s="212"/>
      <c r="AP2830" s="212"/>
      <c r="AQ2830" s="212"/>
      <c r="AR2830" s="212"/>
      <c r="AS2830" s="212"/>
      <c r="AT2830" s="212"/>
      <c r="AU2830" s="212"/>
      <c r="AV2830" s="212"/>
      <c r="AW2830" s="212"/>
      <c r="AX2830" s="212"/>
      <c r="AY2830" s="212"/>
      <c r="AZ2830" s="212"/>
      <c r="BA2830" s="212"/>
      <c r="BB2830" s="212"/>
      <c r="BC2830" s="212"/>
      <c r="BD2830" s="212"/>
      <c r="BE2830" s="212"/>
      <c r="BF2830" s="212"/>
      <c r="BG2830" s="212"/>
      <c r="BH2830" s="212"/>
    </row>
    <row r="2831" spans="1:60" outlineLevel="3" x14ac:dyDescent="0.2">
      <c r="A2831" s="219"/>
      <c r="B2831" s="220"/>
      <c r="C2831" s="273" t="s">
        <v>328</v>
      </c>
      <c r="D2831" s="265"/>
      <c r="E2831" s="266">
        <v>552.79</v>
      </c>
      <c r="F2831" s="222"/>
      <c r="G2831" s="222"/>
      <c r="H2831" s="222"/>
      <c r="I2831" s="222"/>
      <c r="J2831" s="222"/>
      <c r="K2831" s="222"/>
      <c r="L2831" s="222"/>
      <c r="M2831" s="222"/>
      <c r="N2831" s="221"/>
      <c r="O2831" s="221"/>
      <c r="P2831" s="221"/>
      <c r="Q2831" s="221"/>
      <c r="R2831" s="222"/>
      <c r="S2831" s="222"/>
      <c r="T2831" s="222"/>
      <c r="U2831" s="222"/>
      <c r="V2831" s="222"/>
      <c r="W2831" s="222"/>
      <c r="X2831" s="222"/>
      <c r="Y2831" s="222"/>
      <c r="Z2831" s="212"/>
      <c r="AA2831" s="212"/>
      <c r="AB2831" s="212"/>
      <c r="AC2831" s="212"/>
      <c r="AD2831" s="212"/>
      <c r="AE2831" s="212"/>
      <c r="AF2831" s="212"/>
      <c r="AG2831" s="212" t="s">
        <v>235</v>
      </c>
      <c r="AH2831" s="212">
        <v>1</v>
      </c>
      <c r="AI2831" s="212"/>
      <c r="AJ2831" s="212"/>
      <c r="AK2831" s="212"/>
      <c r="AL2831" s="212"/>
      <c r="AM2831" s="212"/>
      <c r="AN2831" s="212"/>
      <c r="AO2831" s="212"/>
      <c r="AP2831" s="212"/>
      <c r="AQ2831" s="212"/>
      <c r="AR2831" s="212"/>
      <c r="AS2831" s="212"/>
      <c r="AT2831" s="212"/>
      <c r="AU2831" s="212"/>
      <c r="AV2831" s="212"/>
      <c r="AW2831" s="212"/>
      <c r="AX2831" s="212"/>
      <c r="AY2831" s="212"/>
      <c r="AZ2831" s="212"/>
      <c r="BA2831" s="212"/>
      <c r="BB2831" s="212"/>
      <c r="BC2831" s="212"/>
      <c r="BD2831" s="212"/>
      <c r="BE2831" s="212"/>
      <c r="BF2831" s="212"/>
      <c r="BG2831" s="212"/>
      <c r="BH2831" s="212"/>
    </row>
    <row r="2832" spans="1:60" outlineLevel="3" x14ac:dyDescent="0.2">
      <c r="A2832" s="219"/>
      <c r="B2832" s="220"/>
      <c r="C2832" s="259" t="s">
        <v>611</v>
      </c>
      <c r="D2832" s="226"/>
      <c r="E2832" s="227"/>
      <c r="F2832" s="222"/>
      <c r="G2832" s="222"/>
      <c r="H2832" s="222"/>
      <c r="I2832" s="222"/>
      <c r="J2832" s="222"/>
      <c r="K2832" s="222"/>
      <c r="L2832" s="222"/>
      <c r="M2832" s="222"/>
      <c r="N2832" s="221"/>
      <c r="O2832" s="221"/>
      <c r="P2832" s="221"/>
      <c r="Q2832" s="221"/>
      <c r="R2832" s="222"/>
      <c r="S2832" s="222"/>
      <c r="T2832" s="222"/>
      <c r="U2832" s="222"/>
      <c r="V2832" s="222"/>
      <c r="W2832" s="222"/>
      <c r="X2832" s="222"/>
      <c r="Y2832" s="222"/>
      <c r="Z2832" s="212"/>
      <c r="AA2832" s="212"/>
      <c r="AB2832" s="212"/>
      <c r="AC2832" s="212"/>
      <c r="AD2832" s="212"/>
      <c r="AE2832" s="212"/>
      <c r="AF2832" s="212"/>
      <c r="AG2832" s="212" t="s">
        <v>235</v>
      </c>
      <c r="AH2832" s="212">
        <v>0</v>
      </c>
      <c r="AI2832" s="212"/>
      <c r="AJ2832" s="212"/>
      <c r="AK2832" s="212"/>
      <c r="AL2832" s="212"/>
      <c r="AM2832" s="212"/>
      <c r="AN2832" s="212"/>
      <c r="AO2832" s="212"/>
      <c r="AP2832" s="212"/>
      <c r="AQ2832" s="212"/>
      <c r="AR2832" s="212"/>
      <c r="AS2832" s="212"/>
      <c r="AT2832" s="212"/>
      <c r="AU2832" s="212"/>
      <c r="AV2832" s="212"/>
      <c r="AW2832" s="212"/>
      <c r="AX2832" s="212"/>
      <c r="AY2832" s="212"/>
      <c r="AZ2832" s="212"/>
      <c r="BA2832" s="212"/>
      <c r="BB2832" s="212"/>
      <c r="BC2832" s="212"/>
      <c r="BD2832" s="212"/>
      <c r="BE2832" s="212"/>
      <c r="BF2832" s="212"/>
      <c r="BG2832" s="212"/>
      <c r="BH2832" s="212"/>
    </row>
    <row r="2833" spans="1:60" outlineLevel="3" x14ac:dyDescent="0.2">
      <c r="A2833" s="219"/>
      <c r="B2833" s="220"/>
      <c r="C2833" s="259" t="s">
        <v>325</v>
      </c>
      <c r="D2833" s="226"/>
      <c r="E2833" s="227"/>
      <c r="F2833" s="222"/>
      <c r="G2833" s="222"/>
      <c r="H2833" s="222"/>
      <c r="I2833" s="222"/>
      <c r="J2833" s="222"/>
      <c r="K2833" s="222"/>
      <c r="L2833" s="222"/>
      <c r="M2833" s="222"/>
      <c r="N2833" s="221"/>
      <c r="O2833" s="221"/>
      <c r="P2833" s="221"/>
      <c r="Q2833" s="221"/>
      <c r="R2833" s="222"/>
      <c r="S2833" s="222"/>
      <c r="T2833" s="222"/>
      <c r="U2833" s="222"/>
      <c r="V2833" s="222"/>
      <c r="W2833" s="222"/>
      <c r="X2833" s="222"/>
      <c r="Y2833" s="222"/>
      <c r="Z2833" s="212"/>
      <c r="AA2833" s="212"/>
      <c r="AB2833" s="212"/>
      <c r="AC2833" s="212"/>
      <c r="AD2833" s="212"/>
      <c r="AE2833" s="212"/>
      <c r="AF2833" s="212"/>
      <c r="AG2833" s="212" t="s">
        <v>235</v>
      </c>
      <c r="AH2833" s="212">
        <v>0</v>
      </c>
      <c r="AI2833" s="212"/>
      <c r="AJ2833" s="212"/>
      <c r="AK2833" s="212"/>
      <c r="AL2833" s="212"/>
      <c r="AM2833" s="212"/>
      <c r="AN2833" s="212"/>
      <c r="AO2833" s="212"/>
      <c r="AP2833" s="212"/>
      <c r="AQ2833" s="212"/>
      <c r="AR2833" s="212"/>
      <c r="AS2833" s="212"/>
      <c r="AT2833" s="212"/>
      <c r="AU2833" s="212"/>
      <c r="AV2833" s="212"/>
      <c r="AW2833" s="212"/>
      <c r="AX2833" s="212"/>
      <c r="AY2833" s="212"/>
      <c r="AZ2833" s="212"/>
      <c r="BA2833" s="212"/>
      <c r="BB2833" s="212"/>
      <c r="BC2833" s="212"/>
      <c r="BD2833" s="212"/>
      <c r="BE2833" s="212"/>
      <c r="BF2833" s="212"/>
      <c r="BG2833" s="212"/>
      <c r="BH2833" s="212"/>
    </row>
    <row r="2834" spans="1:60" outlineLevel="3" x14ac:dyDescent="0.2">
      <c r="A2834" s="219"/>
      <c r="B2834" s="220"/>
      <c r="C2834" s="259" t="s">
        <v>612</v>
      </c>
      <c r="D2834" s="226"/>
      <c r="E2834" s="227">
        <v>17.350000000000001</v>
      </c>
      <c r="F2834" s="222"/>
      <c r="G2834" s="222"/>
      <c r="H2834" s="222"/>
      <c r="I2834" s="222"/>
      <c r="J2834" s="222"/>
      <c r="K2834" s="222"/>
      <c r="L2834" s="222"/>
      <c r="M2834" s="222"/>
      <c r="N2834" s="221"/>
      <c r="O2834" s="221"/>
      <c r="P2834" s="221"/>
      <c r="Q2834" s="221"/>
      <c r="R2834" s="222"/>
      <c r="S2834" s="222"/>
      <c r="T2834" s="222"/>
      <c r="U2834" s="222"/>
      <c r="V2834" s="222"/>
      <c r="W2834" s="222"/>
      <c r="X2834" s="222"/>
      <c r="Y2834" s="222"/>
      <c r="Z2834" s="212"/>
      <c r="AA2834" s="212"/>
      <c r="AB2834" s="212"/>
      <c r="AC2834" s="212"/>
      <c r="AD2834" s="212"/>
      <c r="AE2834" s="212"/>
      <c r="AF2834" s="212"/>
      <c r="AG2834" s="212" t="s">
        <v>235</v>
      </c>
      <c r="AH2834" s="212">
        <v>0</v>
      </c>
      <c r="AI2834" s="212"/>
      <c r="AJ2834" s="212"/>
      <c r="AK2834" s="212"/>
      <c r="AL2834" s="212"/>
      <c r="AM2834" s="212"/>
      <c r="AN2834" s="212"/>
      <c r="AO2834" s="212"/>
      <c r="AP2834" s="212"/>
      <c r="AQ2834" s="212"/>
      <c r="AR2834" s="212"/>
      <c r="AS2834" s="212"/>
      <c r="AT2834" s="212"/>
      <c r="AU2834" s="212"/>
      <c r="AV2834" s="212"/>
      <c r="AW2834" s="212"/>
      <c r="AX2834" s="212"/>
      <c r="AY2834" s="212"/>
      <c r="AZ2834" s="212"/>
      <c r="BA2834" s="212"/>
      <c r="BB2834" s="212"/>
      <c r="BC2834" s="212"/>
      <c r="BD2834" s="212"/>
      <c r="BE2834" s="212"/>
      <c r="BF2834" s="212"/>
      <c r="BG2834" s="212"/>
      <c r="BH2834" s="212"/>
    </row>
    <row r="2835" spans="1:60" outlineLevel="3" x14ac:dyDescent="0.2">
      <c r="A2835" s="219"/>
      <c r="B2835" s="220"/>
      <c r="C2835" s="259" t="s">
        <v>613</v>
      </c>
      <c r="D2835" s="226"/>
      <c r="E2835" s="227">
        <v>10.3</v>
      </c>
      <c r="F2835" s="222"/>
      <c r="G2835" s="222"/>
      <c r="H2835" s="222"/>
      <c r="I2835" s="222"/>
      <c r="J2835" s="222"/>
      <c r="K2835" s="222"/>
      <c r="L2835" s="222"/>
      <c r="M2835" s="222"/>
      <c r="N2835" s="221"/>
      <c r="O2835" s="221"/>
      <c r="P2835" s="221"/>
      <c r="Q2835" s="221"/>
      <c r="R2835" s="222"/>
      <c r="S2835" s="222"/>
      <c r="T2835" s="222"/>
      <c r="U2835" s="222"/>
      <c r="V2835" s="222"/>
      <c r="W2835" s="222"/>
      <c r="X2835" s="222"/>
      <c r="Y2835" s="222"/>
      <c r="Z2835" s="212"/>
      <c r="AA2835" s="212"/>
      <c r="AB2835" s="212"/>
      <c r="AC2835" s="212"/>
      <c r="AD2835" s="212"/>
      <c r="AE2835" s="212"/>
      <c r="AF2835" s="212"/>
      <c r="AG2835" s="212" t="s">
        <v>235</v>
      </c>
      <c r="AH2835" s="212">
        <v>0</v>
      </c>
      <c r="AI2835" s="212"/>
      <c r="AJ2835" s="212"/>
      <c r="AK2835" s="212"/>
      <c r="AL2835" s="212"/>
      <c r="AM2835" s="212"/>
      <c r="AN2835" s="212"/>
      <c r="AO2835" s="212"/>
      <c r="AP2835" s="212"/>
      <c r="AQ2835" s="212"/>
      <c r="AR2835" s="212"/>
      <c r="AS2835" s="212"/>
      <c r="AT2835" s="212"/>
      <c r="AU2835" s="212"/>
      <c r="AV2835" s="212"/>
      <c r="AW2835" s="212"/>
      <c r="AX2835" s="212"/>
      <c r="AY2835" s="212"/>
      <c r="AZ2835" s="212"/>
      <c r="BA2835" s="212"/>
      <c r="BB2835" s="212"/>
      <c r="BC2835" s="212"/>
      <c r="BD2835" s="212"/>
      <c r="BE2835" s="212"/>
      <c r="BF2835" s="212"/>
      <c r="BG2835" s="212"/>
      <c r="BH2835" s="212"/>
    </row>
    <row r="2836" spans="1:60" outlineLevel="3" x14ac:dyDescent="0.2">
      <c r="A2836" s="219"/>
      <c r="B2836" s="220"/>
      <c r="C2836" s="259" t="s">
        <v>403</v>
      </c>
      <c r="D2836" s="226"/>
      <c r="E2836" s="227">
        <v>25.1</v>
      </c>
      <c r="F2836" s="222"/>
      <c r="G2836" s="222"/>
      <c r="H2836" s="222"/>
      <c r="I2836" s="222"/>
      <c r="J2836" s="222"/>
      <c r="K2836" s="222"/>
      <c r="L2836" s="222"/>
      <c r="M2836" s="222"/>
      <c r="N2836" s="221"/>
      <c r="O2836" s="221"/>
      <c r="P2836" s="221"/>
      <c r="Q2836" s="221"/>
      <c r="R2836" s="222"/>
      <c r="S2836" s="222"/>
      <c r="T2836" s="222"/>
      <c r="U2836" s="222"/>
      <c r="V2836" s="222"/>
      <c r="W2836" s="222"/>
      <c r="X2836" s="222"/>
      <c r="Y2836" s="222"/>
      <c r="Z2836" s="212"/>
      <c r="AA2836" s="212"/>
      <c r="AB2836" s="212"/>
      <c r="AC2836" s="212"/>
      <c r="AD2836" s="212"/>
      <c r="AE2836" s="212"/>
      <c r="AF2836" s="212"/>
      <c r="AG2836" s="212" t="s">
        <v>235</v>
      </c>
      <c r="AH2836" s="212">
        <v>0</v>
      </c>
      <c r="AI2836" s="212"/>
      <c r="AJ2836" s="212"/>
      <c r="AK2836" s="212"/>
      <c r="AL2836" s="212"/>
      <c r="AM2836" s="212"/>
      <c r="AN2836" s="212"/>
      <c r="AO2836" s="212"/>
      <c r="AP2836" s="212"/>
      <c r="AQ2836" s="212"/>
      <c r="AR2836" s="212"/>
      <c r="AS2836" s="212"/>
      <c r="AT2836" s="212"/>
      <c r="AU2836" s="212"/>
      <c r="AV2836" s="212"/>
      <c r="AW2836" s="212"/>
      <c r="AX2836" s="212"/>
      <c r="AY2836" s="212"/>
      <c r="AZ2836" s="212"/>
      <c r="BA2836" s="212"/>
      <c r="BB2836" s="212"/>
      <c r="BC2836" s="212"/>
      <c r="BD2836" s="212"/>
      <c r="BE2836" s="212"/>
      <c r="BF2836" s="212"/>
      <c r="BG2836" s="212"/>
      <c r="BH2836" s="212"/>
    </row>
    <row r="2837" spans="1:60" outlineLevel="3" x14ac:dyDescent="0.2">
      <c r="A2837" s="219"/>
      <c r="B2837" s="220"/>
      <c r="C2837" s="259" t="s">
        <v>404</v>
      </c>
      <c r="D2837" s="226"/>
      <c r="E2837" s="227">
        <v>21.2</v>
      </c>
      <c r="F2837" s="222"/>
      <c r="G2837" s="222"/>
      <c r="H2837" s="222"/>
      <c r="I2837" s="222"/>
      <c r="J2837" s="222"/>
      <c r="K2837" s="222"/>
      <c r="L2837" s="222"/>
      <c r="M2837" s="222"/>
      <c r="N2837" s="221"/>
      <c r="O2837" s="221"/>
      <c r="P2837" s="221"/>
      <c r="Q2837" s="221"/>
      <c r="R2837" s="222"/>
      <c r="S2837" s="222"/>
      <c r="T2837" s="222"/>
      <c r="U2837" s="222"/>
      <c r="V2837" s="222"/>
      <c r="W2837" s="222"/>
      <c r="X2837" s="222"/>
      <c r="Y2837" s="222"/>
      <c r="Z2837" s="212"/>
      <c r="AA2837" s="212"/>
      <c r="AB2837" s="212"/>
      <c r="AC2837" s="212"/>
      <c r="AD2837" s="212"/>
      <c r="AE2837" s="212"/>
      <c r="AF2837" s="212"/>
      <c r="AG2837" s="212" t="s">
        <v>235</v>
      </c>
      <c r="AH2837" s="212">
        <v>0</v>
      </c>
      <c r="AI2837" s="212"/>
      <c r="AJ2837" s="212"/>
      <c r="AK2837" s="212"/>
      <c r="AL2837" s="212"/>
      <c r="AM2837" s="212"/>
      <c r="AN2837" s="212"/>
      <c r="AO2837" s="212"/>
      <c r="AP2837" s="212"/>
      <c r="AQ2837" s="212"/>
      <c r="AR2837" s="212"/>
      <c r="AS2837" s="212"/>
      <c r="AT2837" s="212"/>
      <c r="AU2837" s="212"/>
      <c r="AV2837" s="212"/>
      <c r="AW2837" s="212"/>
      <c r="AX2837" s="212"/>
      <c r="AY2837" s="212"/>
      <c r="AZ2837" s="212"/>
      <c r="BA2837" s="212"/>
      <c r="BB2837" s="212"/>
      <c r="BC2837" s="212"/>
      <c r="BD2837" s="212"/>
      <c r="BE2837" s="212"/>
      <c r="BF2837" s="212"/>
      <c r="BG2837" s="212"/>
      <c r="BH2837" s="212"/>
    </row>
    <row r="2838" spans="1:60" outlineLevel="3" x14ac:dyDescent="0.2">
      <c r="A2838" s="219"/>
      <c r="B2838" s="220"/>
      <c r="C2838" s="273" t="s">
        <v>328</v>
      </c>
      <c r="D2838" s="265"/>
      <c r="E2838" s="266">
        <v>73.95</v>
      </c>
      <c r="F2838" s="222"/>
      <c r="G2838" s="222"/>
      <c r="H2838" s="222"/>
      <c r="I2838" s="222"/>
      <c r="J2838" s="222"/>
      <c r="K2838" s="222"/>
      <c r="L2838" s="222"/>
      <c r="M2838" s="222"/>
      <c r="N2838" s="221"/>
      <c r="O2838" s="221"/>
      <c r="P2838" s="221"/>
      <c r="Q2838" s="221"/>
      <c r="R2838" s="222"/>
      <c r="S2838" s="222"/>
      <c r="T2838" s="222"/>
      <c r="U2838" s="222"/>
      <c r="V2838" s="222"/>
      <c r="W2838" s="222"/>
      <c r="X2838" s="222"/>
      <c r="Y2838" s="222"/>
      <c r="Z2838" s="212"/>
      <c r="AA2838" s="212"/>
      <c r="AB2838" s="212"/>
      <c r="AC2838" s="212"/>
      <c r="AD2838" s="212"/>
      <c r="AE2838" s="212"/>
      <c r="AF2838" s="212"/>
      <c r="AG2838" s="212" t="s">
        <v>235</v>
      </c>
      <c r="AH2838" s="212">
        <v>1</v>
      </c>
      <c r="AI2838" s="212"/>
      <c r="AJ2838" s="212"/>
      <c r="AK2838" s="212"/>
      <c r="AL2838" s="212"/>
      <c r="AM2838" s="212"/>
      <c r="AN2838" s="212"/>
      <c r="AO2838" s="212"/>
      <c r="AP2838" s="212"/>
      <c r="AQ2838" s="212"/>
      <c r="AR2838" s="212"/>
      <c r="AS2838" s="212"/>
      <c r="AT2838" s="212"/>
      <c r="AU2838" s="212"/>
      <c r="AV2838" s="212"/>
      <c r="AW2838" s="212"/>
      <c r="AX2838" s="212"/>
      <c r="AY2838" s="212"/>
      <c r="AZ2838" s="212"/>
      <c r="BA2838" s="212"/>
      <c r="BB2838" s="212"/>
      <c r="BC2838" s="212"/>
      <c r="BD2838" s="212"/>
      <c r="BE2838" s="212"/>
      <c r="BF2838" s="212"/>
      <c r="BG2838" s="212"/>
      <c r="BH2838" s="212"/>
    </row>
    <row r="2839" spans="1:60" outlineLevel="3" x14ac:dyDescent="0.2">
      <c r="A2839" s="219"/>
      <c r="B2839" s="220"/>
      <c r="C2839" s="259" t="s">
        <v>2160</v>
      </c>
      <c r="D2839" s="226"/>
      <c r="E2839" s="227"/>
      <c r="F2839" s="222"/>
      <c r="G2839" s="222"/>
      <c r="H2839" s="222"/>
      <c r="I2839" s="222"/>
      <c r="J2839" s="222"/>
      <c r="K2839" s="222"/>
      <c r="L2839" s="222"/>
      <c r="M2839" s="222"/>
      <c r="N2839" s="221"/>
      <c r="O2839" s="221"/>
      <c r="P2839" s="221"/>
      <c r="Q2839" s="221"/>
      <c r="R2839" s="222"/>
      <c r="S2839" s="222"/>
      <c r="T2839" s="222"/>
      <c r="U2839" s="222"/>
      <c r="V2839" s="222"/>
      <c r="W2839" s="222"/>
      <c r="X2839" s="222"/>
      <c r="Y2839" s="222"/>
      <c r="Z2839" s="212"/>
      <c r="AA2839" s="212"/>
      <c r="AB2839" s="212"/>
      <c r="AC2839" s="212"/>
      <c r="AD2839" s="212"/>
      <c r="AE2839" s="212"/>
      <c r="AF2839" s="212"/>
      <c r="AG2839" s="212" t="s">
        <v>235</v>
      </c>
      <c r="AH2839" s="212">
        <v>0</v>
      </c>
      <c r="AI2839" s="212"/>
      <c r="AJ2839" s="212"/>
      <c r="AK2839" s="212"/>
      <c r="AL2839" s="212"/>
      <c r="AM2839" s="212"/>
      <c r="AN2839" s="212"/>
      <c r="AO2839" s="212"/>
      <c r="AP2839" s="212"/>
      <c r="AQ2839" s="212"/>
      <c r="AR2839" s="212"/>
      <c r="AS2839" s="212"/>
      <c r="AT2839" s="212"/>
      <c r="AU2839" s="212"/>
      <c r="AV2839" s="212"/>
      <c r="AW2839" s="212"/>
      <c r="AX2839" s="212"/>
      <c r="AY2839" s="212"/>
      <c r="AZ2839" s="212"/>
      <c r="BA2839" s="212"/>
      <c r="BB2839" s="212"/>
      <c r="BC2839" s="212"/>
      <c r="BD2839" s="212"/>
      <c r="BE2839" s="212"/>
      <c r="BF2839" s="212"/>
      <c r="BG2839" s="212"/>
      <c r="BH2839" s="212"/>
    </row>
    <row r="2840" spans="1:60" outlineLevel="3" x14ac:dyDescent="0.2">
      <c r="A2840" s="219"/>
      <c r="B2840" s="220"/>
      <c r="C2840" s="259" t="s">
        <v>2161</v>
      </c>
      <c r="D2840" s="226"/>
      <c r="E2840" s="227">
        <v>17.88</v>
      </c>
      <c r="F2840" s="222"/>
      <c r="G2840" s="222"/>
      <c r="H2840" s="222"/>
      <c r="I2840" s="222"/>
      <c r="J2840" s="222"/>
      <c r="K2840" s="222"/>
      <c r="L2840" s="222"/>
      <c r="M2840" s="222"/>
      <c r="N2840" s="221"/>
      <c r="O2840" s="221"/>
      <c r="P2840" s="221"/>
      <c r="Q2840" s="221"/>
      <c r="R2840" s="222"/>
      <c r="S2840" s="222"/>
      <c r="T2840" s="222"/>
      <c r="U2840" s="222"/>
      <c r="V2840" s="222"/>
      <c r="W2840" s="222"/>
      <c r="X2840" s="222"/>
      <c r="Y2840" s="222"/>
      <c r="Z2840" s="212"/>
      <c r="AA2840" s="212"/>
      <c r="AB2840" s="212"/>
      <c r="AC2840" s="212"/>
      <c r="AD2840" s="212"/>
      <c r="AE2840" s="212"/>
      <c r="AF2840" s="212"/>
      <c r="AG2840" s="212" t="s">
        <v>235</v>
      </c>
      <c r="AH2840" s="212">
        <v>0</v>
      </c>
      <c r="AI2840" s="212"/>
      <c r="AJ2840" s="212"/>
      <c r="AK2840" s="212"/>
      <c r="AL2840" s="212"/>
      <c r="AM2840" s="212"/>
      <c r="AN2840" s="212"/>
      <c r="AO2840" s="212"/>
      <c r="AP2840" s="212"/>
      <c r="AQ2840" s="212"/>
      <c r="AR2840" s="212"/>
      <c r="AS2840" s="212"/>
      <c r="AT2840" s="212"/>
      <c r="AU2840" s="212"/>
      <c r="AV2840" s="212"/>
      <c r="AW2840" s="212"/>
      <c r="AX2840" s="212"/>
      <c r="AY2840" s="212"/>
      <c r="AZ2840" s="212"/>
      <c r="BA2840" s="212"/>
      <c r="BB2840" s="212"/>
      <c r="BC2840" s="212"/>
      <c r="BD2840" s="212"/>
      <c r="BE2840" s="212"/>
      <c r="BF2840" s="212"/>
      <c r="BG2840" s="212"/>
      <c r="BH2840" s="212"/>
    </row>
    <row r="2841" spans="1:60" outlineLevel="3" x14ac:dyDescent="0.2">
      <c r="A2841" s="219"/>
      <c r="B2841" s="220"/>
      <c r="C2841" s="259" t="s">
        <v>2162</v>
      </c>
      <c r="D2841" s="226"/>
      <c r="E2841" s="227">
        <v>21</v>
      </c>
      <c r="F2841" s="222"/>
      <c r="G2841" s="222"/>
      <c r="H2841" s="222"/>
      <c r="I2841" s="222"/>
      <c r="J2841" s="222"/>
      <c r="K2841" s="222"/>
      <c r="L2841" s="222"/>
      <c r="M2841" s="222"/>
      <c r="N2841" s="221"/>
      <c r="O2841" s="221"/>
      <c r="P2841" s="221"/>
      <c r="Q2841" s="221"/>
      <c r="R2841" s="222"/>
      <c r="S2841" s="222"/>
      <c r="T2841" s="222"/>
      <c r="U2841" s="222"/>
      <c r="V2841" s="222"/>
      <c r="W2841" s="222"/>
      <c r="X2841" s="222"/>
      <c r="Y2841" s="222"/>
      <c r="Z2841" s="212"/>
      <c r="AA2841" s="212"/>
      <c r="AB2841" s="212"/>
      <c r="AC2841" s="212"/>
      <c r="AD2841" s="212"/>
      <c r="AE2841" s="212"/>
      <c r="AF2841" s="212"/>
      <c r="AG2841" s="212" t="s">
        <v>235</v>
      </c>
      <c r="AH2841" s="212">
        <v>0</v>
      </c>
      <c r="AI2841" s="212"/>
      <c r="AJ2841" s="212"/>
      <c r="AK2841" s="212"/>
      <c r="AL2841" s="212"/>
      <c r="AM2841" s="212"/>
      <c r="AN2841" s="212"/>
      <c r="AO2841" s="212"/>
      <c r="AP2841" s="212"/>
      <c r="AQ2841" s="212"/>
      <c r="AR2841" s="212"/>
      <c r="AS2841" s="212"/>
      <c r="AT2841" s="212"/>
      <c r="AU2841" s="212"/>
      <c r="AV2841" s="212"/>
      <c r="AW2841" s="212"/>
      <c r="AX2841" s="212"/>
      <c r="AY2841" s="212"/>
      <c r="AZ2841" s="212"/>
      <c r="BA2841" s="212"/>
      <c r="BB2841" s="212"/>
      <c r="BC2841" s="212"/>
      <c r="BD2841" s="212"/>
      <c r="BE2841" s="212"/>
      <c r="BF2841" s="212"/>
      <c r="BG2841" s="212"/>
      <c r="BH2841" s="212"/>
    </row>
    <row r="2842" spans="1:60" outlineLevel="3" x14ac:dyDescent="0.2">
      <c r="A2842" s="219"/>
      <c r="B2842" s="220"/>
      <c r="C2842" s="259" t="s">
        <v>2163</v>
      </c>
      <c r="D2842" s="226"/>
      <c r="E2842" s="227">
        <v>27</v>
      </c>
      <c r="F2842" s="222"/>
      <c r="G2842" s="222"/>
      <c r="H2842" s="222"/>
      <c r="I2842" s="222"/>
      <c r="J2842" s="222"/>
      <c r="K2842" s="222"/>
      <c r="L2842" s="222"/>
      <c r="M2842" s="222"/>
      <c r="N2842" s="221"/>
      <c r="O2842" s="221"/>
      <c r="P2842" s="221"/>
      <c r="Q2842" s="221"/>
      <c r="R2842" s="222"/>
      <c r="S2842" s="222"/>
      <c r="T2842" s="222"/>
      <c r="U2842" s="222"/>
      <c r="V2842" s="222"/>
      <c r="W2842" s="222"/>
      <c r="X2842" s="222"/>
      <c r="Y2842" s="222"/>
      <c r="Z2842" s="212"/>
      <c r="AA2842" s="212"/>
      <c r="AB2842" s="212"/>
      <c r="AC2842" s="212"/>
      <c r="AD2842" s="212"/>
      <c r="AE2842" s="212"/>
      <c r="AF2842" s="212"/>
      <c r="AG2842" s="212" t="s">
        <v>235</v>
      </c>
      <c r="AH2842" s="212">
        <v>0</v>
      </c>
      <c r="AI2842" s="212"/>
      <c r="AJ2842" s="212"/>
      <c r="AK2842" s="212"/>
      <c r="AL2842" s="212"/>
      <c r="AM2842" s="212"/>
      <c r="AN2842" s="212"/>
      <c r="AO2842" s="212"/>
      <c r="AP2842" s="212"/>
      <c r="AQ2842" s="212"/>
      <c r="AR2842" s="212"/>
      <c r="AS2842" s="212"/>
      <c r="AT2842" s="212"/>
      <c r="AU2842" s="212"/>
      <c r="AV2842" s="212"/>
      <c r="AW2842" s="212"/>
      <c r="AX2842" s="212"/>
      <c r="AY2842" s="212"/>
      <c r="AZ2842" s="212"/>
      <c r="BA2842" s="212"/>
      <c r="BB2842" s="212"/>
      <c r="BC2842" s="212"/>
      <c r="BD2842" s="212"/>
      <c r="BE2842" s="212"/>
      <c r="BF2842" s="212"/>
      <c r="BG2842" s="212"/>
      <c r="BH2842" s="212"/>
    </row>
    <row r="2843" spans="1:60" outlineLevel="3" x14ac:dyDescent="0.2">
      <c r="A2843" s="219"/>
      <c r="B2843" s="220"/>
      <c r="C2843" s="259" t="s">
        <v>2164</v>
      </c>
      <c r="D2843" s="226"/>
      <c r="E2843" s="227">
        <v>20.7</v>
      </c>
      <c r="F2843" s="222"/>
      <c r="G2843" s="222"/>
      <c r="H2843" s="222"/>
      <c r="I2843" s="222"/>
      <c r="J2843" s="222"/>
      <c r="K2843" s="222"/>
      <c r="L2843" s="222"/>
      <c r="M2843" s="222"/>
      <c r="N2843" s="221"/>
      <c r="O2843" s="221"/>
      <c r="P2843" s="221"/>
      <c r="Q2843" s="221"/>
      <c r="R2843" s="222"/>
      <c r="S2843" s="222"/>
      <c r="T2843" s="222"/>
      <c r="U2843" s="222"/>
      <c r="V2843" s="222"/>
      <c r="W2843" s="222"/>
      <c r="X2843" s="222"/>
      <c r="Y2843" s="222"/>
      <c r="Z2843" s="212"/>
      <c r="AA2843" s="212"/>
      <c r="AB2843" s="212"/>
      <c r="AC2843" s="212"/>
      <c r="AD2843" s="212"/>
      <c r="AE2843" s="212"/>
      <c r="AF2843" s="212"/>
      <c r="AG2843" s="212" t="s">
        <v>235</v>
      </c>
      <c r="AH2843" s="212">
        <v>0</v>
      </c>
      <c r="AI2843" s="212"/>
      <c r="AJ2843" s="212"/>
      <c r="AK2843" s="212"/>
      <c r="AL2843" s="212"/>
      <c r="AM2843" s="212"/>
      <c r="AN2843" s="212"/>
      <c r="AO2843" s="212"/>
      <c r="AP2843" s="212"/>
      <c r="AQ2843" s="212"/>
      <c r="AR2843" s="212"/>
      <c r="AS2843" s="212"/>
      <c r="AT2843" s="212"/>
      <c r="AU2843" s="212"/>
      <c r="AV2843" s="212"/>
      <c r="AW2843" s="212"/>
      <c r="AX2843" s="212"/>
      <c r="AY2843" s="212"/>
      <c r="AZ2843" s="212"/>
      <c r="BA2843" s="212"/>
      <c r="BB2843" s="212"/>
      <c r="BC2843" s="212"/>
      <c r="BD2843" s="212"/>
      <c r="BE2843" s="212"/>
      <c r="BF2843" s="212"/>
      <c r="BG2843" s="212"/>
      <c r="BH2843" s="212"/>
    </row>
    <row r="2844" spans="1:60" outlineLevel="3" x14ac:dyDescent="0.2">
      <c r="A2844" s="219"/>
      <c r="B2844" s="220"/>
      <c r="C2844" s="259" t="s">
        <v>2165</v>
      </c>
      <c r="D2844" s="226"/>
      <c r="E2844" s="227">
        <v>20.7</v>
      </c>
      <c r="F2844" s="222"/>
      <c r="G2844" s="222"/>
      <c r="H2844" s="222"/>
      <c r="I2844" s="222"/>
      <c r="J2844" s="222"/>
      <c r="K2844" s="222"/>
      <c r="L2844" s="222"/>
      <c r="M2844" s="222"/>
      <c r="N2844" s="221"/>
      <c r="O2844" s="221"/>
      <c r="P2844" s="221"/>
      <c r="Q2844" s="221"/>
      <c r="R2844" s="222"/>
      <c r="S2844" s="222"/>
      <c r="T2844" s="222"/>
      <c r="U2844" s="222"/>
      <c r="V2844" s="222"/>
      <c r="W2844" s="222"/>
      <c r="X2844" s="222"/>
      <c r="Y2844" s="222"/>
      <c r="Z2844" s="212"/>
      <c r="AA2844" s="212"/>
      <c r="AB2844" s="212"/>
      <c r="AC2844" s="212"/>
      <c r="AD2844" s="212"/>
      <c r="AE2844" s="212"/>
      <c r="AF2844" s="212"/>
      <c r="AG2844" s="212" t="s">
        <v>235</v>
      </c>
      <c r="AH2844" s="212">
        <v>0</v>
      </c>
      <c r="AI2844" s="212"/>
      <c r="AJ2844" s="212"/>
      <c r="AK2844" s="212"/>
      <c r="AL2844" s="212"/>
      <c r="AM2844" s="212"/>
      <c r="AN2844" s="212"/>
      <c r="AO2844" s="212"/>
      <c r="AP2844" s="212"/>
      <c r="AQ2844" s="212"/>
      <c r="AR2844" s="212"/>
      <c r="AS2844" s="212"/>
      <c r="AT2844" s="212"/>
      <c r="AU2844" s="212"/>
      <c r="AV2844" s="212"/>
      <c r="AW2844" s="212"/>
      <c r="AX2844" s="212"/>
      <c r="AY2844" s="212"/>
      <c r="AZ2844" s="212"/>
      <c r="BA2844" s="212"/>
      <c r="BB2844" s="212"/>
      <c r="BC2844" s="212"/>
      <c r="BD2844" s="212"/>
      <c r="BE2844" s="212"/>
      <c r="BF2844" s="212"/>
      <c r="BG2844" s="212"/>
      <c r="BH2844" s="212"/>
    </row>
    <row r="2845" spans="1:60" outlineLevel="3" x14ac:dyDescent="0.2">
      <c r="A2845" s="219"/>
      <c r="B2845" s="220"/>
      <c r="C2845" s="259" t="s">
        <v>2166</v>
      </c>
      <c r="D2845" s="226"/>
      <c r="E2845" s="227">
        <v>20.7</v>
      </c>
      <c r="F2845" s="222"/>
      <c r="G2845" s="222"/>
      <c r="H2845" s="222"/>
      <c r="I2845" s="222"/>
      <c r="J2845" s="222"/>
      <c r="K2845" s="222"/>
      <c r="L2845" s="222"/>
      <c r="M2845" s="222"/>
      <c r="N2845" s="221"/>
      <c r="O2845" s="221"/>
      <c r="P2845" s="221"/>
      <c r="Q2845" s="221"/>
      <c r="R2845" s="222"/>
      <c r="S2845" s="222"/>
      <c r="T2845" s="222"/>
      <c r="U2845" s="222"/>
      <c r="V2845" s="222"/>
      <c r="W2845" s="222"/>
      <c r="X2845" s="222"/>
      <c r="Y2845" s="222"/>
      <c r="Z2845" s="212"/>
      <c r="AA2845" s="212"/>
      <c r="AB2845" s="212"/>
      <c r="AC2845" s="212"/>
      <c r="AD2845" s="212"/>
      <c r="AE2845" s="212"/>
      <c r="AF2845" s="212"/>
      <c r="AG2845" s="212" t="s">
        <v>235</v>
      </c>
      <c r="AH2845" s="212">
        <v>0</v>
      </c>
      <c r="AI2845" s="212"/>
      <c r="AJ2845" s="212"/>
      <c r="AK2845" s="212"/>
      <c r="AL2845" s="212"/>
      <c r="AM2845" s="212"/>
      <c r="AN2845" s="212"/>
      <c r="AO2845" s="212"/>
      <c r="AP2845" s="212"/>
      <c r="AQ2845" s="212"/>
      <c r="AR2845" s="212"/>
      <c r="AS2845" s="212"/>
      <c r="AT2845" s="212"/>
      <c r="AU2845" s="212"/>
      <c r="AV2845" s="212"/>
      <c r="AW2845" s="212"/>
      <c r="AX2845" s="212"/>
      <c r="AY2845" s="212"/>
      <c r="AZ2845" s="212"/>
      <c r="BA2845" s="212"/>
      <c r="BB2845" s="212"/>
      <c r="BC2845" s="212"/>
      <c r="BD2845" s="212"/>
      <c r="BE2845" s="212"/>
      <c r="BF2845" s="212"/>
      <c r="BG2845" s="212"/>
      <c r="BH2845" s="212"/>
    </row>
    <row r="2846" spans="1:60" outlineLevel="3" x14ac:dyDescent="0.2">
      <c r="A2846" s="219"/>
      <c r="B2846" s="220"/>
      <c r="C2846" s="259" t="s">
        <v>2167</v>
      </c>
      <c r="D2846" s="226"/>
      <c r="E2846" s="227">
        <v>20.7</v>
      </c>
      <c r="F2846" s="222"/>
      <c r="G2846" s="222"/>
      <c r="H2846" s="222"/>
      <c r="I2846" s="222"/>
      <c r="J2846" s="222"/>
      <c r="K2846" s="222"/>
      <c r="L2846" s="222"/>
      <c r="M2846" s="222"/>
      <c r="N2846" s="221"/>
      <c r="O2846" s="221"/>
      <c r="P2846" s="221"/>
      <c r="Q2846" s="221"/>
      <c r="R2846" s="222"/>
      <c r="S2846" s="222"/>
      <c r="T2846" s="222"/>
      <c r="U2846" s="222"/>
      <c r="V2846" s="222"/>
      <c r="W2846" s="222"/>
      <c r="X2846" s="222"/>
      <c r="Y2846" s="222"/>
      <c r="Z2846" s="212"/>
      <c r="AA2846" s="212"/>
      <c r="AB2846" s="212"/>
      <c r="AC2846" s="212"/>
      <c r="AD2846" s="212"/>
      <c r="AE2846" s="212"/>
      <c r="AF2846" s="212"/>
      <c r="AG2846" s="212" t="s">
        <v>235</v>
      </c>
      <c r="AH2846" s="212">
        <v>0</v>
      </c>
      <c r="AI2846" s="212"/>
      <c r="AJ2846" s="212"/>
      <c r="AK2846" s="212"/>
      <c r="AL2846" s="212"/>
      <c r="AM2846" s="212"/>
      <c r="AN2846" s="212"/>
      <c r="AO2846" s="212"/>
      <c r="AP2846" s="212"/>
      <c r="AQ2846" s="212"/>
      <c r="AR2846" s="212"/>
      <c r="AS2846" s="212"/>
      <c r="AT2846" s="212"/>
      <c r="AU2846" s="212"/>
      <c r="AV2846" s="212"/>
      <c r="AW2846" s="212"/>
      <c r="AX2846" s="212"/>
      <c r="AY2846" s="212"/>
      <c r="AZ2846" s="212"/>
      <c r="BA2846" s="212"/>
      <c r="BB2846" s="212"/>
      <c r="BC2846" s="212"/>
      <c r="BD2846" s="212"/>
      <c r="BE2846" s="212"/>
      <c r="BF2846" s="212"/>
      <c r="BG2846" s="212"/>
      <c r="BH2846" s="212"/>
    </row>
    <row r="2847" spans="1:60" outlineLevel="3" x14ac:dyDescent="0.2">
      <c r="A2847" s="219"/>
      <c r="B2847" s="220"/>
      <c r="C2847" s="273" t="s">
        <v>328</v>
      </c>
      <c r="D2847" s="265"/>
      <c r="E2847" s="266">
        <v>148.68</v>
      </c>
      <c r="F2847" s="222"/>
      <c r="G2847" s="222"/>
      <c r="H2847" s="222"/>
      <c r="I2847" s="222"/>
      <c r="J2847" s="222"/>
      <c r="K2847" s="222"/>
      <c r="L2847" s="222"/>
      <c r="M2847" s="222"/>
      <c r="N2847" s="221"/>
      <c r="O2847" s="221"/>
      <c r="P2847" s="221"/>
      <c r="Q2847" s="221"/>
      <c r="R2847" s="222"/>
      <c r="S2847" s="222"/>
      <c r="T2847" s="222"/>
      <c r="U2847" s="222"/>
      <c r="V2847" s="222"/>
      <c r="W2847" s="222"/>
      <c r="X2847" s="222"/>
      <c r="Y2847" s="222"/>
      <c r="Z2847" s="212"/>
      <c r="AA2847" s="212"/>
      <c r="AB2847" s="212"/>
      <c r="AC2847" s="212"/>
      <c r="AD2847" s="212"/>
      <c r="AE2847" s="212"/>
      <c r="AF2847" s="212"/>
      <c r="AG2847" s="212" t="s">
        <v>235</v>
      </c>
      <c r="AH2847" s="212">
        <v>1</v>
      </c>
      <c r="AI2847" s="212"/>
      <c r="AJ2847" s="212"/>
      <c r="AK2847" s="212"/>
      <c r="AL2847" s="212"/>
      <c r="AM2847" s="212"/>
      <c r="AN2847" s="212"/>
      <c r="AO2847" s="212"/>
      <c r="AP2847" s="212"/>
      <c r="AQ2847" s="212"/>
      <c r="AR2847" s="212"/>
      <c r="AS2847" s="212"/>
      <c r="AT2847" s="212"/>
      <c r="AU2847" s="212"/>
      <c r="AV2847" s="212"/>
      <c r="AW2847" s="212"/>
      <c r="AX2847" s="212"/>
      <c r="AY2847" s="212"/>
      <c r="AZ2847" s="212"/>
      <c r="BA2847" s="212"/>
      <c r="BB2847" s="212"/>
      <c r="BC2847" s="212"/>
      <c r="BD2847" s="212"/>
      <c r="BE2847" s="212"/>
      <c r="BF2847" s="212"/>
      <c r="BG2847" s="212"/>
      <c r="BH2847" s="212"/>
    </row>
    <row r="2848" spans="1:60" outlineLevel="1" x14ac:dyDescent="0.2">
      <c r="A2848" s="239">
        <v>326</v>
      </c>
      <c r="B2848" s="240" t="s">
        <v>2168</v>
      </c>
      <c r="C2848" s="257" t="s">
        <v>2169</v>
      </c>
      <c r="D2848" s="241" t="s">
        <v>296</v>
      </c>
      <c r="E2848" s="242">
        <v>566.88210000000004</v>
      </c>
      <c r="F2848" s="243"/>
      <c r="G2848" s="244">
        <f>ROUND(E2848*F2848,2)</f>
        <v>0</v>
      </c>
      <c r="H2848" s="243"/>
      <c r="I2848" s="244">
        <f>ROUND(E2848*H2848,2)</f>
        <v>0</v>
      </c>
      <c r="J2848" s="243"/>
      <c r="K2848" s="244">
        <f>ROUND(E2848*J2848,2)</f>
        <v>0</v>
      </c>
      <c r="L2848" s="244">
        <v>15</v>
      </c>
      <c r="M2848" s="244">
        <f>G2848*(1+L2848/100)</f>
        <v>0</v>
      </c>
      <c r="N2848" s="242">
        <v>2.9999999999999997E-4</v>
      </c>
      <c r="O2848" s="242">
        <f>ROUND(E2848*N2848,2)</f>
        <v>0.17</v>
      </c>
      <c r="P2848" s="242">
        <v>0</v>
      </c>
      <c r="Q2848" s="242">
        <f>ROUND(E2848*P2848,2)</f>
        <v>0</v>
      </c>
      <c r="R2848" s="244" t="s">
        <v>2145</v>
      </c>
      <c r="S2848" s="244" t="s">
        <v>227</v>
      </c>
      <c r="T2848" s="245" t="s">
        <v>227</v>
      </c>
      <c r="U2848" s="222">
        <v>0.2</v>
      </c>
      <c r="V2848" s="222">
        <f>ROUND(E2848*U2848,2)</f>
        <v>113.38</v>
      </c>
      <c r="W2848" s="222"/>
      <c r="X2848" s="222" t="s">
        <v>298</v>
      </c>
      <c r="Y2848" s="222" t="s">
        <v>230</v>
      </c>
      <c r="Z2848" s="212"/>
      <c r="AA2848" s="212"/>
      <c r="AB2848" s="212"/>
      <c r="AC2848" s="212"/>
      <c r="AD2848" s="212"/>
      <c r="AE2848" s="212"/>
      <c r="AF2848" s="212"/>
      <c r="AG2848" s="212" t="s">
        <v>299</v>
      </c>
      <c r="AH2848" s="212"/>
      <c r="AI2848" s="212"/>
      <c r="AJ2848" s="212"/>
      <c r="AK2848" s="212"/>
      <c r="AL2848" s="212"/>
      <c r="AM2848" s="212"/>
      <c r="AN2848" s="212"/>
      <c r="AO2848" s="212"/>
      <c r="AP2848" s="212"/>
      <c r="AQ2848" s="212"/>
      <c r="AR2848" s="212"/>
      <c r="AS2848" s="212"/>
      <c r="AT2848" s="212"/>
      <c r="AU2848" s="212"/>
      <c r="AV2848" s="212"/>
      <c r="AW2848" s="212"/>
      <c r="AX2848" s="212"/>
      <c r="AY2848" s="212"/>
      <c r="AZ2848" s="212"/>
      <c r="BA2848" s="212"/>
      <c r="BB2848" s="212"/>
      <c r="BC2848" s="212"/>
      <c r="BD2848" s="212"/>
      <c r="BE2848" s="212"/>
      <c r="BF2848" s="212"/>
      <c r="BG2848" s="212"/>
      <c r="BH2848" s="212"/>
    </row>
    <row r="2849" spans="1:60" outlineLevel="2" x14ac:dyDescent="0.2">
      <c r="A2849" s="219"/>
      <c r="B2849" s="220"/>
      <c r="C2849" s="259" t="s">
        <v>2170</v>
      </c>
      <c r="D2849" s="226"/>
      <c r="E2849" s="227"/>
      <c r="F2849" s="222"/>
      <c r="G2849" s="222"/>
      <c r="H2849" s="222"/>
      <c r="I2849" s="222"/>
      <c r="J2849" s="222"/>
      <c r="K2849" s="222"/>
      <c r="L2849" s="222"/>
      <c r="M2849" s="222"/>
      <c r="N2849" s="221"/>
      <c r="O2849" s="221"/>
      <c r="P2849" s="221"/>
      <c r="Q2849" s="221"/>
      <c r="R2849" s="222"/>
      <c r="S2849" s="222"/>
      <c r="T2849" s="222"/>
      <c r="U2849" s="222"/>
      <c r="V2849" s="222"/>
      <c r="W2849" s="222"/>
      <c r="X2849" s="222"/>
      <c r="Y2849" s="222"/>
      <c r="Z2849" s="212"/>
      <c r="AA2849" s="212"/>
      <c r="AB2849" s="212"/>
      <c r="AC2849" s="212"/>
      <c r="AD2849" s="212"/>
      <c r="AE2849" s="212"/>
      <c r="AF2849" s="212"/>
      <c r="AG2849" s="212" t="s">
        <v>235</v>
      </c>
      <c r="AH2849" s="212">
        <v>0</v>
      </c>
      <c r="AI2849" s="212"/>
      <c r="AJ2849" s="212"/>
      <c r="AK2849" s="212"/>
      <c r="AL2849" s="212"/>
      <c r="AM2849" s="212"/>
      <c r="AN2849" s="212"/>
      <c r="AO2849" s="212"/>
      <c r="AP2849" s="212"/>
      <c r="AQ2849" s="212"/>
      <c r="AR2849" s="212"/>
      <c r="AS2849" s="212"/>
      <c r="AT2849" s="212"/>
      <c r="AU2849" s="212"/>
      <c r="AV2849" s="212"/>
      <c r="AW2849" s="212"/>
      <c r="AX2849" s="212"/>
      <c r="AY2849" s="212"/>
      <c r="AZ2849" s="212"/>
      <c r="BA2849" s="212"/>
      <c r="BB2849" s="212"/>
      <c r="BC2849" s="212"/>
      <c r="BD2849" s="212"/>
      <c r="BE2849" s="212"/>
      <c r="BF2849" s="212"/>
      <c r="BG2849" s="212"/>
      <c r="BH2849" s="212"/>
    </row>
    <row r="2850" spans="1:60" outlineLevel="3" x14ac:dyDescent="0.2">
      <c r="A2850" s="219"/>
      <c r="B2850" s="220"/>
      <c r="C2850" s="259" t="s">
        <v>582</v>
      </c>
      <c r="D2850" s="226"/>
      <c r="E2850" s="227"/>
      <c r="F2850" s="222"/>
      <c r="G2850" s="222"/>
      <c r="H2850" s="222"/>
      <c r="I2850" s="222"/>
      <c r="J2850" s="222"/>
      <c r="K2850" s="222"/>
      <c r="L2850" s="222"/>
      <c r="M2850" s="222"/>
      <c r="N2850" s="221"/>
      <c r="O2850" s="221"/>
      <c r="P2850" s="221"/>
      <c r="Q2850" s="221"/>
      <c r="R2850" s="222"/>
      <c r="S2850" s="222"/>
      <c r="T2850" s="222"/>
      <c r="U2850" s="222"/>
      <c r="V2850" s="222"/>
      <c r="W2850" s="222"/>
      <c r="X2850" s="222"/>
      <c r="Y2850" s="222"/>
      <c r="Z2850" s="212"/>
      <c r="AA2850" s="212"/>
      <c r="AB2850" s="212"/>
      <c r="AC2850" s="212"/>
      <c r="AD2850" s="212"/>
      <c r="AE2850" s="212"/>
      <c r="AF2850" s="212"/>
      <c r="AG2850" s="212" t="s">
        <v>235</v>
      </c>
      <c r="AH2850" s="212">
        <v>0</v>
      </c>
      <c r="AI2850" s="212"/>
      <c r="AJ2850" s="212"/>
      <c r="AK2850" s="212"/>
      <c r="AL2850" s="212"/>
      <c r="AM2850" s="212"/>
      <c r="AN2850" s="212"/>
      <c r="AO2850" s="212"/>
      <c r="AP2850" s="212"/>
      <c r="AQ2850" s="212"/>
      <c r="AR2850" s="212"/>
      <c r="AS2850" s="212"/>
      <c r="AT2850" s="212"/>
      <c r="AU2850" s="212"/>
      <c r="AV2850" s="212"/>
      <c r="AW2850" s="212"/>
      <c r="AX2850" s="212"/>
      <c r="AY2850" s="212"/>
      <c r="AZ2850" s="212"/>
      <c r="BA2850" s="212"/>
      <c r="BB2850" s="212"/>
      <c r="BC2850" s="212"/>
      <c r="BD2850" s="212"/>
      <c r="BE2850" s="212"/>
      <c r="BF2850" s="212"/>
      <c r="BG2850" s="212"/>
      <c r="BH2850" s="212"/>
    </row>
    <row r="2851" spans="1:60" outlineLevel="3" x14ac:dyDescent="0.2">
      <c r="A2851" s="219"/>
      <c r="B2851" s="220"/>
      <c r="C2851" s="259" t="s">
        <v>2171</v>
      </c>
      <c r="D2851" s="226"/>
      <c r="E2851" s="227">
        <v>45.95</v>
      </c>
      <c r="F2851" s="222"/>
      <c r="G2851" s="222"/>
      <c r="H2851" s="222"/>
      <c r="I2851" s="222"/>
      <c r="J2851" s="222"/>
      <c r="K2851" s="222"/>
      <c r="L2851" s="222"/>
      <c r="M2851" s="222"/>
      <c r="N2851" s="221"/>
      <c r="O2851" s="221"/>
      <c r="P2851" s="221"/>
      <c r="Q2851" s="221"/>
      <c r="R2851" s="222"/>
      <c r="S2851" s="222"/>
      <c r="T2851" s="222"/>
      <c r="U2851" s="222"/>
      <c r="V2851" s="222"/>
      <c r="W2851" s="222"/>
      <c r="X2851" s="222"/>
      <c r="Y2851" s="222"/>
      <c r="Z2851" s="212"/>
      <c r="AA2851" s="212"/>
      <c r="AB2851" s="212"/>
      <c r="AC2851" s="212"/>
      <c r="AD2851" s="212"/>
      <c r="AE2851" s="212"/>
      <c r="AF2851" s="212"/>
      <c r="AG2851" s="212" t="s">
        <v>235</v>
      </c>
      <c r="AH2851" s="212">
        <v>0</v>
      </c>
      <c r="AI2851" s="212"/>
      <c r="AJ2851" s="212"/>
      <c r="AK2851" s="212"/>
      <c r="AL2851" s="212"/>
      <c r="AM2851" s="212"/>
      <c r="AN2851" s="212"/>
      <c r="AO2851" s="212"/>
      <c r="AP2851" s="212"/>
      <c r="AQ2851" s="212"/>
      <c r="AR2851" s="212"/>
      <c r="AS2851" s="212"/>
      <c r="AT2851" s="212"/>
      <c r="AU2851" s="212"/>
      <c r="AV2851" s="212"/>
      <c r="AW2851" s="212"/>
      <c r="AX2851" s="212"/>
      <c r="AY2851" s="212"/>
      <c r="AZ2851" s="212"/>
      <c r="BA2851" s="212"/>
      <c r="BB2851" s="212"/>
      <c r="BC2851" s="212"/>
      <c r="BD2851" s="212"/>
      <c r="BE2851" s="212"/>
      <c r="BF2851" s="212"/>
      <c r="BG2851" s="212"/>
      <c r="BH2851" s="212"/>
    </row>
    <row r="2852" spans="1:60" ht="22.5" outlineLevel="3" x14ac:dyDescent="0.2">
      <c r="A2852" s="219"/>
      <c r="B2852" s="220"/>
      <c r="C2852" s="259" t="s">
        <v>2172</v>
      </c>
      <c r="D2852" s="226"/>
      <c r="E2852" s="227">
        <v>83.515600000000006</v>
      </c>
      <c r="F2852" s="222"/>
      <c r="G2852" s="222"/>
      <c r="H2852" s="222"/>
      <c r="I2852" s="222"/>
      <c r="J2852" s="222"/>
      <c r="K2852" s="222"/>
      <c r="L2852" s="222"/>
      <c r="M2852" s="222"/>
      <c r="N2852" s="221"/>
      <c r="O2852" s="221"/>
      <c r="P2852" s="221"/>
      <c r="Q2852" s="221"/>
      <c r="R2852" s="222"/>
      <c r="S2852" s="222"/>
      <c r="T2852" s="222"/>
      <c r="U2852" s="222"/>
      <c r="V2852" s="222"/>
      <c r="W2852" s="222"/>
      <c r="X2852" s="222"/>
      <c r="Y2852" s="222"/>
      <c r="Z2852" s="212"/>
      <c r="AA2852" s="212"/>
      <c r="AB2852" s="212"/>
      <c r="AC2852" s="212"/>
      <c r="AD2852" s="212"/>
      <c r="AE2852" s="212"/>
      <c r="AF2852" s="212"/>
      <c r="AG2852" s="212" t="s">
        <v>235</v>
      </c>
      <c r="AH2852" s="212">
        <v>0</v>
      </c>
      <c r="AI2852" s="212"/>
      <c r="AJ2852" s="212"/>
      <c r="AK2852" s="212"/>
      <c r="AL2852" s="212"/>
      <c r="AM2852" s="212"/>
      <c r="AN2852" s="212"/>
      <c r="AO2852" s="212"/>
      <c r="AP2852" s="212"/>
      <c r="AQ2852" s="212"/>
      <c r="AR2852" s="212"/>
      <c r="AS2852" s="212"/>
      <c r="AT2852" s="212"/>
      <c r="AU2852" s="212"/>
      <c r="AV2852" s="212"/>
      <c r="AW2852" s="212"/>
      <c r="AX2852" s="212"/>
      <c r="AY2852" s="212"/>
      <c r="AZ2852" s="212"/>
      <c r="BA2852" s="212"/>
      <c r="BB2852" s="212"/>
      <c r="BC2852" s="212"/>
      <c r="BD2852" s="212"/>
      <c r="BE2852" s="212"/>
      <c r="BF2852" s="212"/>
      <c r="BG2852" s="212"/>
      <c r="BH2852" s="212"/>
    </row>
    <row r="2853" spans="1:60" outlineLevel="3" x14ac:dyDescent="0.2">
      <c r="A2853" s="219"/>
      <c r="B2853" s="220"/>
      <c r="C2853" s="259" t="s">
        <v>2173</v>
      </c>
      <c r="D2853" s="226"/>
      <c r="E2853" s="227">
        <v>66.1755</v>
      </c>
      <c r="F2853" s="222"/>
      <c r="G2853" s="222"/>
      <c r="H2853" s="222"/>
      <c r="I2853" s="222"/>
      <c r="J2853" s="222"/>
      <c r="K2853" s="222"/>
      <c r="L2853" s="222"/>
      <c r="M2853" s="222"/>
      <c r="N2853" s="221"/>
      <c r="O2853" s="221"/>
      <c r="P2853" s="221"/>
      <c r="Q2853" s="221"/>
      <c r="R2853" s="222"/>
      <c r="S2853" s="222"/>
      <c r="T2853" s="222"/>
      <c r="U2853" s="222"/>
      <c r="V2853" s="222"/>
      <c r="W2853" s="222"/>
      <c r="X2853" s="222"/>
      <c r="Y2853" s="222"/>
      <c r="Z2853" s="212"/>
      <c r="AA2853" s="212"/>
      <c r="AB2853" s="212"/>
      <c r="AC2853" s="212"/>
      <c r="AD2853" s="212"/>
      <c r="AE2853" s="212"/>
      <c r="AF2853" s="212"/>
      <c r="AG2853" s="212" t="s">
        <v>235</v>
      </c>
      <c r="AH2853" s="212">
        <v>0</v>
      </c>
      <c r="AI2853" s="212"/>
      <c r="AJ2853" s="212"/>
      <c r="AK2853" s="212"/>
      <c r="AL2853" s="212"/>
      <c r="AM2853" s="212"/>
      <c r="AN2853" s="212"/>
      <c r="AO2853" s="212"/>
      <c r="AP2853" s="212"/>
      <c r="AQ2853" s="212"/>
      <c r="AR2853" s="212"/>
      <c r="AS2853" s="212"/>
      <c r="AT2853" s="212"/>
      <c r="AU2853" s="212"/>
      <c r="AV2853" s="212"/>
      <c r="AW2853" s="212"/>
      <c r="AX2853" s="212"/>
      <c r="AY2853" s="212"/>
      <c r="AZ2853" s="212"/>
      <c r="BA2853" s="212"/>
      <c r="BB2853" s="212"/>
      <c r="BC2853" s="212"/>
      <c r="BD2853" s="212"/>
      <c r="BE2853" s="212"/>
      <c r="BF2853" s="212"/>
      <c r="BG2853" s="212"/>
      <c r="BH2853" s="212"/>
    </row>
    <row r="2854" spans="1:60" outlineLevel="3" x14ac:dyDescent="0.2">
      <c r="A2854" s="219"/>
      <c r="B2854" s="220"/>
      <c r="C2854" s="259" t="s">
        <v>2174</v>
      </c>
      <c r="D2854" s="226"/>
      <c r="E2854" s="227">
        <v>65</v>
      </c>
      <c r="F2854" s="222"/>
      <c r="G2854" s="222"/>
      <c r="H2854" s="222"/>
      <c r="I2854" s="222"/>
      <c r="J2854" s="222"/>
      <c r="K2854" s="222"/>
      <c r="L2854" s="222"/>
      <c r="M2854" s="222"/>
      <c r="N2854" s="221"/>
      <c r="O2854" s="221"/>
      <c r="P2854" s="221"/>
      <c r="Q2854" s="221"/>
      <c r="R2854" s="222"/>
      <c r="S2854" s="222"/>
      <c r="T2854" s="222"/>
      <c r="U2854" s="222"/>
      <c r="V2854" s="222"/>
      <c r="W2854" s="222"/>
      <c r="X2854" s="222"/>
      <c r="Y2854" s="222"/>
      <c r="Z2854" s="212"/>
      <c r="AA2854" s="212"/>
      <c r="AB2854" s="212"/>
      <c r="AC2854" s="212"/>
      <c r="AD2854" s="212"/>
      <c r="AE2854" s="212"/>
      <c r="AF2854" s="212"/>
      <c r="AG2854" s="212" t="s">
        <v>235</v>
      </c>
      <c r="AH2854" s="212">
        <v>0</v>
      </c>
      <c r="AI2854" s="212"/>
      <c r="AJ2854" s="212"/>
      <c r="AK2854" s="212"/>
      <c r="AL2854" s="212"/>
      <c r="AM2854" s="212"/>
      <c r="AN2854" s="212"/>
      <c r="AO2854" s="212"/>
      <c r="AP2854" s="212"/>
      <c r="AQ2854" s="212"/>
      <c r="AR2854" s="212"/>
      <c r="AS2854" s="212"/>
      <c r="AT2854" s="212"/>
      <c r="AU2854" s="212"/>
      <c r="AV2854" s="212"/>
      <c r="AW2854" s="212"/>
      <c r="AX2854" s="212"/>
      <c r="AY2854" s="212"/>
      <c r="AZ2854" s="212"/>
      <c r="BA2854" s="212"/>
      <c r="BB2854" s="212"/>
      <c r="BC2854" s="212"/>
      <c r="BD2854" s="212"/>
      <c r="BE2854" s="212"/>
      <c r="BF2854" s="212"/>
      <c r="BG2854" s="212"/>
      <c r="BH2854" s="212"/>
    </row>
    <row r="2855" spans="1:60" outlineLevel="3" x14ac:dyDescent="0.2">
      <c r="A2855" s="219"/>
      <c r="B2855" s="220"/>
      <c r="C2855" s="259" t="s">
        <v>2175</v>
      </c>
      <c r="D2855" s="226"/>
      <c r="E2855" s="227">
        <v>28.783999999999999</v>
      </c>
      <c r="F2855" s="222"/>
      <c r="G2855" s="222"/>
      <c r="H2855" s="222"/>
      <c r="I2855" s="222"/>
      <c r="J2855" s="222"/>
      <c r="K2855" s="222"/>
      <c r="L2855" s="222"/>
      <c r="M2855" s="222"/>
      <c r="N2855" s="221"/>
      <c r="O2855" s="221"/>
      <c r="P2855" s="221"/>
      <c r="Q2855" s="221"/>
      <c r="R2855" s="222"/>
      <c r="S2855" s="222"/>
      <c r="T2855" s="222"/>
      <c r="U2855" s="222"/>
      <c r="V2855" s="222"/>
      <c r="W2855" s="222"/>
      <c r="X2855" s="222"/>
      <c r="Y2855" s="222"/>
      <c r="Z2855" s="212"/>
      <c r="AA2855" s="212"/>
      <c r="AB2855" s="212"/>
      <c r="AC2855" s="212"/>
      <c r="AD2855" s="212"/>
      <c r="AE2855" s="212"/>
      <c r="AF2855" s="212"/>
      <c r="AG2855" s="212" t="s">
        <v>235</v>
      </c>
      <c r="AH2855" s="212">
        <v>0</v>
      </c>
      <c r="AI2855" s="212"/>
      <c r="AJ2855" s="212"/>
      <c r="AK2855" s="212"/>
      <c r="AL2855" s="212"/>
      <c r="AM2855" s="212"/>
      <c r="AN2855" s="212"/>
      <c r="AO2855" s="212"/>
      <c r="AP2855" s="212"/>
      <c r="AQ2855" s="212"/>
      <c r="AR2855" s="212"/>
      <c r="AS2855" s="212"/>
      <c r="AT2855" s="212"/>
      <c r="AU2855" s="212"/>
      <c r="AV2855" s="212"/>
      <c r="AW2855" s="212"/>
      <c r="AX2855" s="212"/>
      <c r="AY2855" s="212"/>
      <c r="AZ2855" s="212"/>
      <c r="BA2855" s="212"/>
      <c r="BB2855" s="212"/>
      <c r="BC2855" s="212"/>
      <c r="BD2855" s="212"/>
      <c r="BE2855" s="212"/>
      <c r="BF2855" s="212"/>
      <c r="BG2855" s="212"/>
      <c r="BH2855" s="212"/>
    </row>
    <row r="2856" spans="1:60" outlineLevel="3" x14ac:dyDescent="0.2">
      <c r="A2856" s="219"/>
      <c r="B2856" s="220"/>
      <c r="C2856" s="259" t="s">
        <v>2176</v>
      </c>
      <c r="D2856" s="226"/>
      <c r="E2856" s="227">
        <v>57.669400000000003</v>
      </c>
      <c r="F2856" s="222"/>
      <c r="G2856" s="222"/>
      <c r="H2856" s="222"/>
      <c r="I2856" s="222"/>
      <c r="J2856" s="222"/>
      <c r="K2856" s="222"/>
      <c r="L2856" s="222"/>
      <c r="M2856" s="222"/>
      <c r="N2856" s="221"/>
      <c r="O2856" s="221"/>
      <c r="P2856" s="221"/>
      <c r="Q2856" s="221"/>
      <c r="R2856" s="222"/>
      <c r="S2856" s="222"/>
      <c r="T2856" s="222"/>
      <c r="U2856" s="222"/>
      <c r="V2856" s="222"/>
      <c r="W2856" s="222"/>
      <c r="X2856" s="222"/>
      <c r="Y2856" s="222"/>
      <c r="Z2856" s="212"/>
      <c r="AA2856" s="212"/>
      <c r="AB2856" s="212"/>
      <c r="AC2856" s="212"/>
      <c r="AD2856" s="212"/>
      <c r="AE2856" s="212"/>
      <c r="AF2856" s="212"/>
      <c r="AG2856" s="212" t="s">
        <v>235</v>
      </c>
      <c r="AH2856" s="212">
        <v>0</v>
      </c>
      <c r="AI2856" s="212"/>
      <c r="AJ2856" s="212"/>
      <c r="AK2856" s="212"/>
      <c r="AL2856" s="212"/>
      <c r="AM2856" s="212"/>
      <c r="AN2856" s="212"/>
      <c r="AO2856" s="212"/>
      <c r="AP2856" s="212"/>
      <c r="AQ2856" s="212"/>
      <c r="AR2856" s="212"/>
      <c r="AS2856" s="212"/>
      <c r="AT2856" s="212"/>
      <c r="AU2856" s="212"/>
      <c r="AV2856" s="212"/>
      <c r="AW2856" s="212"/>
      <c r="AX2856" s="212"/>
      <c r="AY2856" s="212"/>
      <c r="AZ2856" s="212"/>
      <c r="BA2856" s="212"/>
      <c r="BB2856" s="212"/>
      <c r="BC2856" s="212"/>
      <c r="BD2856" s="212"/>
      <c r="BE2856" s="212"/>
      <c r="BF2856" s="212"/>
      <c r="BG2856" s="212"/>
      <c r="BH2856" s="212"/>
    </row>
    <row r="2857" spans="1:60" ht="22.5" outlineLevel="3" x14ac:dyDescent="0.2">
      <c r="A2857" s="219"/>
      <c r="B2857" s="220"/>
      <c r="C2857" s="259" t="s">
        <v>2177</v>
      </c>
      <c r="D2857" s="226"/>
      <c r="E2857" s="227">
        <v>103.095</v>
      </c>
      <c r="F2857" s="222"/>
      <c r="G2857" s="222"/>
      <c r="H2857" s="222"/>
      <c r="I2857" s="222"/>
      <c r="J2857" s="222"/>
      <c r="K2857" s="222"/>
      <c r="L2857" s="222"/>
      <c r="M2857" s="222"/>
      <c r="N2857" s="221"/>
      <c r="O2857" s="221"/>
      <c r="P2857" s="221"/>
      <c r="Q2857" s="221"/>
      <c r="R2857" s="222"/>
      <c r="S2857" s="222"/>
      <c r="T2857" s="222"/>
      <c r="U2857" s="222"/>
      <c r="V2857" s="222"/>
      <c r="W2857" s="222"/>
      <c r="X2857" s="222"/>
      <c r="Y2857" s="222"/>
      <c r="Z2857" s="212"/>
      <c r="AA2857" s="212"/>
      <c r="AB2857" s="212"/>
      <c r="AC2857" s="212"/>
      <c r="AD2857" s="212"/>
      <c r="AE2857" s="212"/>
      <c r="AF2857" s="212"/>
      <c r="AG2857" s="212" t="s">
        <v>235</v>
      </c>
      <c r="AH2857" s="212">
        <v>0</v>
      </c>
      <c r="AI2857" s="212"/>
      <c r="AJ2857" s="212"/>
      <c r="AK2857" s="212"/>
      <c r="AL2857" s="212"/>
      <c r="AM2857" s="212"/>
      <c r="AN2857" s="212"/>
      <c r="AO2857" s="212"/>
      <c r="AP2857" s="212"/>
      <c r="AQ2857" s="212"/>
      <c r="AR2857" s="212"/>
      <c r="AS2857" s="212"/>
      <c r="AT2857" s="212"/>
      <c r="AU2857" s="212"/>
      <c r="AV2857" s="212"/>
      <c r="AW2857" s="212"/>
      <c r="AX2857" s="212"/>
      <c r="AY2857" s="212"/>
      <c r="AZ2857" s="212"/>
      <c r="BA2857" s="212"/>
      <c r="BB2857" s="212"/>
      <c r="BC2857" s="212"/>
      <c r="BD2857" s="212"/>
      <c r="BE2857" s="212"/>
      <c r="BF2857" s="212"/>
      <c r="BG2857" s="212"/>
      <c r="BH2857" s="212"/>
    </row>
    <row r="2858" spans="1:60" ht="22.5" outlineLevel="3" x14ac:dyDescent="0.2">
      <c r="A2858" s="219"/>
      <c r="B2858" s="220"/>
      <c r="C2858" s="259" t="s">
        <v>2178</v>
      </c>
      <c r="D2858" s="226"/>
      <c r="E2858" s="227">
        <v>63.030999999999999</v>
      </c>
      <c r="F2858" s="222"/>
      <c r="G2858" s="222"/>
      <c r="H2858" s="222"/>
      <c r="I2858" s="222"/>
      <c r="J2858" s="222"/>
      <c r="K2858" s="222"/>
      <c r="L2858" s="222"/>
      <c r="M2858" s="222"/>
      <c r="N2858" s="221"/>
      <c r="O2858" s="221"/>
      <c r="P2858" s="221"/>
      <c r="Q2858" s="221"/>
      <c r="R2858" s="222"/>
      <c r="S2858" s="222"/>
      <c r="T2858" s="222"/>
      <c r="U2858" s="222"/>
      <c r="V2858" s="222"/>
      <c r="W2858" s="222"/>
      <c r="X2858" s="222"/>
      <c r="Y2858" s="222"/>
      <c r="Z2858" s="212"/>
      <c r="AA2858" s="212"/>
      <c r="AB2858" s="212"/>
      <c r="AC2858" s="212"/>
      <c r="AD2858" s="212"/>
      <c r="AE2858" s="212"/>
      <c r="AF2858" s="212"/>
      <c r="AG2858" s="212" t="s">
        <v>235</v>
      </c>
      <c r="AH2858" s="212">
        <v>0</v>
      </c>
      <c r="AI2858" s="212"/>
      <c r="AJ2858" s="212"/>
      <c r="AK2858" s="212"/>
      <c r="AL2858" s="212"/>
      <c r="AM2858" s="212"/>
      <c r="AN2858" s="212"/>
      <c r="AO2858" s="212"/>
      <c r="AP2858" s="212"/>
      <c r="AQ2858" s="212"/>
      <c r="AR2858" s="212"/>
      <c r="AS2858" s="212"/>
      <c r="AT2858" s="212"/>
      <c r="AU2858" s="212"/>
      <c r="AV2858" s="212"/>
      <c r="AW2858" s="212"/>
      <c r="AX2858" s="212"/>
      <c r="AY2858" s="212"/>
      <c r="AZ2858" s="212"/>
      <c r="BA2858" s="212"/>
      <c r="BB2858" s="212"/>
      <c r="BC2858" s="212"/>
      <c r="BD2858" s="212"/>
      <c r="BE2858" s="212"/>
      <c r="BF2858" s="212"/>
      <c r="BG2858" s="212"/>
      <c r="BH2858" s="212"/>
    </row>
    <row r="2859" spans="1:60" ht="22.5" outlineLevel="3" x14ac:dyDescent="0.2">
      <c r="A2859" s="219"/>
      <c r="B2859" s="220"/>
      <c r="C2859" s="259" t="s">
        <v>2179</v>
      </c>
      <c r="D2859" s="226"/>
      <c r="E2859" s="227">
        <v>53.6616</v>
      </c>
      <c r="F2859" s="222"/>
      <c r="G2859" s="222"/>
      <c r="H2859" s="222"/>
      <c r="I2859" s="222"/>
      <c r="J2859" s="222"/>
      <c r="K2859" s="222"/>
      <c r="L2859" s="222"/>
      <c r="M2859" s="222"/>
      <c r="N2859" s="221"/>
      <c r="O2859" s="221"/>
      <c r="P2859" s="221"/>
      <c r="Q2859" s="221"/>
      <c r="R2859" s="222"/>
      <c r="S2859" s="222"/>
      <c r="T2859" s="222"/>
      <c r="U2859" s="222"/>
      <c r="V2859" s="222"/>
      <c r="W2859" s="222"/>
      <c r="X2859" s="222"/>
      <c r="Y2859" s="222"/>
      <c r="Z2859" s="212"/>
      <c r="AA2859" s="212"/>
      <c r="AB2859" s="212"/>
      <c r="AC2859" s="212"/>
      <c r="AD2859" s="212"/>
      <c r="AE2859" s="212"/>
      <c r="AF2859" s="212"/>
      <c r="AG2859" s="212" t="s">
        <v>235</v>
      </c>
      <c r="AH2859" s="212">
        <v>0</v>
      </c>
      <c r="AI2859" s="212"/>
      <c r="AJ2859" s="212"/>
      <c r="AK2859" s="212"/>
      <c r="AL2859" s="212"/>
      <c r="AM2859" s="212"/>
      <c r="AN2859" s="212"/>
      <c r="AO2859" s="212"/>
      <c r="AP2859" s="212"/>
      <c r="AQ2859" s="212"/>
      <c r="AR2859" s="212"/>
      <c r="AS2859" s="212"/>
      <c r="AT2859" s="212"/>
      <c r="AU2859" s="212"/>
      <c r="AV2859" s="212"/>
      <c r="AW2859" s="212"/>
      <c r="AX2859" s="212"/>
      <c r="AY2859" s="212"/>
      <c r="AZ2859" s="212"/>
      <c r="BA2859" s="212"/>
      <c r="BB2859" s="212"/>
      <c r="BC2859" s="212"/>
      <c r="BD2859" s="212"/>
      <c r="BE2859" s="212"/>
      <c r="BF2859" s="212"/>
      <c r="BG2859" s="212"/>
      <c r="BH2859" s="212"/>
    </row>
    <row r="2860" spans="1:60" outlineLevel="1" x14ac:dyDescent="0.2">
      <c r="A2860" s="239">
        <v>327</v>
      </c>
      <c r="B2860" s="240" t="s">
        <v>2180</v>
      </c>
      <c r="C2860" s="257" t="s">
        <v>2181</v>
      </c>
      <c r="D2860" s="241" t="s">
        <v>296</v>
      </c>
      <c r="E2860" s="242">
        <v>887.74480000000005</v>
      </c>
      <c r="F2860" s="243"/>
      <c r="G2860" s="244">
        <f>ROUND(E2860*F2860,2)</f>
        <v>0</v>
      </c>
      <c r="H2860" s="243"/>
      <c r="I2860" s="244">
        <f>ROUND(E2860*H2860,2)</f>
        <v>0</v>
      </c>
      <c r="J2860" s="243"/>
      <c r="K2860" s="244">
        <f>ROUND(E2860*J2860,2)</f>
        <v>0</v>
      </c>
      <c r="L2860" s="244">
        <v>15</v>
      </c>
      <c r="M2860" s="244">
        <f>G2860*(1+L2860/100)</f>
        <v>0</v>
      </c>
      <c r="N2860" s="242">
        <v>0</v>
      </c>
      <c r="O2860" s="242">
        <f>ROUND(E2860*N2860,2)</f>
        <v>0</v>
      </c>
      <c r="P2860" s="242">
        <v>0</v>
      </c>
      <c r="Q2860" s="242">
        <f>ROUND(E2860*P2860,2)</f>
        <v>0</v>
      </c>
      <c r="R2860" s="244" t="s">
        <v>2145</v>
      </c>
      <c r="S2860" s="244" t="s">
        <v>227</v>
      </c>
      <c r="T2860" s="245" t="s">
        <v>227</v>
      </c>
      <c r="U2860" s="222">
        <v>1.112E-2</v>
      </c>
      <c r="V2860" s="222">
        <f>ROUND(E2860*U2860,2)</f>
        <v>9.8699999999999992</v>
      </c>
      <c r="W2860" s="222"/>
      <c r="X2860" s="222" t="s">
        <v>298</v>
      </c>
      <c r="Y2860" s="222" t="s">
        <v>230</v>
      </c>
      <c r="Z2860" s="212"/>
      <c r="AA2860" s="212"/>
      <c r="AB2860" s="212"/>
      <c r="AC2860" s="212"/>
      <c r="AD2860" s="212"/>
      <c r="AE2860" s="212"/>
      <c r="AF2860" s="212"/>
      <c r="AG2860" s="212" t="s">
        <v>299</v>
      </c>
      <c r="AH2860" s="212"/>
      <c r="AI2860" s="212"/>
      <c r="AJ2860" s="212"/>
      <c r="AK2860" s="212"/>
      <c r="AL2860" s="212"/>
      <c r="AM2860" s="212"/>
      <c r="AN2860" s="212"/>
      <c r="AO2860" s="212"/>
      <c r="AP2860" s="212"/>
      <c r="AQ2860" s="212"/>
      <c r="AR2860" s="212"/>
      <c r="AS2860" s="212"/>
      <c r="AT2860" s="212"/>
      <c r="AU2860" s="212"/>
      <c r="AV2860" s="212"/>
      <c r="AW2860" s="212"/>
      <c r="AX2860" s="212"/>
      <c r="AY2860" s="212"/>
      <c r="AZ2860" s="212"/>
      <c r="BA2860" s="212"/>
      <c r="BB2860" s="212"/>
      <c r="BC2860" s="212"/>
      <c r="BD2860" s="212"/>
      <c r="BE2860" s="212"/>
      <c r="BF2860" s="212"/>
      <c r="BG2860" s="212"/>
      <c r="BH2860" s="212"/>
    </row>
    <row r="2861" spans="1:60" ht="22.5" outlineLevel="2" x14ac:dyDescent="0.2">
      <c r="A2861" s="219"/>
      <c r="B2861" s="220"/>
      <c r="C2861" s="259" t="s">
        <v>714</v>
      </c>
      <c r="D2861" s="226"/>
      <c r="E2861" s="227">
        <v>83.515600000000006</v>
      </c>
      <c r="F2861" s="222"/>
      <c r="G2861" s="222"/>
      <c r="H2861" s="222"/>
      <c r="I2861" s="222"/>
      <c r="J2861" s="222"/>
      <c r="K2861" s="222"/>
      <c r="L2861" s="222"/>
      <c r="M2861" s="222"/>
      <c r="N2861" s="221"/>
      <c r="O2861" s="221"/>
      <c r="P2861" s="221"/>
      <c r="Q2861" s="221"/>
      <c r="R2861" s="222"/>
      <c r="S2861" s="222"/>
      <c r="T2861" s="222"/>
      <c r="U2861" s="222"/>
      <c r="V2861" s="222"/>
      <c r="W2861" s="222"/>
      <c r="X2861" s="222"/>
      <c r="Y2861" s="222"/>
      <c r="Z2861" s="212"/>
      <c r="AA2861" s="212"/>
      <c r="AB2861" s="212"/>
      <c r="AC2861" s="212"/>
      <c r="AD2861" s="212"/>
      <c r="AE2861" s="212"/>
      <c r="AF2861" s="212"/>
      <c r="AG2861" s="212" t="s">
        <v>235</v>
      </c>
      <c r="AH2861" s="212">
        <v>0</v>
      </c>
      <c r="AI2861" s="212"/>
      <c r="AJ2861" s="212"/>
      <c r="AK2861" s="212"/>
      <c r="AL2861" s="212"/>
      <c r="AM2861" s="212"/>
      <c r="AN2861" s="212"/>
      <c r="AO2861" s="212"/>
      <c r="AP2861" s="212"/>
      <c r="AQ2861" s="212"/>
      <c r="AR2861" s="212"/>
      <c r="AS2861" s="212"/>
      <c r="AT2861" s="212"/>
      <c r="AU2861" s="212"/>
      <c r="AV2861" s="212"/>
      <c r="AW2861" s="212"/>
      <c r="AX2861" s="212"/>
      <c r="AY2861" s="212"/>
      <c r="AZ2861" s="212"/>
      <c r="BA2861" s="212"/>
      <c r="BB2861" s="212"/>
      <c r="BC2861" s="212"/>
      <c r="BD2861" s="212"/>
      <c r="BE2861" s="212"/>
      <c r="BF2861" s="212"/>
      <c r="BG2861" s="212"/>
      <c r="BH2861" s="212"/>
    </row>
    <row r="2862" spans="1:60" outlineLevel="3" x14ac:dyDescent="0.2">
      <c r="A2862" s="219"/>
      <c r="B2862" s="220"/>
      <c r="C2862" s="259" t="s">
        <v>718</v>
      </c>
      <c r="D2862" s="226"/>
      <c r="E2862" s="227">
        <v>57.669400000000003</v>
      </c>
      <c r="F2862" s="222"/>
      <c r="G2862" s="222"/>
      <c r="H2862" s="222"/>
      <c r="I2862" s="222"/>
      <c r="J2862" s="222"/>
      <c r="K2862" s="222"/>
      <c r="L2862" s="222"/>
      <c r="M2862" s="222"/>
      <c r="N2862" s="221"/>
      <c r="O2862" s="221"/>
      <c r="P2862" s="221"/>
      <c r="Q2862" s="221"/>
      <c r="R2862" s="222"/>
      <c r="S2862" s="222"/>
      <c r="T2862" s="222"/>
      <c r="U2862" s="222"/>
      <c r="V2862" s="222"/>
      <c r="W2862" s="222"/>
      <c r="X2862" s="222"/>
      <c r="Y2862" s="222"/>
      <c r="Z2862" s="212"/>
      <c r="AA2862" s="212"/>
      <c r="AB2862" s="212"/>
      <c r="AC2862" s="212"/>
      <c r="AD2862" s="212"/>
      <c r="AE2862" s="212"/>
      <c r="AF2862" s="212"/>
      <c r="AG2862" s="212" t="s">
        <v>235</v>
      </c>
      <c r="AH2862" s="212">
        <v>0</v>
      </c>
      <c r="AI2862" s="212"/>
      <c r="AJ2862" s="212"/>
      <c r="AK2862" s="212"/>
      <c r="AL2862" s="212"/>
      <c r="AM2862" s="212"/>
      <c r="AN2862" s="212"/>
      <c r="AO2862" s="212"/>
      <c r="AP2862" s="212"/>
      <c r="AQ2862" s="212"/>
      <c r="AR2862" s="212"/>
      <c r="AS2862" s="212"/>
      <c r="AT2862" s="212"/>
      <c r="AU2862" s="212"/>
      <c r="AV2862" s="212"/>
      <c r="AW2862" s="212"/>
      <c r="AX2862" s="212"/>
      <c r="AY2862" s="212"/>
      <c r="AZ2862" s="212"/>
      <c r="BA2862" s="212"/>
      <c r="BB2862" s="212"/>
      <c r="BC2862" s="212"/>
      <c r="BD2862" s="212"/>
      <c r="BE2862" s="212"/>
      <c r="BF2862" s="212"/>
      <c r="BG2862" s="212"/>
      <c r="BH2862" s="212"/>
    </row>
    <row r="2863" spans="1:60" outlineLevel="3" x14ac:dyDescent="0.2">
      <c r="A2863" s="219"/>
      <c r="B2863" s="220"/>
      <c r="C2863" s="259" t="s">
        <v>721</v>
      </c>
      <c r="D2863" s="226"/>
      <c r="E2863" s="227">
        <v>82.581999999999994</v>
      </c>
      <c r="F2863" s="222"/>
      <c r="G2863" s="222"/>
      <c r="H2863" s="222"/>
      <c r="I2863" s="222"/>
      <c r="J2863" s="222"/>
      <c r="K2863" s="222"/>
      <c r="L2863" s="222"/>
      <c r="M2863" s="222"/>
      <c r="N2863" s="221"/>
      <c r="O2863" s="221"/>
      <c r="P2863" s="221"/>
      <c r="Q2863" s="221"/>
      <c r="R2863" s="222"/>
      <c r="S2863" s="222"/>
      <c r="T2863" s="222"/>
      <c r="U2863" s="222"/>
      <c r="V2863" s="222"/>
      <c r="W2863" s="222"/>
      <c r="X2863" s="222"/>
      <c r="Y2863" s="222"/>
      <c r="Z2863" s="212"/>
      <c r="AA2863" s="212"/>
      <c r="AB2863" s="212"/>
      <c r="AC2863" s="212"/>
      <c r="AD2863" s="212"/>
      <c r="AE2863" s="212"/>
      <c r="AF2863" s="212"/>
      <c r="AG2863" s="212" t="s">
        <v>235</v>
      </c>
      <c r="AH2863" s="212">
        <v>0</v>
      </c>
      <c r="AI2863" s="212"/>
      <c r="AJ2863" s="212"/>
      <c r="AK2863" s="212"/>
      <c r="AL2863" s="212"/>
      <c r="AM2863" s="212"/>
      <c r="AN2863" s="212"/>
      <c r="AO2863" s="212"/>
      <c r="AP2863" s="212"/>
      <c r="AQ2863" s="212"/>
      <c r="AR2863" s="212"/>
      <c r="AS2863" s="212"/>
      <c r="AT2863" s="212"/>
      <c r="AU2863" s="212"/>
      <c r="AV2863" s="212"/>
      <c r="AW2863" s="212"/>
      <c r="AX2863" s="212"/>
      <c r="AY2863" s="212"/>
      <c r="AZ2863" s="212"/>
      <c r="BA2863" s="212"/>
      <c r="BB2863" s="212"/>
      <c r="BC2863" s="212"/>
      <c r="BD2863" s="212"/>
      <c r="BE2863" s="212"/>
      <c r="BF2863" s="212"/>
      <c r="BG2863" s="212"/>
      <c r="BH2863" s="212"/>
    </row>
    <row r="2864" spans="1:60" outlineLevel="3" x14ac:dyDescent="0.2">
      <c r="A2864" s="219"/>
      <c r="B2864" s="220"/>
      <c r="C2864" s="259" t="s">
        <v>722</v>
      </c>
      <c r="D2864" s="226"/>
      <c r="E2864" s="227">
        <v>63.659599999999998</v>
      </c>
      <c r="F2864" s="222"/>
      <c r="G2864" s="222"/>
      <c r="H2864" s="222"/>
      <c r="I2864" s="222"/>
      <c r="J2864" s="222"/>
      <c r="K2864" s="222"/>
      <c r="L2864" s="222"/>
      <c r="M2864" s="222"/>
      <c r="N2864" s="221"/>
      <c r="O2864" s="221"/>
      <c r="P2864" s="221"/>
      <c r="Q2864" s="221"/>
      <c r="R2864" s="222"/>
      <c r="S2864" s="222"/>
      <c r="T2864" s="222"/>
      <c r="U2864" s="222"/>
      <c r="V2864" s="222"/>
      <c r="W2864" s="222"/>
      <c r="X2864" s="222"/>
      <c r="Y2864" s="222"/>
      <c r="Z2864" s="212"/>
      <c r="AA2864" s="212"/>
      <c r="AB2864" s="212"/>
      <c r="AC2864" s="212"/>
      <c r="AD2864" s="212"/>
      <c r="AE2864" s="212"/>
      <c r="AF2864" s="212"/>
      <c r="AG2864" s="212" t="s">
        <v>235</v>
      </c>
      <c r="AH2864" s="212">
        <v>0</v>
      </c>
      <c r="AI2864" s="212"/>
      <c r="AJ2864" s="212"/>
      <c r="AK2864" s="212"/>
      <c r="AL2864" s="212"/>
      <c r="AM2864" s="212"/>
      <c r="AN2864" s="212"/>
      <c r="AO2864" s="212"/>
      <c r="AP2864" s="212"/>
      <c r="AQ2864" s="212"/>
      <c r="AR2864" s="212"/>
      <c r="AS2864" s="212"/>
      <c r="AT2864" s="212"/>
      <c r="AU2864" s="212"/>
      <c r="AV2864" s="212"/>
      <c r="AW2864" s="212"/>
      <c r="AX2864" s="212"/>
      <c r="AY2864" s="212"/>
      <c r="AZ2864" s="212"/>
      <c r="BA2864" s="212"/>
      <c r="BB2864" s="212"/>
      <c r="BC2864" s="212"/>
      <c r="BD2864" s="212"/>
      <c r="BE2864" s="212"/>
      <c r="BF2864" s="212"/>
      <c r="BG2864" s="212"/>
      <c r="BH2864" s="212"/>
    </row>
    <row r="2865" spans="1:60" outlineLevel="3" x14ac:dyDescent="0.2">
      <c r="A2865" s="219"/>
      <c r="B2865" s="220"/>
      <c r="C2865" s="259" t="s">
        <v>725</v>
      </c>
      <c r="D2865" s="226"/>
      <c r="E2865" s="227">
        <v>58.444400000000002</v>
      </c>
      <c r="F2865" s="222"/>
      <c r="G2865" s="222"/>
      <c r="H2865" s="222"/>
      <c r="I2865" s="222"/>
      <c r="J2865" s="222"/>
      <c r="K2865" s="222"/>
      <c r="L2865" s="222"/>
      <c r="M2865" s="222"/>
      <c r="N2865" s="221"/>
      <c r="O2865" s="221"/>
      <c r="P2865" s="221"/>
      <c r="Q2865" s="221"/>
      <c r="R2865" s="222"/>
      <c r="S2865" s="222"/>
      <c r="T2865" s="222"/>
      <c r="U2865" s="222"/>
      <c r="V2865" s="222"/>
      <c r="W2865" s="222"/>
      <c r="X2865" s="222"/>
      <c r="Y2865" s="222"/>
      <c r="Z2865" s="212"/>
      <c r="AA2865" s="212"/>
      <c r="AB2865" s="212"/>
      <c r="AC2865" s="212"/>
      <c r="AD2865" s="212"/>
      <c r="AE2865" s="212"/>
      <c r="AF2865" s="212"/>
      <c r="AG2865" s="212" t="s">
        <v>235</v>
      </c>
      <c r="AH2865" s="212">
        <v>0</v>
      </c>
      <c r="AI2865" s="212"/>
      <c r="AJ2865" s="212"/>
      <c r="AK2865" s="212"/>
      <c r="AL2865" s="212"/>
      <c r="AM2865" s="212"/>
      <c r="AN2865" s="212"/>
      <c r="AO2865" s="212"/>
      <c r="AP2865" s="212"/>
      <c r="AQ2865" s="212"/>
      <c r="AR2865" s="212"/>
      <c r="AS2865" s="212"/>
      <c r="AT2865" s="212"/>
      <c r="AU2865" s="212"/>
      <c r="AV2865" s="212"/>
      <c r="AW2865" s="212"/>
      <c r="AX2865" s="212"/>
      <c r="AY2865" s="212"/>
      <c r="AZ2865" s="212"/>
      <c r="BA2865" s="212"/>
      <c r="BB2865" s="212"/>
      <c r="BC2865" s="212"/>
      <c r="BD2865" s="212"/>
      <c r="BE2865" s="212"/>
      <c r="BF2865" s="212"/>
      <c r="BG2865" s="212"/>
      <c r="BH2865" s="212"/>
    </row>
    <row r="2866" spans="1:60" outlineLevel="3" x14ac:dyDescent="0.2">
      <c r="A2866" s="219"/>
      <c r="B2866" s="220"/>
      <c r="C2866" s="259" t="s">
        <v>728</v>
      </c>
      <c r="D2866" s="226"/>
      <c r="E2866" s="227">
        <v>63.095399999999998</v>
      </c>
      <c r="F2866" s="222"/>
      <c r="G2866" s="222"/>
      <c r="H2866" s="222"/>
      <c r="I2866" s="222"/>
      <c r="J2866" s="222"/>
      <c r="K2866" s="222"/>
      <c r="L2866" s="222"/>
      <c r="M2866" s="222"/>
      <c r="N2866" s="221"/>
      <c r="O2866" s="221"/>
      <c r="P2866" s="221"/>
      <c r="Q2866" s="221"/>
      <c r="R2866" s="222"/>
      <c r="S2866" s="222"/>
      <c r="T2866" s="222"/>
      <c r="U2866" s="222"/>
      <c r="V2866" s="222"/>
      <c r="W2866" s="222"/>
      <c r="X2866" s="222"/>
      <c r="Y2866" s="222"/>
      <c r="Z2866" s="212"/>
      <c r="AA2866" s="212"/>
      <c r="AB2866" s="212"/>
      <c r="AC2866" s="212"/>
      <c r="AD2866" s="212"/>
      <c r="AE2866" s="212"/>
      <c r="AF2866" s="212"/>
      <c r="AG2866" s="212" t="s">
        <v>235</v>
      </c>
      <c r="AH2866" s="212">
        <v>0</v>
      </c>
      <c r="AI2866" s="212"/>
      <c r="AJ2866" s="212"/>
      <c r="AK2866" s="212"/>
      <c r="AL2866" s="212"/>
      <c r="AM2866" s="212"/>
      <c r="AN2866" s="212"/>
      <c r="AO2866" s="212"/>
      <c r="AP2866" s="212"/>
      <c r="AQ2866" s="212"/>
      <c r="AR2866" s="212"/>
      <c r="AS2866" s="212"/>
      <c r="AT2866" s="212"/>
      <c r="AU2866" s="212"/>
      <c r="AV2866" s="212"/>
      <c r="AW2866" s="212"/>
      <c r="AX2866" s="212"/>
      <c r="AY2866" s="212"/>
      <c r="AZ2866" s="212"/>
      <c r="BA2866" s="212"/>
      <c r="BB2866" s="212"/>
      <c r="BC2866" s="212"/>
      <c r="BD2866" s="212"/>
      <c r="BE2866" s="212"/>
      <c r="BF2866" s="212"/>
      <c r="BG2866" s="212"/>
      <c r="BH2866" s="212"/>
    </row>
    <row r="2867" spans="1:60" outlineLevel="3" x14ac:dyDescent="0.2">
      <c r="A2867" s="219"/>
      <c r="B2867" s="220"/>
      <c r="C2867" s="259" t="s">
        <v>730</v>
      </c>
      <c r="D2867" s="226"/>
      <c r="E2867" s="227">
        <v>63.095399999999998</v>
      </c>
      <c r="F2867" s="222"/>
      <c r="G2867" s="222"/>
      <c r="H2867" s="222"/>
      <c r="I2867" s="222"/>
      <c r="J2867" s="222"/>
      <c r="K2867" s="222"/>
      <c r="L2867" s="222"/>
      <c r="M2867" s="222"/>
      <c r="N2867" s="221"/>
      <c r="O2867" s="221"/>
      <c r="P2867" s="221"/>
      <c r="Q2867" s="221"/>
      <c r="R2867" s="222"/>
      <c r="S2867" s="222"/>
      <c r="T2867" s="222"/>
      <c r="U2867" s="222"/>
      <c r="V2867" s="222"/>
      <c r="W2867" s="222"/>
      <c r="X2867" s="222"/>
      <c r="Y2867" s="222"/>
      <c r="Z2867" s="212"/>
      <c r="AA2867" s="212"/>
      <c r="AB2867" s="212"/>
      <c r="AC2867" s="212"/>
      <c r="AD2867" s="212"/>
      <c r="AE2867" s="212"/>
      <c r="AF2867" s="212"/>
      <c r="AG2867" s="212" t="s">
        <v>235</v>
      </c>
      <c r="AH2867" s="212">
        <v>0</v>
      </c>
      <c r="AI2867" s="212"/>
      <c r="AJ2867" s="212"/>
      <c r="AK2867" s="212"/>
      <c r="AL2867" s="212"/>
      <c r="AM2867" s="212"/>
      <c r="AN2867" s="212"/>
      <c r="AO2867" s="212"/>
      <c r="AP2867" s="212"/>
      <c r="AQ2867" s="212"/>
      <c r="AR2867" s="212"/>
      <c r="AS2867" s="212"/>
      <c r="AT2867" s="212"/>
      <c r="AU2867" s="212"/>
      <c r="AV2867" s="212"/>
      <c r="AW2867" s="212"/>
      <c r="AX2867" s="212"/>
      <c r="AY2867" s="212"/>
      <c r="AZ2867" s="212"/>
      <c r="BA2867" s="212"/>
      <c r="BB2867" s="212"/>
      <c r="BC2867" s="212"/>
      <c r="BD2867" s="212"/>
      <c r="BE2867" s="212"/>
      <c r="BF2867" s="212"/>
      <c r="BG2867" s="212"/>
      <c r="BH2867" s="212"/>
    </row>
    <row r="2868" spans="1:60" outlineLevel="3" x14ac:dyDescent="0.2">
      <c r="A2868" s="219"/>
      <c r="B2868" s="220"/>
      <c r="C2868" s="259" t="s">
        <v>732</v>
      </c>
      <c r="D2868" s="226"/>
      <c r="E2868" s="227">
        <v>63.095399999999998</v>
      </c>
      <c r="F2868" s="222"/>
      <c r="G2868" s="222"/>
      <c r="H2868" s="222"/>
      <c r="I2868" s="222"/>
      <c r="J2868" s="222"/>
      <c r="K2868" s="222"/>
      <c r="L2868" s="222"/>
      <c r="M2868" s="222"/>
      <c r="N2868" s="221"/>
      <c r="O2868" s="221"/>
      <c r="P2868" s="221"/>
      <c r="Q2868" s="221"/>
      <c r="R2868" s="222"/>
      <c r="S2868" s="222"/>
      <c r="T2868" s="222"/>
      <c r="U2868" s="222"/>
      <c r="V2868" s="222"/>
      <c r="W2868" s="222"/>
      <c r="X2868" s="222"/>
      <c r="Y2868" s="222"/>
      <c r="Z2868" s="212"/>
      <c r="AA2868" s="212"/>
      <c r="AB2868" s="212"/>
      <c r="AC2868" s="212"/>
      <c r="AD2868" s="212"/>
      <c r="AE2868" s="212"/>
      <c r="AF2868" s="212"/>
      <c r="AG2868" s="212" t="s">
        <v>235</v>
      </c>
      <c r="AH2868" s="212">
        <v>0</v>
      </c>
      <c r="AI2868" s="212"/>
      <c r="AJ2868" s="212"/>
      <c r="AK2868" s="212"/>
      <c r="AL2868" s="212"/>
      <c r="AM2868" s="212"/>
      <c r="AN2868" s="212"/>
      <c r="AO2868" s="212"/>
      <c r="AP2868" s="212"/>
      <c r="AQ2868" s="212"/>
      <c r="AR2868" s="212"/>
      <c r="AS2868" s="212"/>
      <c r="AT2868" s="212"/>
      <c r="AU2868" s="212"/>
      <c r="AV2868" s="212"/>
      <c r="AW2868" s="212"/>
      <c r="AX2868" s="212"/>
      <c r="AY2868" s="212"/>
      <c r="AZ2868" s="212"/>
      <c r="BA2868" s="212"/>
      <c r="BB2868" s="212"/>
      <c r="BC2868" s="212"/>
      <c r="BD2868" s="212"/>
      <c r="BE2868" s="212"/>
      <c r="BF2868" s="212"/>
      <c r="BG2868" s="212"/>
      <c r="BH2868" s="212"/>
    </row>
    <row r="2869" spans="1:60" outlineLevel="3" x14ac:dyDescent="0.2">
      <c r="A2869" s="219"/>
      <c r="B2869" s="220"/>
      <c r="C2869" s="259" t="s">
        <v>733</v>
      </c>
      <c r="D2869" s="226"/>
      <c r="E2869" s="227">
        <v>40.883200000000002</v>
      </c>
      <c r="F2869" s="222"/>
      <c r="G2869" s="222"/>
      <c r="H2869" s="222"/>
      <c r="I2869" s="222"/>
      <c r="J2869" s="222"/>
      <c r="K2869" s="222"/>
      <c r="L2869" s="222"/>
      <c r="M2869" s="222"/>
      <c r="N2869" s="221"/>
      <c r="O2869" s="221"/>
      <c r="P2869" s="221"/>
      <c r="Q2869" s="221"/>
      <c r="R2869" s="222"/>
      <c r="S2869" s="222"/>
      <c r="T2869" s="222"/>
      <c r="U2869" s="222"/>
      <c r="V2869" s="222"/>
      <c r="W2869" s="222"/>
      <c r="X2869" s="222"/>
      <c r="Y2869" s="222"/>
      <c r="Z2869" s="212"/>
      <c r="AA2869" s="212"/>
      <c r="AB2869" s="212"/>
      <c r="AC2869" s="212"/>
      <c r="AD2869" s="212"/>
      <c r="AE2869" s="212"/>
      <c r="AF2869" s="212"/>
      <c r="AG2869" s="212" t="s">
        <v>235</v>
      </c>
      <c r="AH2869" s="212">
        <v>0</v>
      </c>
      <c r="AI2869" s="212"/>
      <c r="AJ2869" s="212"/>
      <c r="AK2869" s="212"/>
      <c r="AL2869" s="212"/>
      <c r="AM2869" s="212"/>
      <c r="AN2869" s="212"/>
      <c r="AO2869" s="212"/>
      <c r="AP2869" s="212"/>
      <c r="AQ2869" s="212"/>
      <c r="AR2869" s="212"/>
      <c r="AS2869" s="212"/>
      <c r="AT2869" s="212"/>
      <c r="AU2869" s="212"/>
      <c r="AV2869" s="212"/>
      <c r="AW2869" s="212"/>
      <c r="AX2869" s="212"/>
      <c r="AY2869" s="212"/>
      <c r="AZ2869" s="212"/>
      <c r="BA2869" s="212"/>
      <c r="BB2869" s="212"/>
      <c r="BC2869" s="212"/>
      <c r="BD2869" s="212"/>
      <c r="BE2869" s="212"/>
      <c r="BF2869" s="212"/>
      <c r="BG2869" s="212"/>
      <c r="BH2869" s="212"/>
    </row>
    <row r="2870" spans="1:60" outlineLevel="3" x14ac:dyDescent="0.2">
      <c r="A2870" s="219"/>
      <c r="B2870" s="220"/>
      <c r="C2870" s="259" t="s">
        <v>735</v>
      </c>
      <c r="D2870" s="226"/>
      <c r="E2870" s="227">
        <v>57.8476</v>
      </c>
      <c r="F2870" s="222"/>
      <c r="G2870" s="222"/>
      <c r="H2870" s="222"/>
      <c r="I2870" s="222"/>
      <c r="J2870" s="222"/>
      <c r="K2870" s="222"/>
      <c r="L2870" s="222"/>
      <c r="M2870" s="222"/>
      <c r="N2870" s="221"/>
      <c r="O2870" s="221"/>
      <c r="P2870" s="221"/>
      <c r="Q2870" s="221"/>
      <c r="R2870" s="222"/>
      <c r="S2870" s="222"/>
      <c r="T2870" s="222"/>
      <c r="U2870" s="222"/>
      <c r="V2870" s="222"/>
      <c r="W2870" s="222"/>
      <c r="X2870" s="222"/>
      <c r="Y2870" s="222"/>
      <c r="Z2870" s="212"/>
      <c r="AA2870" s="212"/>
      <c r="AB2870" s="212"/>
      <c r="AC2870" s="212"/>
      <c r="AD2870" s="212"/>
      <c r="AE2870" s="212"/>
      <c r="AF2870" s="212"/>
      <c r="AG2870" s="212" t="s">
        <v>235</v>
      </c>
      <c r="AH2870" s="212">
        <v>0</v>
      </c>
      <c r="AI2870" s="212"/>
      <c r="AJ2870" s="212"/>
      <c r="AK2870" s="212"/>
      <c r="AL2870" s="212"/>
      <c r="AM2870" s="212"/>
      <c r="AN2870" s="212"/>
      <c r="AO2870" s="212"/>
      <c r="AP2870" s="212"/>
      <c r="AQ2870" s="212"/>
      <c r="AR2870" s="212"/>
      <c r="AS2870" s="212"/>
      <c r="AT2870" s="212"/>
      <c r="AU2870" s="212"/>
      <c r="AV2870" s="212"/>
      <c r="AW2870" s="212"/>
      <c r="AX2870" s="212"/>
      <c r="AY2870" s="212"/>
      <c r="AZ2870" s="212"/>
      <c r="BA2870" s="212"/>
      <c r="BB2870" s="212"/>
      <c r="BC2870" s="212"/>
      <c r="BD2870" s="212"/>
      <c r="BE2870" s="212"/>
      <c r="BF2870" s="212"/>
      <c r="BG2870" s="212"/>
      <c r="BH2870" s="212"/>
    </row>
    <row r="2871" spans="1:60" outlineLevel="3" x14ac:dyDescent="0.2">
      <c r="A2871" s="219"/>
      <c r="B2871" s="220"/>
      <c r="C2871" s="259" t="s">
        <v>608</v>
      </c>
      <c r="D2871" s="226"/>
      <c r="E2871" s="227"/>
      <c r="F2871" s="222"/>
      <c r="G2871" s="222"/>
      <c r="H2871" s="222"/>
      <c r="I2871" s="222"/>
      <c r="J2871" s="222"/>
      <c r="K2871" s="222"/>
      <c r="L2871" s="222"/>
      <c r="M2871" s="222"/>
      <c r="N2871" s="221"/>
      <c r="O2871" s="221"/>
      <c r="P2871" s="221"/>
      <c r="Q2871" s="221"/>
      <c r="R2871" s="222"/>
      <c r="S2871" s="222"/>
      <c r="T2871" s="222"/>
      <c r="U2871" s="222"/>
      <c r="V2871" s="222"/>
      <c r="W2871" s="222"/>
      <c r="X2871" s="222"/>
      <c r="Y2871" s="222"/>
      <c r="Z2871" s="212"/>
      <c r="AA2871" s="212"/>
      <c r="AB2871" s="212"/>
      <c r="AC2871" s="212"/>
      <c r="AD2871" s="212"/>
      <c r="AE2871" s="212"/>
      <c r="AF2871" s="212"/>
      <c r="AG2871" s="212" t="s">
        <v>235</v>
      </c>
      <c r="AH2871" s="212">
        <v>0</v>
      </c>
      <c r="AI2871" s="212"/>
      <c r="AJ2871" s="212"/>
      <c r="AK2871" s="212"/>
      <c r="AL2871" s="212"/>
      <c r="AM2871" s="212"/>
      <c r="AN2871" s="212"/>
      <c r="AO2871" s="212"/>
      <c r="AP2871" s="212"/>
      <c r="AQ2871" s="212"/>
      <c r="AR2871" s="212"/>
      <c r="AS2871" s="212"/>
      <c r="AT2871" s="212"/>
      <c r="AU2871" s="212"/>
      <c r="AV2871" s="212"/>
      <c r="AW2871" s="212"/>
      <c r="AX2871" s="212"/>
      <c r="AY2871" s="212"/>
      <c r="AZ2871" s="212"/>
      <c r="BA2871" s="212"/>
      <c r="BB2871" s="212"/>
      <c r="BC2871" s="212"/>
      <c r="BD2871" s="212"/>
      <c r="BE2871" s="212"/>
      <c r="BF2871" s="212"/>
      <c r="BG2871" s="212"/>
      <c r="BH2871" s="212"/>
    </row>
    <row r="2872" spans="1:60" outlineLevel="3" x14ac:dyDescent="0.2">
      <c r="A2872" s="219"/>
      <c r="B2872" s="220"/>
      <c r="C2872" s="259" t="s">
        <v>760</v>
      </c>
      <c r="D2872" s="226"/>
      <c r="E2872" s="227">
        <v>34.069200000000002</v>
      </c>
      <c r="F2872" s="222"/>
      <c r="G2872" s="222"/>
      <c r="H2872" s="222"/>
      <c r="I2872" s="222"/>
      <c r="J2872" s="222"/>
      <c r="K2872" s="222"/>
      <c r="L2872" s="222"/>
      <c r="M2872" s="222"/>
      <c r="N2872" s="221"/>
      <c r="O2872" s="221"/>
      <c r="P2872" s="221"/>
      <c r="Q2872" s="221"/>
      <c r="R2872" s="222"/>
      <c r="S2872" s="222"/>
      <c r="T2872" s="222"/>
      <c r="U2872" s="222"/>
      <c r="V2872" s="222"/>
      <c r="W2872" s="222"/>
      <c r="X2872" s="222"/>
      <c r="Y2872" s="222"/>
      <c r="Z2872" s="212"/>
      <c r="AA2872" s="212"/>
      <c r="AB2872" s="212"/>
      <c r="AC2872" s="212"/>
      <c r="AD2872" s="212"/>
      <c r="AE2872" s="212"/>
      <c r="AF2872" s="212"/>
      <c r="AG2872" s="212" t="s">
        <v>235</v>
      </c>
      <c r="AH2872" s="212">
        <v>0</v>
      </c>
      <c r="AI2872" s="212"/>
      <c r="AJ2872" s="212"/>
      <c r="AK2872" s="212"/>
      <c r="AL2872" s="212"/>
      <c r="AM2872" s="212"/>
      <c r="AN2872" s="212"/>
      <c r="AO2872" s="212"/>
      <c r="AP2872" s="212"/>
      <c r="AQ2872" s="212"/>
      <c r="AR2872" s="212"/>
      <c r="AS2872" s="212"/>
      <c r="AT2872" s="212"/>
      <c r="AU2872" s="212"/>
      <c r="AV2872" s="212"/>
      <c r="AW2872" s="212"/>
      <c r="AX2872" s="212"/>
      <c r="AY2872" s="212"/>
      <c r="AZ2872" s="212"/>
      <c r="BA2872" s="212"/>
      <c r="BB2872" s="212"/>
      <c r="BC2872" s="212"/>
      <c r="BD2872" s="212"/>
      <c r="BE2872" s="212"/>
      <c r="BF2872" s="212"/>
      <c r="BG2872" s="212"/>
      <c r="BH2872" s="212"/>
    </row>
    <row r="2873" spans="1:60" outlineLevel="3" x14ac:dyDescent="0.2">
      <c r="A2873" s="219"/>
      <c r="B2873" s="220"/>
      <c r="C2873" s="273" t="s">
        <v>328</v>
      </c>
      <c r="D2873" s="265"/>
      <c r="E2873" s="266">
        <v>667.95719999999994</v>
      </c>
      <c r="F2873" s="222"/>
      <c r="G2873" s="222"/>
      <c r="H2873" s="222"/>
      <c r="I2873" s="222"/>
      <c r="J2873" s="222"/>
      <c r="K2873" s="222"/>
      <c r="L2873" s="222"/>
      <c r="M2873" s="222"/>
      <c r="N2873" s="221"/>
      <c r="O2873" s="221"/>
      <c r="P2873" s="221"/>
      <c r="Q2873" s="221"/>
      <c r="R2873" s="222"/>
      <c r="S2873" s="222"/>
      <c r="T2873" s="222"/>
      <c r="U2873" s="222"/>
      <c r="V2873" s="222"/>
      <c r="W2873" s="222"/>
      <c r="X2873" s="222"/>
      <c r="Y2873" s="222"/>
      <c r="Z2873" s="212"/>
      <c r="AA2873" s="212"/>
      <c r="AB2873" s="212"/>
      <c r="AC2873" s="212"/>
      <c r="AD2873" s="212"/>
      <c r="AE2873" s="212"/>
      <c r="AF2873" s="212"/>
      <c r="AG2873" s="212" t="s">
        <v>235</v>
      </c>
      <c r="AH2873" s="212">
        <v>1</v>
      </c>
      <c r="AI2873" s="212"/>
      <c r="AJ2873" s="212"/>
      <c r="AK2873" s="212"/>
      <c r="AL2873" s="212"/>
      <c r="AM2873" s="212"/>
      <c r="AN2873" s="212"/>
      <c r="AO2873" s="212"/>
      <c r="AP2873" s="212"/>
      <c r="AQ2873" s="212"/>
      <c r="AR2873" s="212"/>
      <c r="AS2873" s="212"/>
      <c r="AT2873" s="212"/>
      <c r="AU2873" s="212"/>
      <c r="AV2873" s="212"/>
      <c r="AW2873" s="212"/>
      <c r="AX2873" s="212"/>
      <c r="AY2873" s="212"/>
      <c r="AZ2873" s="212"/>
      <c r="BA2873" s="212"/>
      <c r="BB2873" s="212"/>
      <c r="BC2873" s="212"/>
      <c r="BD2873" s="212"/>
      <c r="BE2873" s="212"/>
      <c r="BF2873" s="212"/>
      <c r="BG2873" s="212"/>
      <c r="BH2873" s="212"/>
    </row>
    <row r="2874" spans="1:60" ht="22.5" outlineLevel="3" x14ac:dyDescent="0.2">
      <c r="A2874" s="219"/>
      <c r="B2874" s="220"/>
      <c r="C2874" s="259" t="s">
        <v>2177</v>
      </c>
      <c r="D2874" s="226"/>
      <c r="E2874" s="227">
        <v>103.095</v>
      </c>
      <c r="F2874" s="222"/>
      <c r="G2874" s="222"/>
      <c r="H2874" s="222"/>
      <c r="I2874" s="222"/>
      <c r="J2874" s="222"/>
      <c r="K2874" s="222"/>
      <c r="L2874" s="222"/>
      <c r="M2874" s="222"/>
      <c r="N2874" s="221"/>
      <c r="O2874" s="221"/>
      <c r="P2874" s="221"/>
      <c r="Q2874" s="221"/>
      <c r="R2874" s="222"/>
      <c r="S2874" s="222"/>
      <c r="T2874" s="222"/>
      <c r="U2874" s="222"/>
      <c r="V2874" s="222"/>
      <c r="W2874" s="222"/>
      <c r="X2874" s="222"/>
      <c r="Y2874" s="222"/>
      <c r="Z2874" s="212"/>
      <c r="AA2874" s="212"/>
      <c r="AB2874" s="212"/>
      <c r="AC2874" s="212"/>
      <c r="AD2874" s="212"/>
      <c r="AE2874" s="212"/>
      <c r="AF2874" s="212"/>
      <c r="AG2874" s="212" t="s">
        <v>235</v>
      </c>
      <c r="AH2874" s="212">
        <v>0</v>
      </c>
      <c r="AI2874" s="212"/>
      <c r="AJ2874" s="212"/>
      <c r="AK2874" s="212"/>
      <c r="AL2874" s="212"/>
      <c r="AM2874" s="212"/>
      <c r="AN2874" s="212"/>
      <c r="AO2874" s="212"/>
      <c r="AP2874" s="212"/>
      <c r="AQ2874" s="212"/>
      <c r="AR2874" s="212"/>
      <c r="AS2874" s="212"/>
      <c r="AT2874" s="212"/>
      <c r="AU2874" s="212"/>
      <c r="AV2874" s="212"/>
      <c r="AW2874" s="212"/>
      <c r="AX2874" s="212"/>
      <c r="AY2874" s="212"/>
      <c r="AZ2874" s="212"/>
      <c r="BA2874" s="212"/>
      <c r="BB2874" s="212"/>
      <c r="BC2874" s="212"/>
      <c r="BD2874" s="212"/>
      <c r="BE2874" s="212"/>
      <c r="BF2874" s="212"/>
      <c r="BG2874" s="212"/>
      <c r="BH2874" s="212"/>
    </row>
    <row r="2875" spans="1:60" ht="22.5" outlineLevel="3" x14ac:dyDescent="0.2">
      <c r="A2875" s="219"/>
      <c r="B2875" s="220"/>
      <c r="C2875" s="259" t="s">
        <v>2178</v>
      </c>
      <c r="D2875" s="226"/>
      <c r="E2875" s="227">
        <v>63.030999999999999</v>
      </c>
      <c r="F2875" s="222"/>
      <c r="G2875" s="222"/>
      <c r="H2875" s="222"/>
      <c r="I2875" s="222"/>
      <c r="J2875" s="222"/>
      <c r="K2875" s="222"/>
      <c r="L2875" s="222"/>
      <c r="M2875" s="222"/>
      <c r="N2875" s="221"/>
      <c r="O2875" s="221"/>
      <c r="P2875" s="221"/>
      <c r="Q2875" s="221"/>
      <c r="R2875" s="222"/>
      <c r="S2875" s="222"/>
      <c r="T2875" s="222"/>
      <c r="U2875" s="222"/>
      <c r="V2875" s="222"/>
      <c r="W2875" s="222"/>
      <c r="X2875" s="222"/>
      <c r="Y2875" s="222"/>
      <c r="Z2875" s="212"/>
      <c r="AA2875" s="212"/>
      <c r="AB2875" s="212"/>
      <c r="AC2875" s="212"/>
      <c r="AD2875" s="212"/>
      <c r="AE2875" s="212"/>
      <c r="AF2875" s="212"/>
      <c r="AG2875" s="212" t="s">
        <v>235</v>
      </c>
      <c r="AH2875" s="212">
        <v>0</v>
      </c>
      <c r="AI2875" s="212"/>
      <c r="AJ2875" s="212"/>
      <c r="AK2875" s="212"/>
      <c r="AL2875" s="212"/>
      <c r="AM2875" s="212"/>
      <c r="AN2875" s="212"/>
      <c r="AO2875" s="212"/>
      <c r="AP2875" s="212"/>
      <c r="AQ2875" s="212"/>
      <c r="AR2875" s="212"/>
      <c r="AS2875" s="212"/>
      <c r="AT2875" s="212"/>
      <c r="AU2875" s="212"/>
      <c r="AV2875" s="212"/>
      <c r="AW2875" s="212"/>
      <c r="AX2875" s="212"/>
      <c r="AY2875" s="212"/>
      <c r="AZ2875" s="212"/>
      <c r="BA2875" s="212"/>
      <c r="BB2875" s="212"/>
      <c r="BC2875" s="212"/>
      <c r="BD2875" s="212"/>
      <c r="BE2875" s="212"/>
      <c r="BF2875" s="212"/>
      <c r="BG2875" s="212"/>
      <c r="BH2875" s="212"/>
    </row>
    <row r="2876" spans="1:60" ht="22.5" outlineLevel="3" x14ac:dyDescent="0.2">
      <c r="A2876" s="219"/>
      <c r="B2876" s="220"/>
      <c r="C2876" s="259" t="s">
        <v>2179</v>
      </c>
      <c r="D2876" s="226"/>
      <c r="E2876" s="227">
        <v>53.6616</v>
      </c>
      <c r="F2876" s="222"/>
      <c r="G2876" s="222"/>
      <c r="H2876" s="222"/>
      <c r="I2876" s="222"/>
      <c r="J2876" s="222"/>
      <c r="K2876" s="222"/>
      <c r="L2876" s="222"/>
      <c r="M2876" s="222"/>
      <c r="N2876" s="221"/>
      <c r="O2876" s="221"/>
      <c r="P2876" s="221"/>
      <c r="Q2876" s="221"/>
      <c r="R2876" s="222"/>
      <c r="S2876" s="222"/>
      <c r="T2876" s="222"/>
      <c r="U2876" s="222"/>
      <c r="V2876" s="222"/>
      <c r="W2876" s="222"/>
      <c r="X2876" s="222"/>
      <c r="Y2876" s="222"/>
      <c r="Z2876" s="212"/>
      <c r="AA2876" s="212"/>
      <c r="AB2876" s="212"/>
      <c r="AC2876" s="212"/>
      <c r="AD2876" s="212"/>
      <c r="AE2876" s="212"/>
      <c r="AF2876" s="212"/>
      <c r="AG2876" s="212" t="s">
        <v>235</v>
      </c>
      <c r="AH2876" s="212">
        <v>0</v>
      </c>
      <c r="AI2876" s="212"/>
      <c r="AJ2876" s="212"/>
      <c r="AK2876" s="212"/>
      <c r="AL2876" s="212"/>
      <c r="AM2876" s="212"/>
      <c r="AN2876" s="212"/>
      <c r="AO2876" s="212"/>
      <c r="AP2876" s="212"/>
      <c r="AQ2876" s="212"/>
      <c r="AR2876" s="212"/>
      <c r="AS2876" s="212"/>
      <c r="AT2876" s="212"/>
      <c r="AU2876" s="212"/>
      <c r="AV2876" s="212"/>
      <c r="AW2876" s="212"/>
      <c r="AX2876" s="212"/>
      <c r="AY2876" s="212"/>
      <c r="AZ2876" s="212"/>
      <c r="BA2876" s="212"/>
      <c r="BB2876" s="212"/>
      <c r="BC2876" s="212"/>
      <c r="BD2876" s="212"/>
      <c r="BE2876" s="212"/>
      <c r="BF2876" s="212"/>
      <c r="BG2876" s="212"/>
      <c r="BH2876" s="212"/>
    </row>
    <row r="2877" spans="1:60" outlineLevel="3" x14ac:dyDescent="0.2">
      <c r="A2877" s="219"/>
      <c r="B2877" s="220"/>
      <c r="C2877" s="273" t="s">
        <v>328</v>
      </c>
      <c r="D2877" s="265"/>
      <c r="E2877" s="266">
        <v>219.7876</v>
      </c>
      <c r="F2877" s="222"/>
      <c r="G2877" s="222"/>
      <c r="H2877" s="222"/>
      <c r="I2877" s="222"/>
      <c r="J2877" s="222"/>
      <c r="K2877" s="222"/>
      <c r="L2877" s="222"/>
      <c r="M2877" s="222"/>
      <c r="N2877" s="221"/>
      <c r="O2877" s="221"/>
      <c r="P2877" s="221"/>
      <c r="Q2877" s="221"/>
      <c r="R2877" s="222"/>
      <c r="S2877" s="222"/>
      <c r="T2877" s="222"/>
      <c r="U2877" s="222"/>
      <c r="V2877" s="222"/>
      <c r="W2877" s="222"/>
      <c r="X2877" s="222"/>
      <c r="Y2877" s="222"/>
      <c r="Z2877" s="212"/>
      <c r="AA2877" s="212"/>
      <c r="AB2877" s="212"/>
      <c r="AC2877" s="212"/>
      <c r="AD2877" s="212"/>
      <c r="AE2877" s="212"/>
      <c r="AF2877" s="212"/>
      <c r="AG2877" s="212" t="s">
        <v>235</v>
      </c>
      <c r="AH2877" s="212">
        <v>1</v>
      </c>
      <c r="AI2877" s="212"/>
      <c r="AJ2877" s="212"/>
      <c r="AK2877" s="212"/>
      <c r="AL2877" s="212"/>
      <c r="AM2877" s="212"/>
      <c r="AN2877" s="212"/>
      <c r="AO2877" s="212"/>
      <c r="AP2877" s="212"/>
      <c r="AQ2877" s="212"/>
      <c r="AR2877" s="212"/>
      <c r="AS2877" s="212"/>
      <c r="AT2877" s="212"/>
      <c r="AU2877" s="212"/>
      <c r="AV2877" s="212"/>
      <c r="AW2877" s="212"/>
      <c r="AX2877" s="212"/>
      <c r="AY2877" s="212"/>
      <c r="AZ2877" s="212"/>
      <c r="BA2877" s="212"/>
      <c r="BB2877" s="212"/>
      <c r="BC2877" s="212"/>
      <c r="BD2877" s="212"/>
      <c r="BE2877" s="212"/>
      <c r="BF2877" s="212"/>
      <c r="BG2877" s="212"/>
      <c r="BH2877" s="212"/>
    </row>
    <row r="2878" spans="1:60" outlineLevel="1" x14ac:dyDescent="0.2">
      <c r="A2878" s="239">
        <v>328</v>
      </c>
      <c r="B2878" s="240" t="s">
        <v>2182</v>
      </c>
      <c r="C2878" s="257" t="s">
        <v>2183</v>
      </c>
      <c r="D2878" s="241" t="s">
        <v>296</v>
      </c>
      <c r="E2878" s="242">
        <v>3378.2361999999998</v>
      </c>
      <c r="F2878" s="243"/>
      <c r="G2878" s="244">
        <f>ROUND(E2878*F2878,2)</f>
        <v>0</v>
      </c>
      <c r="H2878" s="243"/>
      <c r="I2878" s="244">
        <f>ROUND(E2878*H2878,2)</f>
        <v>0</v>
      </c>
      <c r="J2878" s="243"/>
      <c r="K2878" s="244">
        <f>ROUND(E2878*J2878,2)</f>
        <v>0</v>
      </c>
      <c r="L2878" s="244">
        <v>15</v>
      </c>
      <c r="M2878" s="244">
        <f>G2878*(1+L2878/100)</f>
        <v>0</v>
      </c>
      <c r="N2878" s="242">
        <v>0</v>
      </c>
      <c r="O2878" s="242">
        <f>ROUND(E2878*N2878,2)</f>
        <v>0</v>
      </c>
      <c r="P2878" s="242">
        <v>0</v>
      </c>
      <c r="Q2878" s="242">
        <f>ROUND(E2878*P2878,2)</f>
        <v>0</v>
      </c>
      <c r="R2878" s="244" t="s">
        <v>2145</v>
      </c>
      <c r="S2878" s="244" t="s">
        <v>227</v>
      </c>
      <c r="T2878" s="245" t="s">
        <v>227</v>
      </c>
      <c r="U2878" s="222">
        <v>9.4999999999999998E-3</v>
      </c>
      <c r="V2878" s="222">
        <f>ROUND(E2878*U2878,2)</f>
        <v>32.090000000000003</v>
      </c>
      <c r="W2878" s="222"/>
      <c r="X2878" s="222" t="s">
        <v>298</v>
      </c>
      <c r="Y2878" s="222" t="s">
        <v>230</v>
      </c>
      <c r="Z2878" s="212"/>
      <c r="AA2878" s="212"/>
      <c r="AB2878" s="212"/>
      <c r="AC2878" s="212"/>
      <c r="AD2878" s="212"/>
      <c r="AE2878" s="212"/>
      <c r="AF2878" s="212"/>
      <c r="AG2878" s="212" t="s">
        <v>299</v>
      </c>
      <c r="AH2878" s="212"/>
      <c r="AI2878" s="212"/>
      <c r="AJ2878" s="212"/>
      <c r="AK2878" s="212"/>
      <c r="AL2878" s="212"/>
      <c r="AM2878" s="212"/>
      <c r="AN2878" s="212"/>
      <c r="AO2878" s="212"/>
      <c r="AP2878" s="212"/>
      <c r="AQ2878" s="212"/>
      <c r="AR2878" s="212"/>
      <c r="AS2878" s="212"/>
      <c r="AT2878" s="212"/>
      <c r="AU2878" s="212"/>
      <c r="AV2878" s="212"/>
      <c r="AW2878" s="212"/>
      <c r="AX2878" s="212"/>
      <c r="AY2878" s="212"/>
      <c r="AZ2878" s="212"/>
      <c r="BA2878" s="212"/>
      <c r="BB2878" s="212"/>
      <c r="BC2878" s="212"/>
      <c r="BD2878" s="212"/>
      <c r="BE2878" s="212"/>
      <c r="BF2878" s="212"/>
      <c r="BG2878" s="212"/>
      <c r="BH2878" s="212"/>
    </row>
    <row r="2879" spans="1:60" outlineLevel="2" x14ac:dyDescent="0.2">
      <c r="A2879" s="219"/>
      <c r="B2879" s="220"/>
      <c r="C2879" s="259" t="s">
        <v>580</v>
      </c>
      <c r="D2879" s="226"/>
      <c r="E2879" s="227"/>
      <c r="F2879" s="222"/>
      <c r="G2879" s="222"/>
      <c r="H2879" s="222"/>
      <c r="I2879" s="222"/>
      <c r="J2879" s="222"/>
      <c r="K2879" s="222"/>
      <c r="L2879" s="222"/>
      <c r="M2879" s="222"/>
      <c r="N2879" s="221"/>
      <c r="O2879" s="221"/>
      <c r="P2879" s="221"/>
      <c r="Q2879" s="221"/>
      <c r="R2879" s="222"/>
      <c r="S2879" s="222"/>
      <c r="T2879" s="222"/>
      <c r="U2879" s="222"/>
      <c r="V2879" s="222"/>
      <c r="W2879" s="222"/>
      <c r="X2879" s="222"/>
      <c r="Y2879" s="222"/>
      <c r="Z2879" s="212"/>
      <c r="AA2879" s="212"/>
      <c r="AB2879" s="212"/>
      <c r="AC2879" s="212"/>
      <c r="AD2879" s="212"/>
      <c r="AE2879" s="212"/>
      <c r="AF2879" s="212"/>
      <c r="AG2879" s="212" t="s">
        <v>235</v>
      </c>
      <c r="AH2879" s="212">
        <v>0</v>
      </c>
      <c r="AI2879" s="212"/>
      <c r="AJ2879" s="212"/>
      <c r="AK2879" s="212"/>
      <c r="AL2879" s="212"/>
      <c r="AM2879" s="212"/>
      <c r="AN2879" s="212"/>
      <c r="AO2879" s="212"/>
      <c r="AP2879" s="212"/>
      <c r="AQ2879" s="212"/>
      <c r="AR2879" s="212"/>
      <c r="AS2879" s="212"/>
      <c r="AT2879" s="212"/>
      <c r="AU2879" s="212"/>
      <c r="AV2879" s="212"/>
      <c r="AW2879" s="212"/>
      <c r="AX2879" s="212"/>
      <c r="AY2879" s="212"/>
      <c r="AZ2879" s="212"/>
      <c r="BA2879" s="212"/>
      <c r="BB2879" s="212"/>
      <c r="BC2879" s="212"/>
      <c r="BD2879" s="212"/>
      <c r="BE2879" s="212"/>
      <c r="BF2879" s="212"/>
      <c r="BG2879" s="212"/>
      <c r="BH2879" s="212"/>
    </row>
    <row r="2880" spans="1:60" outlineLevel="3" x14ac:dyDescent="0.2">
      <c r="A2880" s="219"/>
      <c r="B2880" s="220"/>
      <c r="C2880" s="259" t="s">
        <v>325</v>
      </c>
      <c r="D2880" s="226"/>
      <c r="E2880" s="227"/>
      <c r="F2880" s="222"/>
      <c r="G2880" s="222"/>
      <c r="H2880" s="222"/>
      <c r="I2880" s="222"/>
      <c r="J2880" s="222"/>
      <c r="K2880" s="222"/>
      <c r="L2880" s="222"/>
      <c r="M2880" s="222"/>
      <c r="N2880" s="221"/>
      <c r="O2880" s="221"/>
      <c r="P2880" s="221"/>
      <c r="Q2880" s="221"/>
      <c r="R2880" s="222"/>
      <c r="S2880" s="222"/>
      <c r="T2880" s="222"/>
      <c r="U2880" s="222"/>
      <c r="V2880" s="222"/>
      <c r="W2880" s="222"/>
      <c r="X2880" s="222"/>
      <c r="Y2880" s="222"/>
      <c r="Z2880" s="212"/>
      <c r="AA2880" s="212"/>
      <c r="AB2880" s="212"/>
      <c r="AC2880" s="212"/>
      <c r="AD2880" s="212"/>
      <c r="AE2880" s="212"/>
      <c r="AF2880" s="212"/>
      <c r="AG2880" s="212" t="s">
        <v>235</v>
      </c>
      <c r="AH2880" s="212">
        <v>0</v>
      </c>
      <c r="AI2880" s="212"/>
      <c r="AJ2880" s="212"/>
      <c r="AK2880" s="212"/>
      <c r="AL2880" s="212"/>
      <c r="AM2880" s="212"/>
      <c r="AN2880" s="212"/>
      <c r="AO2880" s="212"/>
      <c r="AP2880" s="212"/>
      <c r="AQ2880" s="212"/>
      <c r="AR2880" s="212"/>
      <c r="AS2880" s="212"/>
      <c r="AT2880" s="212"/>
      <c r="AU2880" s="212"/>
      <c r="AV2880" s="212"/>
      <c r="AW2880" s="212"/>
      <c r="AX2880" s="212"/>
      <c r="AY2880" s="212"/>
      <c r="AZ2880" s="212"/>
      <c r="BA2880" s="212"/>
      <c r="BB2880" s="212"/>
      <c r="BC2880" s="212"/>
      <c r="BD2880" s="212"/>
      <c r="BE2880" s="212"/>
      <c r="BF2880" s="212"/>
      <c r="BG2880" s="212"/>
      <c r="BH2880" s="212"/>
    </row>
    <row r="2881" spans="1:60" outlineLevel="3" x14ac:dyDescent="0.2">
      <c r="A2881" s="219"/>
      <c r="B2881" s="220"/>
      <c r="C2881" s="259" t="s">
        <v>701</v>
      </c>
      <c r="D2881" s="226"/>
      <c r="E2881" s="227">
        <v>60.591000000000001</v>
      </c>
      <c r="F2881" s="222"/>
      <c r="G2881" s="222"/>
      <c r="H2881" s="222"/>
      <c r="I2881" s="222"/>
      <c r="J2881" s="222"/>
      <c r="K2881" s="222"/>
      <c r="L2881" s="222"/>
      <c r="M2881" s="222"/>
      <c r="N2881" s="221"/>
      <c r="O2881" s="221"/>
      <c r="P2881" s="221"/>
      <c r="Q2881" s="221"/>
      <c r="R2881" s="222"/>
      <c r="S2881" s="222"/>
      <c r="T2881" s="222"/>
      <c r="U2881" s="222"/>
      <c r="V2881" s="222"/>
      <c r="W2881" s="222"/>
      <c r="X2881" s="222"/>
      <c r="Y2881" s="222"/>
      <c r="Z2881" s="212"/>
      <c r="AA2881" s="212"/>
      <c r="AB2881" s="212"/>
      <c r="AC2881" s="212"/>
      <c r="AD2881" s="212"/>
      <c r="AE2881" s="212"/>
      <c r="AF2881" s="212"/>
      <c r="AG2881" s="212" t="s">
        <v>235</v>
      </c>
      <c r="AH2881" s="212">
        <v>0</v>
      </c>
      <c r="AI2881" s="212"/>
      <c r="AJ2881" s="212"/>
      <c r="AK2881" s="212"/>
      <c r="AL2881" s="212"/>
      <c r="AM2881" s="212"/>
      <c r="AN2881" s="212"/>
      <c r="AO2881" s="212"/>
      <c r="AP2881" s="212"/>
      <c r="AQ2881" s="212"/>
      <c r="AR2881" s="212"/>
      <c r="AS2881" s="212"/>
      <c r="AT2881" s="212"/>
      <c r="AU2881" s="212"/>
      <c r="AV2881" s="212"/>
      <c r="AW2881" s="212"/>
      <c r="AX2881" s="212"/>
      <c r="AY2881" s="212"/>
      <c r="AZ2881" s="212"/>
      <c r="BA2881" s="212"/>
      <c r="BB2881" s="212"/>
      <c r="BC2881" s="212"/>
      <c r="BD2881" s="212"/>
      <c r="BE2881" s="212"/>
      <c r="BF2881" s="212"/>
      <c r="BG2881" s="212"/>
      <c r="BH2881" s="212"/>
    </row>
    <row r="2882" spans="1:60" outlineLevel="3" x14ac:dyDescent="0.2">
      <c r="A2882" s="219"/>
      <c r="B2882" s="220"/>
      <c r="C2882" s="259" t="s">
        <v>702</v>
      </c>
      <c r="D2882" s="226"/>
      <c r="E2882" s="227">
        <v>57.653399999999998</v>
      </c>
      <c r="F2882" s="222"/>
      <c r="G2882" s="222"/>
      <c r="H2882" s="222"/>
      <c r="I2882" s="222"/>
      <c r="J2882" s="222"/>
      <c r="K2882" s="222"/>
      <c r="L2882" s="222"/>
      <c r="M2882" s="222"/>
      <c r="N2882" s="221"/>
      <c r="O2882" s="221"/>
      <c r="P2882" s="221"/>
      <c r="Q2882" s="221"/>
      <c r="R2882" s="222"/>
      <c r="S2882" s="222"/>
      <c r="T2882" s="222"/>
      <c r="U2882" s="222"/>
      <c r="V2882" s="222"/>
      <c r="W2882" s="222"/>
      <c r="X2882" s="222"/>
      <c r="Y2882" s="222"/>
      <c r="Z2882" s="212"/>
      <c r="AA2882" s="212"/>
      <c r="AB2882" s="212"/>
      <c r="AC2882" s="212"/>
      <c r="AD2882" s="212"/>
      <c r="AE2882" s="212"/>
      <c r="AF2882" s="212"/>
      <c r="AG2882" s="212" t="s">
        <v>235</v>
      </c>
      <c r="AH2882" s="212">
        <v>0</v>
      </c>
      <c r="AI2882" s="212"/>
      <c r="AJ2882" s="212"/>
      <c r="AK2882" s="212"/>
      <c r="AL2882" s="212"/>
      <c r="AM2882" s="212"/>
      <c r="AN2882" s="212"/>
      <c r="AO2882" s="212"/>
      <c r="AP2882" s="212"/>
      <c r="AQ2882" s="212"/>
      <c r="AR2882" s="212"/>
      <c r="AS2882" s="212"/>
      <c r="AT2882" s="212"/>
      <c r="AU2882" s="212"/>
      <c r="AV2882" s="212"/>
      <c r="AW2882" s="212"/>
      <c r="AX2882" s="212"/>
      <c r="AY2882" s="212"/>
      <c r="AZ2882" s="212"/>
      <c r="BA2882" s="212"/>
      <c r="BB2882" s="212"/>
      <c r="BC2882" s="212"/>
      <c r="BD2882" s="212"/>
      <c r="BE2882" s="212"/>
      <c r="BF2882" s="212"/>
      <c r="BG2882" s="212"/>
      <c r="BH2882" s="212"/>
    </row>
    <row r="2883" spans="1:60" outlineLevel="3" x14ac:dyDescent="0.2">
      <c r="A2883" s="219"/>
      <c r="B2883" s="220"/>
      <c r="C2883" s="259" t="s">
        <v>703</v>
      </c>
      <c r="D2883" s="226"/>
      <c r="E2883" s="227">
        <v>41.518500000000003</v>
      </c>
      <c r="F2883" s="222"/>
      <c r="G2883" s="222"/>
      <c r="H2883" s="222"/>
      <c r="I2883" s="222"/>
      <c r="J2883" s="222"/>
      <c r="K2883" s="222"/>
      <c r="L2883" s="222"/>
      <c r="M2883" s="222"/>
      <c r="N2883" s="221"/>
      <c r="O2883" s="221"/>
      <c r="P2883" s="221"/>
      <c r="Q2883" s="221"/>
      <c r="R2883" s="222"/>
      <c r="S2883" s="222"/>
      <c r="T2883" s="222"/>
      <c r="U2883" s="222"/>
      <c r="V2883" s="222"/>
      <c r="W2883" s="222"/>
      <c r="X2883" s="222"/>
      <c r="Y2883" s="222"/>
      <c r="Z2883" s="212"/>
      <c r="AA2883" s="212"/>
      <c r="AB2883" s="212"/>
      <c r="AC2883" s="212"/>
      <c r="AD2883" s="212"/>
      <c r="AE2883" s="212"/>
      <c r="AF2883" s="212"/>
      <c r="AG2883" s="212" t="s">
        <v>235</v>
      </c>
      <c r="AH2883" s="212">
        <v>0</v>
      </c>
      <c r="AI2883" s="212"/>
      <c r="AJ2883" s="212"/>
      <c r="AK2883" s="212"/>
      <c r="AL2883" s="212"/>
      <c r="AM2883" s="212"/>
      <c r="AN2883" s="212"/>
      <c r="AO2883" s="212"/>
      <c r="AP2883" s="212"/>
      <c r="AQ2883" s="212"/>
      <c r="AR2883" s="212"/>
      <c r="AS2883" s="212"/>
      <c r="AT2883" s="212"/>
      <c r="AU2883" s="212"/>
      <c r="AV2883" s="212"/>
      <c r="AW2883" s="212"/>
      <c r="AX2883" s="212"/>
      <c r="AY2883" s="212"/>
      <c r="AZ2883" s="212"/>
      <c r="BA2883" s="212"/>
      <c r="BB2883" s="212"/>
      <c r="BC2883" s="212"/>
      <c r="BD2883" s="212"/>
      <c r="BE2883" s="212"/>
      <c r="BF2883" s="212"/>
      <c r="BG2883" s="212"/>
      <c r="BH2883" s="212"/>
    </row>
    <row r="2884" spans="1:60" outlineLevel="3" x14ac:dyDescent="0.2">
      <c r="A2884" s="219"/>
      <c r="B2884" s="220"/>
      <c r="C2884" s="259" t="s">
        <v>704</v>
      </c>
      <c r="D2884" s="226"/>
      <c r="E2884" s="227">
        <v>65.572900000000004</v>
      </c>
      <c r="F2884" s="222"/>
      <c r="G2884" s="222"/>
      <c r="H2884" s="222"/>
      <c r="I2884" s="222"/>
      <c r="J2884" s="222"/>
      <c r="K2884" s="222"/>
      <c r="L2884" s="222"/>
      <c r="M2884" s="222"/>
      <c r="N2884" s="221"/>
      <c r="O2884" s="221"/>
      <c r="P2884" s="221"/>
      <c r="Q2884" s="221"/>
      <c r="R2884" s="222"/>
      <c r="S2884" s="222"/>
      <c r="T2884" s="222"/>
      <c r="U2884" s="222"/>
      <c r="V2884" s="222"/>
      <c r="W2884" s="222"/>
      <c r="X2884" s="222"/>
      <c r="Y2884" s="222"/>
      <c r="Z2884" s="212"/>
      <c r="AA2884" s="212"/>
      <c r="AB2884" s="212"/>
      <c r="AC2884" s="212"/>
      <c r="AD2884" s="212"/>
      <c r="AE2884" s="212"/>
      <c r="AF2884" s="212"/>
      <c r="AG2884" s="212" t="s">
        <v>235</v>
      </c>
      <c r="AH2884" s="212">
        <v>0</v>
      </c>
      <c r="AI2884" s="212"/>
      <c r="AJ2884" s="212"/>
      <c r="AK2884" s="212"/>
      <c r="AL2884" s="212"/>
      <c r="AM2884" s="212"/>
      <c r="AN2884" s="212"/>
      <c r="AO2884" s="212"/>
      <c r="AP2884" s="212"/>
      <c r="AQ2884" s="212"/>
      <c r="AR2884" s="212"/>
      <c r="AS2884" s="212"/>
      <c r="AT2884" s="212"/>
      <c r="AU2884" s="212"/>
      <c r="AV2884" s="212"/>
      <c r="AW2884" s="212"/>
      <c r="AX2884" s="212"/>
      <c r="AY2884" s="212"/>
      <c r="AZ2884" s="212"/>
      <c r="BA2884" s="212"/>
      <c r="BB2884" s="212"/>
      <c r="BC2884" s="212"/>
      <c r="BD2884" s="212"/>
      <c r="BE2884" s="212"/>
      <c r="BF2884" s="212"/>
      <c r="BG2884" s="212"/>
      <c r="BH2884" s="212"/>
    </row>
    <row r="2885" spans="1:60" outlineLevel="3" x14ac:dyDescent="0.2">
      <c r="A2885" s="219"/>
      <c r="B2885" s="220"/>
      <c r="C2885" s="259" t="s">
        <v>705</v>
      </c>
      <c r="D2885" s="226"/>
      <c r="E2885" s="227">
        <v>25.731000000000002</v>
      </c>
      <c r="F2885" s="222"/>
      <c r="G2885" s="222"/>
      <c r="H2885" s="222"/>
      <c r="I2885" s="222"/>
      <c r="J2885" s="222"/>
      <c r="K2885" s="222"/>
      <c r="L2885" s="222"/>
      <c r="M2885" s="222"/>
      <c r="N2885" s="221"/>
      <c r="O2885" s="221"/>
      <c r="P2885" s="221"/>
      <c r="Q2885" s="221"/>
      <c r="R2885" s="222"/>
      <c r="S2885" s="222"/>
      <c r="T2885" s="222"/>
      <c r="U2885" s="222"/>
      <c r="V2885" s="222"/>
      <c r="W2885" s="222"/>
      <c r="X2885" s="222"/>
      <c r="Y2885" s="222"/>
      <c r="Z2885" s="212"/>
      <c r="AA2885" s="212"/>
      <c r="AB2885" s="212"/>
      <c r="AC2885" s="212"/>
      <c r="AD2885" s="212"/>
      <c r="AE2885" s="212"/>
      <c r="AF2885" s="212"/>
      <c r="AG2885" s="212" t="s">
        <v>235</v>
      </c>
      <c r="AH2885" s="212">
        <v>0</v>
      </c>
      <c r="AI2885" s="212"/>
      <c r="AJ2885" s="212"/>
      <c r="AK2885" s="212"/>
      <c r="AL2885" s="212"/>
      <c r="AM2885" s="212"/>
      <c r="AN2885" s="212"/>
      <c r="AO2885" s="212"/>
      <c r="AP2885" s="212"/>
      <c r="AQ2885" s="212"/>
      <c r="AR2885" s="212"/>
      <c r="AS2885" s="212"/>
      <c r="AT2885" s="212"/>
      <c r="AU2885" s="212"/>
      <c r="AV2885" s="212"/>
      <c r="AW2885" s="212"/>
      <c r="AX2885" s="212"/>
      <c r="AY2885" s="212"/>
      <c r="AZ2885" s="212"/>
      <c r="BA2885" s="212"/>
      <c r="BB2885" s="212"/>
      <c r="BC2885" s="212"/>
      <c r="BD2885" s="212"/>
      <c r="BE2885" s="212"/>
      <c r="BF2885" s="212"/>
      <c r="BG2885" s="212"/>
      <c r="BH2885" s="212"/>
    </row>
    <row r="2886" spans="1:60" outlineLevel="3" x14ac:dyDescent="0.2">
      <c r="A2886" s="219"/>
      <c r="B2886" s="220"/>
      <c r="C2886" s="259" t="s">
        <v>706</v>
      </c>
      <c r="D2886" s="226"/>
      <c r="E2886" s="227">
        <v>54.268999999999998</v>
      </c>
      <c r="F2886" s="222"/>
      <c r="G2886" s="222"/>
      <c r="H2886" s="222"/>
      <c r="I2886" s="222"/>
      <c r="J2886" s="222"/>
      <c r="K2886" s="222"/>
      <c r="L2886" s="222"/>
      <c r="M2886" s="222"/>
      <c r="N2886" s="221"/>
      <c r="O2886" s="221"/>
      <c r="P2886" s="221"/>
      <c r="Q2886" s="221"/>
      <c r="R2886" s="222"/>
      <c r="S2886" s="222"/>
      <c r="T2886" s="222"/>
      <c r="U2886" s="222"/>
      <c r="V2886" s="222"/>
      <c r="W2886" s="222"/>
      <c r="X2886" s="222"/>
      <c r="Y2886" s="222"/>
      <c r="Z2886" s="212"/>
      <c r="AA2886" s="212"/>
      <c r="AB2886" s="212"/>
      <c r="AC2886" s="212"/>
      <c r="AD2886" s="212"/>
      <c r="AE2886" s="212"/>
      <c r="AF2886" s="212"/>
      <c r="AG2886" s="212" t="s">
        <v>235</v>
      </c>
      <c r="AH2886" s="212">
        <v>0</v>
      </c>
      <c r="AI2886" s="212"/>
      <c r="AJ2886" s="212"/>
      <c r="AK2886" s="212"/>
      <c r="AL2886" s="212"/>
      <c r="AM2886" s="212"/>
      <c r="AN2886" s="212"/>
      <c r="AO2886" s="212"/>
      <c r="AP2886" s="212"/>
      <c r="AQ2886" s="212"/>
      <c r="AR2886" s="212"/>
      <c r="AS2886" s="212"/>
      <c r="AT2886" s="212"/>
      <c r="AU2886" s="212"/>
      <c r="AV2886" s="212"/>
      <c r="AW2886" s="212"/>
      <c r="AX2886" s="212"/>
      <c r="AY2886" s="212"/>
      <c r="AZ2886" s="212"/>
      <c r="BA2886" s="212"/>
      <c r="BB2886" s="212"/>
      <c r="BC2886" s="212"/>
      <c r="BD2886" s="212"/>
      <c r="BE2886" s="212"/>
      <c r="BF2886" s="212"/>
      <c r="BG2886" s="212"/>
      <c r="BH2886" s="212"/>
    </row>
    <row r="2887" spans="1:60" outlineLevel="3" x14ac:dyDescent="0.2">
      <c r="A2887" s="219"/>
      <c r="B2887" s="220"/>
      <c r="C2887" s="259" t="s">
        <v>707</v>
      </c>
      <c r="D2887" s="226"/>
      <c r="E2887" s="227">
        <v>58.821800000000003</v>
      </c>
      <c r="F2887" s="222"/>
      <c r="G2887" s="222"/>
      <c r="H2887" s="222"/>
      <c r="I2887" s="222"/>
      <c r="J2887" s="222"/>
      <c r="K2887" s="222"/>
      <c r="L2887" s="222"/>
      <c r="M2887" s="222"/>
      <c r="N2887" s="221"/>
      <c r="O2887" s="221"/>
      <c r="P2887" s="221"/>
      <c r="Q2887" s="221"/>
      <c r="R2887" s="222"/>
      <c r="S2887" s="222"/>
      <c r="T2887" s="222"/>
      <c r="U2887" s="222"/>
      <c r="V2887" s="222"/>
      <c r="W2887" s="222"/>
      <c r="X2887" s="222"/>
      <c r="Y2887" s="222"/>
      <c r="Z2887" s="212"/>
      <c r="AA2887" s="212"/>
      <c r="AB2887" s="212"/>
      <c r="AC2887" s="212"/>
      <c r="AD2887" s="212"/>
      <c r="AE2887" s="212"/>
      <c r="AF2887" s="212"/>
      <c r="AG2887" s="212" t="s">
        <v>235</v>
      </c>
      <c r="AH2887" s="212">
        <v>0</v>
      </c>
      <c r="AI2887" s="212"/>
      <c r="AJ2887" s="212"/>
      <c r="AK2887" s="212"/>
      <c r="AL2887" s="212"/>
      <c r="AM2887" s="212"/>
      <c r="AN2887" s="212"/>
      <c r="AO2887" s="212"/>
      <c r="AP2887" s="212"/>
      <c r="AQ2887" s="212"/>
      <c r="AR2887" s="212"/>
      <c r="AS2887" s="212"/>
      <c r="AT2887" s="212"/>
      <c r="AU2887" s="212"/>
      <c r="AV2887" s="212"/>
      <c r="AW2887" s="212"/>
      <c r="AX2887" s="212"/>
      <c r="AY2887" s="212"/>
      <c r="AZ2887" s="212"/>
      <c r="BA2887" s="212"/>
      <c r="BB2887" s="212"/>
      <c r="BC2887" s="212"/>
      <c r="BD2887" s="212"/>
      <c r="BE2887" s="212"/>
      <c r="BF2887" s="212"/>
      <c r="BG2887" s="212"/>
      <c r="BH2887" s="212"/>
    </row>
    <row r="2888" spans="1:60" outlineLevel="3" x14ac:dyDescent="0.2">
      <c r="A2888" s="219"/>
      <c r="B2888" s="220"/>
      <c r="C2888" s="259" t="s">
        <v>708</v>
      </c>
      <c r="D2888" s="226"/>
      <c r="E2888" s="227">
        <v>53.614800000000002</v>
      </c>
      <c r="F2888" s="222"/>
      <c r="G2888" s="222"/>
      <c r="H2888" s="222"/>
      <c r="I2888" s="222"/>
      <c r="J2888" s="222"/>
      <c r="K2888" s="222"/>
      <c r="L2888" s="222"/>
      <c r="M2888" s="222"/>
      <c r="N2888" s="221"/>
      <c r="O2888" s="221"/>
      <c r="P2888" s="221"/>
      <c r="Q2888" s="221"/>
      <c r="R2888" s="222"/>
      <c r="S2888" s="222"/>
      <c r="T2888" s="222"/>
      <c r="U2888" s="222"/>
      <c r="V2888" s="222"/>
      <c r="W2888" s="222"/>
      <c r="X2888" s="222"/>
      <c r="Y2888" s="222"/>
      <c r="Z2888" s="212"/>
      <c r="AA2888" s="212"/>
      <c r="AB2888" s="212"/>
      <c r="AC2888" s="212"/>
      <c r="AD2888" s="212"/>
      <c r="AE2888" s="212"/>
      <c r="AF2888" s="212"/>
      <c r="AG2888" s="212" t="s">
        <v>235</v>
      </c>
      <c r="AH2888" s="212">
        <v>0</v>
      </c>
      <c r="AI2888" s="212"/>
      <c r="AJ2888" s="212"/>
      <c r="AK2888" s="212"/>
      <c r="AL2888" s="212"/>
      <c r="AM2888" s="212"/>
      <c r="AN2888" s="212"/>
      <c r="AO2888" s="212"/>
      <c r="AP2888" s="212"/>
      <c r="AQ2888" s="212"/>
      <c r="AR2888" s="212"/>
      <c r="AS2888" s="212"/>
      <c r="AT2888" s="212"/>
      <c r="AU2888" s="212"/>
      <c r="AV2888" s="212"/>
      <c r="AW2888" s="212"/>
      <c r="AX2888" s="212"/>
      <c r="AY2888" s="212"/>
      <c r="AZ2888" s="212"/>
      <c r="BA2888" s="212"/>
      <c r="BB2888" s="212"/>
      <c r="BC2888" s="212"/>
      <c r="BD2888" s="212"/>
      <c r="BE2888" s="212"/>
      <c r="BF2888" s="212"/>
      <c r="BG2888" s="212"/>
      <c r="BH2888" s="212"/>
    </row>
    <row r="2889" spans="1:60" ht="22.5" outlineLevel="3" x14ac:dyDescent="0.2">
      <c r="A2889" s="219"/>
      <c r="B2889" s="220"/>
      <c r="C2889" s="259" t="s">
        <v>709</v>
      </c>
      <c r="D2889" s="226"/>
      <c r="E2889" s="227">
        <v>70.12</v>
      </c>
      <c r="F2889" s="222"/>
      <c r="G2889" s="222"/>
      <c r="H2889" s="222"/>
      <c r="I2889" s="222"/>
      <c r="J2889" s="222"/>
      <c r="K2889" s="222"/>
      <c r="L2889" s="222"/>
      <c r="M2889" s="222"/>
      <c r="N2889" s="221"/>
      <c r="O2889" s="221"/>
      <c r="P2889" s="221"/>
      <c r="Q2889" s="221"/>
      <c r="R2889" s="222"/>
      <c r="S2889" s="222"/>
      <c r="T2889" s="222"/>
      <c r="U2889" s="222"/>
      <c r="V2889" s="222"/>
      <c r="W2889" s="222"/>
      <c r="X2889" s="222"/>
      <c r="Y2889" s="222"/>
      <c r="Z2889" s="212"/>
      <c r="AA2889" s="212"/>
      <c r="AB2889" s="212"/>
      <c r="AC2889" s="212"/>
      <c r="AD2889" s="212"/>
      <c r="AE2889" s="212"/>
      <c r="AF2889" s="212"/>
      <c r="AG2889" s="212" t="s">
        <v>235</v>
      </c>
      <c r="AH2889" s="212">
        <v>0</v>
      </c>
      <c r="AI2889" s="212"/>
      <c r="AJ2889" s="212"/>
      <c r="AK2889" s="212"/>
      <c r="AL2889" s="212"/>
      <c r="AM2889" s="212"/>
      <c r="AN2889" s="212"/>
      <c r="AO2889" s="212"/>
      <c r="AP2889" s="212"/>
      <c r="AQ2889" s="212"/>
      <c r="AR2889" s="212"/>
      <c r="AS2889" s="212"/>
      <c r="AT2889" s="212"/>
      <c r="AU2889" s="212"/>
      <c r="AV2889" s="212"/>
      <c r="AW2889" s="212"/>
      <c r="AX2889" s="212"/>
      <c r="AY2889" s="212"/>
      <c r="AZ2889" s="212"/>
      <c r="BA2889" s="212"/>
      <c r="BB2889" s="212"/>
      <c r="BC2889" s="212"/>
      <c r="BD2889" s="212"/>
      <c r="BE2889" s="212"/>
      <c r="BF2889" s="212"/>
      <c r="BG2889" s="212"/>
      <c r="BH2889" s="212"/>
    </row>
    <row r="2890" spans="1:60" outlineLevel="3" x14ac:dyDescent="0.2">
      <c r="A2890" s="219"/>
      <c r="B2890" s="220"/>
      <c r="C2890" s="259" t="s">
        <v>710</v>
      </c>
      <c r="D2890" s="226"/>
      <c r="E2890" s="227">
        <v>54.854999999999997</v>
      </c>
      <c r="F2890" s="222"/>
      <c r="G2890" s="222"/>
      <c r="H2890" s="222"/>
      <c r="I2890" s="222"/>
      <c r="J2890" s="222"/>
      <c r="K2890" s="222"/>
      <c r="L2890" s="222"/>
      <c r="M2890" s="222"/>
      <c r="N2890" s="221"/>
      <c r="O2890" s="221"/>
      <c r="P2890" s="221"/>
      <c r="Q2890" s="221"/>
      <c r="R2890" s="222"/>
      <c r="S2890" s="222"/>
      <c r="T2890" s="222"/>
      <c r="U2890" s="222"/>
      <c r="V2890" s="222"/>
      <c r="W2890" s="222"/>
      <c r="X2890" s="222"/>
      <c r="Y2890" s="222"/>
      <c r="Z2890" s="212"/>
      <c r="AA2890" s="212"/>
      <c r="AB2890" s="212"/>
      <c r="AC2890" s="212"/>
      <c r="AD2890" s="212"/>
      <c r="AE2890" s="212"/>
      <c r="AF2890" s="212"/>
      <c r="AG2890" s="212" t="s">
        <v>235</v>
      </c>
      <c r="AH2890" s="212">
        <v>0</v>
      </c>
      <c r="AI2890" s="212"/>
      <c r="AJ2890" s="212"/>
      <c r="AK2890" s="212"/>
      <c r="AL2890" s="212"/>
      <c r="AM2890" s="212"/>
      <c r="AN2890" s="212"/>
      <c r="AO2890" s="212"/>
      <c r="AP2890" s="212"/>
      <c r="AQ2890" s="212"/>
      <c r="AR2890" s="212"/>
      <c r="AS2890" s="212"/>
      <c r="AT2890" s="212"/>
      <c r="AU2890" s="212"/>
      <c r="AV2890" s="212"/>
      <c r="AW2890" s="212"/>
      <c r="AX2890" s="212"/>
      <c r="AY2890" s="212"/>
      <c r="AZ2890" s="212"/>
      <c r="BA2890" s="212"/>
      <c r="BB2890" s="212"/>
      <c r="BC2890" s="212"/>
      <c r="BD2890" s="212"/>
      <c r="BE2890" s="212"/>
      <c r="BF2890" s="212"/>
      <c r="BG2890" s="212"/>
      <c r="BH2890" s="212"/>
    </row>
    <row r="2891" spans="1:60" outlineLevel="3" x14ac:dyDescent="0.2">
      <c r="A2891" s="219"/>
      <c r="B2891" s="220"/>
      <c r="C2891" s="259" t="s">
        <v>711</v>
      </c>
      <c r="D2891" s="226"/>
      <c r="E2891" s="227">
        <v>39.414000000000001</v>
      </c>
      <c r="F2891" s="222"/>
      <c r="G2891" s="222"/>
      <c r="H2891" s="222"/>
      <c r="I2891" s="222"/>
      <c r="J2891" s="222"/>
      <c r="K2891" s="222"/>
      <c r="L2891" s="222"/>
      <c r="M2891" s="222"/>
      <c r="N2891" s="221"/>
      <c r="O2891" s="221"/>
      <c r="P2891" s="221"/>
      <c r="Q2891" s="221"/>
      <c r="R2891" s="222"/>
      <c r="S2891" s="222"/>
      <c r="T2891" s="222"/>
      <c r="U2891" s="222"/>
      <c r="V2891" s="222"/>
      <c r="W2891" s="222"/>
      <c r="X2891" s="222"/>
      <c r="Y2891" s="222"/>
      <c r="Z2891" s="212"/>
      <c r="AA2891" s="212"/>
      <c r="AB2891" s="212"/>
      <c r="AC2891" s="212"/>
      <c r="AD2891" s="212"/>
      <c r="AE2891" s="212"/>
      <c r="AF2891" s="212"/>
      <c r="AG2891" s="212" t="s">
        <v>235</v>
      </c>
      <c r="AH2891" s="212">
        <v>0</v>
      </c>
      <c r="AI2891" s="212"/>
      <c r="AJ2891" s="212"/>
      <c r="AK2891" s="212"/>
      <c r="AL2891" s="212"/>
      <c r="AM2891" s="212"/>
      <c r="AN2891" s="212"/>
      <c r="AO2891" s="212"/>
      <c r="AP2891" s="212"/>
      <c r="AQ2891" s="212"/>
      <c r="AR2891" s="212"/>
      <c r="AS2891" s="212"/>
      <c r="AT2891" s="212"/>
      <c r="AU2891" s="212"/>
      <c r="AV2891" s="212"/>
      <c r="AW2891" s="212"/>
      <c r="AX2891" s="212"/>
      <c r="AY2891" s="212"/>
      <c r="AZ2891" s="212"/>
      <c r="BA2891" s="212"/>
      <c r="BB2891" s="212"/>
      <c r="BC2891" s="212"/>
      <c r="BD2891" s="212"/>
      <c r="BE2891" s="212"/>
      <c r="BF2891" s="212"/>
      <c r="BG2891" s="212"/>
      <c r="BH2891" s="212"/>
    </row>
    <row r="2892" spans="1:60" outlineLevel="3" x14ac:dyDescent="0.2">
      <c r="A2892" s="219"/>
      <c r="B2892" s="220"/>
      <c r="C2892" s="259" t="s">
        <v>712</v>
      </c>
      <c r="D2892" s="226"/>
      <c r="E2892" s="227">
        <v>10.709</v>
      </c>
      <c r="F2892" s="222"/>
      <c r="G2892" s="222"/>
      <c r="H2892" s="222"/>
      <c r="I2892" s="222"/>
      <c r="J2892" s="222"/>
      <c r="K2892" s="222"/>
      <c r="L2892" s="222"/>
      <c r="M2892" s="222"/>
      <c r="N2892" s="221"/>
      <c r="O2892" s="221"/>
      <c r="P2892" s="221"/>
      <c r="Q2892" s="221"/>
      <c r="R2892" s="222"/>
      <c r="S2892" s="222"/>
      <c r="T2892" s="222"/>
      <c r="U2892" s="222"/>
      <c r="V2892" s="222"/>
      <c r="W2892" s="222"/>
      <c r="X2892" s="222"/>
      <c r="Y2892" s="222"/>
      <c r="Z2892" s="212"/>
      <c r="AA2892" s="212"/>
      <c r="AB2892" s="212"/>
      <c r="AC2892" s="212"/>
      <c r="AD2892" s="212"/>
      <c r="AE2892" s="212"/>
      <c r="AF2892" s="212"/>
      <c r="AG2892" s="212" t="s">
        <v>235</v>
      </c>
      <c r="AH2892" s="212">
        <v>0</v>
      </c>
      <c r="AI2892" s="212"/>
      <c r="AJ2892" s="212"/>
      <c r="AK2892" s="212"/>
      <c r="AL2892" s="212"/>
      <c r="AM2892" s="212"/>
      <c r="AN2892" s="212"/>
      <c r="AO2892" s="212"/>
      <c r="AP2892" s="212"/>
      <c r="AQ2892" s="212"/>
      <c r="AR2892" s="212"/>
      <c r="AS2892" s="212"/>
      <c r="AT2892" s="212"/>
      <c r="AU2892" s="212"/>
      <c r="AV2892" s="212"/>
      <c r="AW2892" s="212"/>
      <c r="AX2892" s="212"/>
      <c r="AY2892" s="212"/>
      <c r="AZ2892" s="212"/>
      <c r="BA2892" s="212"/>
      <c r="BB2892" s="212"/>
      <c r="BC2892" s="212"/>
      <c r="BD2892" s="212"/>
      <c r="BE2892" s="212"/>
      <c r="BF2892" s="212"/>
      <c r="BG2892" s="212"/>
      <c r="BH2892" s="212"/>
    </row>
    <row r="2893" spans="1:60" outlineLevel="3" x14ac:dyDescent="0.2">
      <c r="A2893" s="219"/>
      <c r="B2893" s="220"/>
      <c r="C2893" s="259" t="s">
        <v>582</v>
      </c>
      <c r="D2893" s="226"/>
      <c r="E2893" s="227"/>
      <c r="F2893" s="222"/>
      <c r="G2893" s="222"/>
      <c r="H2893" s="222"/>
      <c r="I2893" s="222"/>
      <c r="J2893" s="222"/>
      <c r="K2893" s="222"/>
      <c r="L2893" s="222"/>
      <c r="M2893" s="222"/>
      <c r="N2893" s="221"/>
      <c r="O2893" s="221"/>
      <c r="P2893" s="221"/>
      <c r="Q2893" s="221"/>
      <c r="R2893" s="222"/>
      <c r="S2893" s="222"/>
      <c r="T2893" s="222"/>
      <c r="U2893" s="222"/>
      <c r="V2893" s="222"/>
      <c r="W2893" s="222"/>
      <c r="X2893" s="222"/>
      <c r="Y2893" s="222"/>
      <c r="Z2893" s="212"/>
      <c r="AA2893" s="212"/>
      <c r="AB2893" s="212"/>
      <c r="AC2893" s="212"/>
      <c r="AD2893" s="212"/>
      <c r="AE2893" s="212"/>
      <c r="AF2893" s="212"/>
      <c r="AG2893" s="212" t="s">
        <v>235</v>
      </c>
      <c r="AH2893" s="212">
        <v>0</v>
      </c>
      <c r="AI2893" s="212"/>
      <c r="AJ2893" s="212"/>
      <c r="AK2893" s="212"/>
      <c r="AL2893" s="212"/>
      <c r="AM2893" s="212"/>
      <c r="AN2893" s="212"/>
      <c r="AO2893" s="212"/>
      <c r="AP2893" s="212"/>
      <c r="AQ2893" s="212"/>
      <c r="AR2893" s="212"/>
      <c r="AS2893" s="212"/>
      <c r="AT2893" s="212"/>
      <c r="AU2893" s="212"/>
      <c r="AV2893" s="212"/>
      <c r="AW2893" s="212"/>
      <c r="AX2893" s="212"/>
      <c r="AY2893" s="212"/>
      <c r="AZ2893" s="212"/>
      <c r="BA2893" s="212"/>
      <c r="BB2893" s="212"/>
      <c r="BC2893" s="212"/>
      <c r="BD2893" s="212"/>
      <c r="BE2893" s="212"/>
      <c r="BF2893" s="212"/>
      <c r="BG2893" s="212"/>
      <c r="BH2893" s="212"/>
    </row>
    <row r="2894" spans="1:60" outlineLevel="3" x14ac:dyDescent="0.2">
      <c r="A2894" s="219"/>
      <c r="B2894" s="220"/>
      <c r="C2894" s="259" t="s">
        <v>713</v>
      </c>
      <c r="D2894" s="226"/>
      <c r="E2894" s="227">
        <v>45.95</v>
      </c>
      <c r="F2894" s="222"/>
      <c r="G2894" s="222"/>
      <c r="H2894" s="222"/>
      <c r="I2894" s="222"/>
      <c r="J2894" s="222"/>
      <c r="K2894" s="222"/>
      <c r="L2894" s="222"/>
      <c r="M2894" s="222"/>
      <c r="N2894" s="221"/>
      <c r="O2894" s="221"/>
      <c r="P2894" s="221"/>
      <c r="Q2894" s="221"/>
      <c r="R2894" s="222"/>
      <c r="S2894" s="222"/>
      <c r="T2894" s="222"/>
      <c r="U2894" s="222"/>
      <c r="V2894" s="222"/>
      <c r="W2894" s="222"/>
      <c r="X2894" s="222"/>
      <c r="Y2894" s="222"/>
      <c r="Z2894" s="212"/>
      <c r="AA2894" s="212"/>
      <c r="AB2894" s="212"/>
      <c r="AC2894" s="212"/>
      <c r="AD2894" s="212"/>
      <c r="AE2894" s="212"/>
      <c r="AF2894" s="212"/>
      <c r="AG2894" s="212" t="s">
        <v>235</v>
      </c>
      <c r="AH2894" s="212">
        <v>0</v>
      </c>
      <c r="AI2894" s="212"/>
      <c r="AJ2894" s="212"/>
      <c r="AK2894" s="212"/>
      <c r="AL2894" s="212"/>
      <c r="AM2894" s="212"/>
      <c r="AN2894" s="212"/>
      <c r="AO2894" s="212"/>
      <c r="AP2894" s="212"/>
      <c r="AQ2894" s="212"/>
      <c r="AR2894" s="212"/>
      <c r="AS2894" s="212"/>
      <c r="AT2894" s="212"/>
      <c r="AU2894" s="212"/>
      <c r="AV2894" s="212"/>
      <c r="AW2894" s="212"/>
      <c r="AX2894" s="212"/>
      <c r="AY2894" s="212"/>
      <c r="AZ2894" s="212"/>
      <c r="BA2894" s="212"/>
      <c r="BB2894" s="212"/>
      <c r="BC2894" s="212"/>
      <c r="BD2894" s="212"/>
      <c r="BE2894" s="212"/>
      <c r="BF2894" s="212"/>
      <c r="BG2894" s="212"/>
      <c r="BH2894" s="212"/>
    </row>
    <row r="2895" spans="1:60" ht="22.5" outlineLevel="3" x14ac:dyDescent="0.2">
      <c r="A2895" s="219"/>
      <c r="B2895" s="220"/>
      <c r="C2895" s="259" t="s">
        <v>714</v>
      </c>
      <c r="D2895" s="226"/>
      <c r="E2895" s="227">
        <v>83.515600000000006</v>
      </c>
      <c r="F2895" s="222"/>
      <c r="G2895" s="222"/>
      <c r="H2895" s="222"/>
      <c r="I2895" s="222"/>
      <c r="J2895" s="222"/>
      <c r="K2895" s="222"/>
      <c r="L2895" s="222"/>
      <c r="M2895" s="222"/>
      <c r="N2895" s="221"/>
      <c r="O2895" s="221"/>
      <c r="P2895" s="221"/>
      <c r="Q2895" s="221"/>
      <c r="R2895" s="222"/>
      <c r="S2895" s="222"/>
      <c r="T2895" s="222"/>
      <c r="U2895" s="222"/>
      <c r="V2895" s="222"/>
      <c r="W2895" s="222"/>
      <c r="X2895" s="222"/>
      <c r="Y2895" s="222"/>
      <c r="Z2895" s="212"/>
      <c r="AA2895" s="212"/>
      <c r="AB2895" s="212"/>
      <c r="AC2895" s="212"/>
      <c r="AD2895" s="212"/>
      <c r="AE2895" s="212"/>
      <c r="AF2895" s="212"/>
      <c r="AG2895" s="212" t="s">
        <v>235</v>
      </c>
      <c r="AH2895" s="212">
        <v>0</v>
      </c>
      <c r="AI2895" s="212"/>
      <c r="AJ2895" s="212"/>
      <c r="AK2895" s="212"/>
      <c r="AL2895" s="212"/>
      <c r="AM2895" s="212"/>
      <c r="AN2895" s="212"/>
      <c r="AO2895" s="212"/>
      <c r="AP2895" s="212"/>
      <c r="AQ2895" s="212"/>
      <c r="AR2895" s="212"/>
      <c r="AS2895" s="212"/>
      <c r="AT2895" s="212"/>
      <c r="AU2895" s="212"/>
      <c r="AV2895" s="212"/>
      <c r="AW2895" s="212"/>
      <c r="AX2895" s="212"/>
      <c r="AY2895" s="212"/>
      <c r="AZ2895" s="212"/>
      <c r="BA2895" s="212"/>
      <c r="BB2895" s="212"/>
      <c r="BC2895" s="212"/>
      <c r="BD2895" s="212"/>
      <c r="BE2895" s="212"/>
      <c r="BF2895" s="212"/>
      <c r="BG2895" s="212"/>
      <c r="BH2895" s="212"/>
    </row>
    <row r="2896" spans="1:60" outlineLevel="3" x14ac:dyDescent="0.2">
      <c r="A2896" s="219"/>
      <c r="B2896" s="220"/>
      <c r="C2896" s="259" t="s">
        <v>715</v>
      </c>
      <c r="D2896" s="226"/>
      <c r="E2896" s="227">
        <v>66.1755</v>
      </c>
      <c r="F2896" s="222"/>
      <c r="G2896" s="222"/>
      <c r="H2896" s="222"/>
      <c r="I2896" s="222"/>
      <c r="J2896" s="222"/>
      <c r="K2896" s="222"/>
      <c r="L2896" s="222"/>
      <c r="M2896" s="222"/>
      <c r="N2896" s="221"/>
      <c r="O2896" s="221"/>
      <c r="P2896" s="221"/>
      <c r="Q2896" s="221"/>
      <c r="R2896" s="222"/>
      <c r="S2896" s="222"/>
      <c r="T2896" s="222"/>
      <c r="U2896" s="222"/>
      <c r="V2896" s="222"/>
      <c r="W2896" s="222"/>
      <c r="X2896" s="222"/>
      <c r="Y2896" s="222"/>
      <c r="Z2896" s="212"/>
      <c r="AA2896" s="212"/>
      <c r="AB2896" s="212"/>
      <c r="AC2896" s="212"/>
      <c r="AD2896" s="212"/>
      <c r="AE2896" s="212"/>
      <c r="AF2896" s="212"/>
      <c r="AG2896" s="212" t="s">
        <v>235</v>
      </c>
      <c r="AH2896" s="212">
        <v>0</v>
      </c>
      <c r="AI2896" s="212"/>
      <c r="AJ2896" s="212"/>
      <c r="AK2896" s="212"/>
      <c r="AL2896" s="212"/>
      <c r="AM2896" s="212"/>
      <c r="AN2896" s="212"/>
      <c r="AO2896" s="212"/>
      <c r="AP2896" s="212"/>
      <c r="AQ2896" s="212"/>
      <c r="AR2896" s="212"/>
      <c r="AS2896" s="212"/>
      <c r="AT2896" s="212"/>
      <c r="AU2896" s="212"/>
      <c r="AV2896" s="212"/>
      <c r="AW2896" s="212"/>
      <c r="AX2896" s="212"/>
      <c r="AY2896" s="212"/>
      <c r="AZ2896" s="212"/>
      <c r="BA2896" s="212"/>
      <c r="BB2896" s="212"/>
      <c r="BC2896" s="212"/>
      <c r="BD2896" s="212"/>
      <c r="BE2896" s="212"/>
      <c r="BF2896" s="212"/>
      <c r="BG2896" s="212"/>
      <c r="BH2896" s="212"/>
    </row>
    <row r="2897" spans="1:60" outlineLevel="3" x14ac:dyDescent="0.2">
      <c r="A2897" s="219"/>
      <c r="B2897" s="220"/>
      <c r="C2897" s="259" t="s">
        <v>716</v>
      </c>
      <c r="D2897" s="226"/>
      <c r="E2897" s="227">
        <v>65</v>
      </c>
      <c r="F2897" s="222"/>
      <c r="G2897" s="222"/>
      <c r="H2897" s="222"/>
      <c r="I2897" s="222"/>
      <c r="J2897" s="222"/>
      <c r="K2897" s="222"/>
      <c r="L2897" s="222"/>
      <c r="M2897" s="222"/>
      <c r="N2897" s="221"/>
      <c r="O2897" s="221"/>
      <c r="P2897" s="221"/>
      <c r="Q2897" s="221"/>
      <c r="R2897" s="222"/>
      <c r="S2897" s="222"/>
      <c r="T2897" s="222"/>
      <c r="U2897" s="222"/>
      <c r="V2897" s="222"/>
      <c r="W2897" s="222"/>
      <c r="X2897" s="222"/>
      <c r="Y2897" s="222"/>
      <c r="Z2897" s="212"/>
      <c r="AA2897" s="212"/>
      <c r="AB2897" s="212"/>
      <c r="AC2897" s="212"/>
      <c r="AD2897" s="212"/>
      <c r="AE2897" s="212"/>
      <c r="AF2897" s="212"/>
      <c r="AG2897" s="212" t="s">
        <v>235</v>
      </c>
      <c r="AH2897" s="212">
        <v>0</v>
      </c>
      <c r="AI2897" s="212"/>
      <c r="AJ2897" s="212"/>
      <c r="AK2897" s="212"/>
      <c r="AL2897" s="212"/>
      <c r="AM2897" s="212"/>
      <c r="AN2897" s="212"/>
      <c r="AO2897" s="212"/>
      <c r="AP2897" s="212"/>
      <c r="AQ2897" s="212"/>
      <c r="AR2897" s="212"/>
      <c r="AS2897" s="212"/>
      <c r="AT2897" s="212"/>
      <c r="AU2897" s="212"/>
      <c r="AV2897" s="212"/>
      <c r="AW2897" s="212"/>
      <c r="AX2897" s="212"/>
      <c r="AY2897" s="212"/>
      <c r="AZ2897" s="212"/>
      <c r="BA2897" s="212"/>
      <c r="BB2897" s="212"/>
      <c r="BC2897" s="212"/>
      <c r="BD2897" s="212"/>
      <c r="BE2897" s="212"/>
      <c r="BF2897" s="212"/>
      <c r="BG2897" s="212"/>
      <c r="BH2897" s="212"/>
    </row>
    <row r="2898" spans="1:60" outlineLevel="3" x14ac:dyDescent="0.2">
      <c r="A2898" s="219"/>
      <c r="B2898" s="220"/>
      <c r="C2898" s="259" t="s">
        <v>717</v>
      </c>
      <c r="D2898" s="226"/>
      <c r="E2898" s="227">
        <v>28.783999999999999</v>
      </c>
      <c r="F2898" s="222"/>
      <c r="G2898" s="222"/>
      <c r="H2898" s="222"/>
      <c r="I2898" s="222"/>
      <c r="J2898" s="222"/>
      <c r="K2898" s="222"/>
      <c r="L2898" s="222"/>
      <c r="M2898" s="222"/>
      <c r="N2898" s="221"/>
      <c r="O2898" s="221"/>
      <c r="P2898" s="221"/>
      <c r="Q2898" s="221"/>
      <c r="R2898" s="222"/>
      <c r="S2898" s="222"/>
      <c r="T2898" s="222"/>
      <c r="U2898" s="222"/>
      <c r="V2898" s="222"/>
      <c r="W2898" s="222"/>
      <c r="X2898" s="222"/>
      <c r="Y2898" s="222"/>
      <c r="Z2898" s="212"/>
      <c r="AA2898" s="212"/>
      <c r="AB2898" s="212"/>
      <c r="AC2898" s="212"/>
      <c r="AD2898" s="212"/>
      <c r="AE2898" s="212"/>
      <c r="AF2898" s="212"/>
      <c r="AG2898" s="212" t="s">
        <v>235</v>
      </c>
      <c r="AH2898" s="212">
        <v>0</v>
      </c>
      <c r="AI2898" s="212"/>
      <c r="AJ2898" s="212"/>
      <c r="AK2898" s="212"/>
      <c r="AL2898" s="212"/>
      <c r="AM2898" s="212"/>
      <c r="AN2898" s="212"/>
      <c r="AO2898" s="212"/>
      <c r="AP2898" s="212"/>
      <c r="AQ2898" s="212"/>
      <c r="AR2898" s="212"/>
      <c r="AS2898" s="212"/>
      <c r="AT2898" s="212"/>
      <c r="AU2898" s="212"/>
      <c r="AV2898" s="212"/>
      <c r="AW2898" s="212"/>
      <c r="AX2898" s="212"/>
      <c r="AY2898" s="212"/>
      <c r="AZ2898" s="212"/>
      <c r="BA2898" s="212"/>
      <c r="BB2898" s="212"/>
      <c r="BC2898" s="212"/>
      <c r="BD2898" s="212"/>
      <c r="BE2898" s="212"/>
      <c r="BF2898" s="212"/>
      <c r="BG2898" s="212"/>
      <c r="BH2898" s="212"/>
    </row>
    <row r="2899" spans="1:60" outlineLevel="3" x14ac:dyDescent="0.2">
      <c r="A2899" s="219"/>
      <c r="B2899" s="220"/>
      <c r="C2899" s="259" t="s">
        <v>718</v>
      </c>
      <c r="D2899" s="226"/>
      <c r="E2899" s="227">
        <v>57.669400000000003</v>
      </c>
      <c r="F2899" s="222"/>
      <c r="G2899" s="222"/>
      <c r="H2899" s="222"/>
      <c r="I2899" s="222"/>
      <c r="J2899" s="222"/>
      <c r="K2899" s="222"/>
      <c r="L2899" s="222"/>
      <c r="M2899" s="222"/>
      <c r="N2899" s="221"/>
      <c r="O2899" s="221"/>
      <c r="P2899" s="221"/>
      <c r="Q2899" s="221"/>
      <c r="R2899" s="222"/>
      <c r="S2899" s="222"/>
      <c r="T2899" s="222"/>
      <c r="U2899" s="222"/>
      <c r="V2899" s="222"/>
      <c r="W2899" s="222"/>
      <c r="X2899" s="222"/>
      <c r="Y2899" s="222"/>
      <c r="Z2899" s="212"/>
      <c r="AA2899" s="212"/>
      <c r="AB2899" s="212"/>
      <c r="AC2899" s="212"/>
      <c r="AD2899" s="212"/>
      <c r="AE2899" s="212"/>
      <c r="AF2899" s="212"/>
      <c r="AG2899" s="212" t="s">
        <v>235</v>
      </c>
      <c r="AH2899" s="212">
        <v>0</v>
      </c>
      <c r="AI2899" s="212"/>
      <c r="AJ2899" s="212"/>
      <c r="AK2899" s="212"/>
      <c r="AL2899" s="212"/>
      <c r="AM2899" s="212"/>
      <c r="AN2899" s="212"/>
      <c r="AO2899" s="212"/>
      <c r="AP2899" s="212"/>
      <c r="AQ2899" s="212"/>
      <c r="AR2899" s="212"/>
      <c r="AS2899" s="212"/>
      <c r="AT2899" s="212"/>
      <c r="AU2899" s="212"/>
      <c r="AV2899" s="212"/>
      <c r="AW2899" s="212"/>
      <c r="AX2899" s="212"/>
      <c r="AY2899" s="212"/>
      <c r="AZ2899" s="212"/>
      <c r="BA2899" s="212"/>
      <c r="BB2899" s="212"/>
      <c r="BC2899" s="212"/>
      <c r="BD2899" s="212"/>
      <c r="BE2899" s="212"/>
      <c r="BF2899" s="212"/>
      <c r="BG2899" s="212"/>
      <c r="BH2899" s="212"/>
    </row>
    <row r="2900" spans="1:60" outlineLevel="3" x14ac:dyDescent="0.2">
      <c r="A2900" s="219"/>
      <c r="B2900" s="220"/>
      <c r="C2900" s="259" t="s">
        <v>590</v>
      </c>
      <c r="D2900" s="226"/>
      <c r="E2900" s="227"/>
      <c r="F2900" s="222"/>
      <c r="G2900" s="222"/>
      <c r="H2900" s="222"/>
      <c r="I2900" s="222"/>
      <c r="J2900" s="222"/>
      <c r="K2900" s="222"/>
      <c r="L2900" s="222"/>
      <c r="M2900" s="222"/>
      <c r="N2900" s="221"/>
      <c r="O2900" s="221"/>
      <c r="P2900" s="221"/>
      <c r="Q2900" s="221"/>
      <c r="R2900" s="222"/>
      <c r="S2900" s="222"/>
      <c r="T2900" s="222"/>
      <c r="U2900" s="222"/>
      <c r="V2900" s="222"/>
      <c r="W2900" s="222"/>
      <c r="X2900" s="222"/>
      <c r="Y2900" s="222"/>
      <c r="Z2900" s="212"/>
      <c r="AA2900" s="212"/>
      <c r="AB2900" s="212"/>
      <c r="AC2900" s="212"/>
      <c r="AD2900" s="212"/>
      <c r="AE2900" s="212"/>
      <c r="AF2900" s="212"/>
      <c r="AG2900" s="212" t="s">
        <v>235</v>
      </c>
      <c r="AH2900" s="212">
        <v>0</v>
      </c>
      <c r="AI2900" s="212"/>
      <c r="AJ2900" s="212"/>
      <c r="AK2900" s="212"/>
      <c r="AL2900" s="212"/>
      <c r="AM2900" s="212"/>
      <c r="AN2900" s="212"/>
      <c r="AO2900" s="212"/>
      <c r="AP2900" s="212"/>
      <c r="AQ2900" s="212"/>
      <c r="AR2900" s="212"/>
      <c r="AS2900" s="212"/>
      <c r="AT2900" s="212"/>
      <c r="AU2900" s="212"/>
      <c r="AV2900" s="212"/>
      <c r="AW2900" s="212"/>
      <c r="AX2900" s="212"/>
      <c r="AY2900" s="212"/>
      <c r="AZ2900" s="212"/>
      <c r="BA2900" s="212"/>
      <c r="BB2900" s="212"/>
      <c r="BC2900" s="212"/>
      <c r="BD2900" s="212"/>
      <c r="BE2900" s="212"/>
      <c r="BF2900" s="212"/>
      <c r="BG2900" s="212"/>
      <c r="BH2900" s="212"/>
    </row>
    <row r="2901" spans="1:60" outlineLevel="3" x14ac:dyDescent="0.2">
      <c r="A2901" s="219"/>
      <c r="B2901" s="220"/>
      <c r="C2901" s="259" t="s">
        <v>719</v>
      </c>
      <c r="D2901" s="226"/>
      <c r="E2901" s="227">
        <v>80.881799999999998</v>
      </c>
      <c r="F2901" s="222"/>
      <c r="G2901" s="222"/>
      <c r="H2901" s="222"/>
      <c r="I2901" s="222"/>
      <c r="J2901" s="222"/>
      <c r="K2901" s="222"/>
      <c r="L2901" s="222"/>
      <c r="M2901" s="222"/>
      <c r="N2901" s="221"/>
      <c r="O2901" s="221"/>
      <c r="P2901" s="221"/>
      <c r="Q2901" s="221"/>
      <c r="R2901" s="222"/>
      <c r="S2901" s="222"/>
      <c r="T2901" s="222"/>
      <c r="U2901" s="222"/>
      <c r="V2901" s="222"/>
      <c r="W2901" s="222"/>
      <c r="X2901" s="222"/>
      <c r="Y2901" s="222"/>
      <c r="Z2901" s="212"/>
      <c r="AA2901" s="212"/>
      <c r="AB2901" s="212"/>
      <c r="AC2901" s="212"/>
      <c r="AD2901" s="212"/>
      <c r="AE2901" s="212"/>
      <c r="AF2901" s="212"/>
      <c r="AG2901" s="212" t="s">
        <v>235</v>
      </c>
      <c r="AH2901" s="212">
        <v>0</v>
      </c>
      <c r="AI2901" s="212"/>
      <c r="AJ2901" s="212"/>
      <c r="AK2901" s="212"/>
      <c r="AL2901" s="212"/>
      <c r="AM2901" s="212"/>
      <c r="AN2901" s="212"/>
      <c r="AO2901" s="212"/>
      <c r="AP2901" s="212"/>
      <c r="AQ2901" s="212"/>
      <c r="AR2901" s="212"/>
      <c r="AS2901" s="212"/>
      <c r="AT2901" s="212"/>
      <c r="AU2901" s="212"/>
      <c r="AV2901" s="212"/>
      <c r="AW2901" s="212"/>
      <c r="AX2901" s="212"/>
      <c r="AY2901" s="212"/>
      <c r="AZ2901" s="212"/>
      <c r="BA2901" s="212"/>
      <c r="BB2901" s="212"/>
      <c r="BC2901" s="212"/>
      <c r="BD2901" s="212"/>
      <c r="BE2901" s="212"/>
      <c r="BF2901" s="212"/>
      <c r="BG2901" s="212"/>
      <c r="BH2901" s="212"/>
    </row>
    <row r="2902" spans="1:60" outlineLevel="3" x14ac:dyDescent="0.2">
      <c r="A2902" s="219"/>
      <c r="B2902" s="220"/>
      <c r="C2902" s="259" t="s">
        <v>720</v>
      </c>
      <c r="D2902" s="226"/>
      <c r="E2902" s="227">
        <v>63.514000000000003</v>
      </c>
      <c r="F2902" s="222"/>
      <c r="G2902" s="222"/>
      <c r="H2902" s="222"/>
      <c r="I2902" s="222"/>
      <c r="J2902" s="222"/>
      <c r="K2902" s="222"/>
      <c r="L2902" s="222"/>
      <c r="M2902" s="222"/>
      <c r="N2902" s="221"/>
      <c r="O2902" s="221"/>
      <c r="P2902" s="221"/>
      <c r="Q2902" s="221"/>
      <c r="R2902" s="222"/>
      <c r="S2902" s="222"/>
      <c r="T2902" s="222"/>
      <c r="U2902" s="222"/>
      <c r="V2902" s="222"/>
      <c r="W2902" s="222"/>
      <c r="X2902" s="222"/>
      <c r="Y2902" s="222"/>
      <c r="Z2902" s="212"/>
      <c r="AA2902" s="212"/>
      <c r="AB2902" s="212"/>
      <c r="AC2902" s="212"/>
      <c r="AD2902" s="212"/>
      <c r="AE2902" s="212"/>
      <c r="AF2902" s="212"/>
      <c r="AG2902" s="212" t="s">
        <v>235</v>
      </c>
      <c r="AH2902" s="212">
        <v>0</v>
      </c>
      <c r="AI2902" s="212"/>
      <c r="AJ2902" s="212"/>
      <c r="AK2902" s="212"/>
      <c r="AL2902" s="212"/>
      <c r="AM2902" s="212"/>
      <c r="AN2902" s="212"/>
      <c r="AO2902" s="212"/>
      <c r="AP2902" s="212"/>
      <c r="AQ2902" s="212"/>
      <c r="AR2902" s="212"/>
      <c r="AS2902" s="212"/>
      <c r="AT2902" s="212"/>
      <c r="AU2902" s="212"/>
      <c r="AV2902" s="212"/>
      <c r="AW2902" s="212"/>
      <c r="AX2902" s="212"/>
      <c r="AY2902" s="212"/>
      <c r="AZ2902" s="212"/>
      <c r="BA2902" s="212"/>
      <c r="BB2902" s="212"/>
      <c r="BC2902" s="212"/>
      <c r="BD2902" s="212"/>
      <c r="BE2902" s="212"/>
      <c r="BF2902" s="212"/>
      <c r="BG2902" s="212"/>
      <c r="BH2902" s="212"/>
    </row>
    <row r="2903" spans="1:60" outlineLevel="3" x14ac:dyDescent="0.2">
      <c r="A2903" s="219"/>
      <c r="B2903" s="220"/>
      <c r="C2903" s="259" t="s">
        <v>721</v>
      </c>
      <c r="D2903" s="226"/>
      <c r="E2903" s="227">
        <v>82.581999999999994</v>
      </c>
      <c r="F2903" s="222"/>
      <c r="G2903" s="222"/>
      <c r="H2903" s="222"/>
      <c r="I2903" s="222"/>
      <c r="J2903" s="222"/>
      <c r="K2903" s="222"/>
      <c r="L2903" s="222"/>
      <c r="M2903" s="222"/>
      <c r="N2903" s="221"/>
      <c r="O2903" s="221"/>
      <c r="P2903" s="221"/>
      <c r="Q2903" s="221"/>
      <c r="R2903" s="222"/>
      <c r="S2903" s="222"/>
      <c r="T2903" s="222"/>
      <c r="U2903" s="222"/>
      <c r="V2903" s="222"/>
      <c r="W2903" s="222"/>
      <c r="X2903" s="222"/>
      <c r="Y2903" s="222"/>
      <c r="Z2903" s="212"/>
      <c r="AA2903" s="212"/>
      <c r="AB2903" s="212"/>
      <c r="AC2903" s="212"/>
      <c r="AD2903" s="212"/>
      <c r="AE2903" s="212"/>
      <c r="AF2903" s="212"/>
      <c r="AG2903" s="212" t="s">
        <v>235</v>
      </c>
      <c r="AH2903" s="212">
        <v>0</v>
      </c>
      <c r="AI2903" s="212"/>
      <c r="AJ2903" s="212"/>
      <c r="AK2903" s="212"/>
      <c r="AL2903" s="212"/>
      <c r="AM2903" s="212"/>
      <c r="AN2903" s="212"/>
      <c r="AO2903" s="212"/>
      <c r="AP2903" s="212"/>
      <c r="AQ2903" s="212"/>
      <c r="AR2903" s="212"/>
      <c r="AS2903" s="212"/>
      <c r="AT2903" s="212"/>
      <c r="AU2903" s="212"/>
      <c r="AV2903" s="212"/>
      <c r="AW2903" s="212"/>
      <c r="AX2903" s="212"/>
      <c r="AY2903" s="212"/>
      <c r="AZ2903" s="212"/>
      <c r="BA2903" s="212"/>
      <c r="BB2903" s="212"/>
      <c r="BC2903" s="212"/>
      <c r="BD2903" s="212"/>
      <c r="BE2903" s="212"/>
      <c r="BF2903" s="212"/>
      <c r="BG2903" s="212"/>
      <c r="BH2903" s="212"/>
    </row>
    <row r="2904" spans="1:60" outlineLevel="3" x14ac:dyDescent="0.2">
      <c r="A2904" s="219"/>
      <c r="B2904" s="220"/>
      <c r="C2904" s="259" t="s">
        <v>594</v>
      </c>
      <c r="D2904" s="226"/>
      <c r="E2904" s="227"/>
      <c r="F2904" s="222"/>
      <c r="G2904" s="222"/>
      <c r="H2904" s="222"/>
      <c r="I2904" s="222"/>
      <c r="J2904" s="222"/>
      <c r="K2904" s="222"/>
      <c r="L2904" s="222"/>
      <c r="M2904" s="222"/>
      <c r="N2904" s="221"/>
      <c r="O2904" s="221"/>
      <c r="P2904" s="221"/>
      <c r="Q2904" s="221"/>
      <c r="R2904" s="222"/>
      <c r="S2904" s="222"/>
      <c r="T2904" s="222"/>
      <c r="U2904" s="222"/>
      <c r="V2904" s="222"/>
      <c r="W2904" s="222"/>
      <c r="X2904" s="222"/>
      <c r="Y2904" s="222"/>
      <c r="Z2904" s="212"/>
      <c r="AA2904" s="212"/>
      <c r="AB2904" s="212"/>
      <c r="AC2904" s="212"/>
      <c r="AD2904" s="212"/>
      <c r="AE2904" s="212"/>
      <c r="AF2904" s="212"/>
      <c r="AG2904" s="212" t="s">
        <v>235</v>
      </c>
      <c r="AH2904" s="212">
        <v>0</v>
      </c>
      <c r="AI2904" s="212"/>
      <c r="AJ2904" s="212"/>
      <c r="AK2904" s="212"/>
      <c r="AL2904" s="212"/>
      <c r="AM2904" s="212"/>
      <c r="AN2904" s="212"/>
      <c r="AO2904" s="212"/>
      <c r="AP2904" s="212"/>
      <c r="AQ2904" s="212"/>
      <c r="AR2904" s="212"/>
      <c r="AS2904" s="212"/>
      <c r="AT2904" s="212"/>
      <c r="AU2904" s="212"/>
      <c r="AV2904" s="212"/>
      <c r="AW2904" s="212"/>
      <c r="AX2904" s="212"/>
      <c r="AY2904" s="212"/>
      <c r="AZ2904" s="212"/>
      <c r="BA2904" s="212"/>
      <c r="BB2904" s="212"/>
      <c r="BC2904" s="212"/>
      <c r="BD2904" s="212"/>
      <c r="BE2904" s="212"/>
      <c r="BF2904" s="212"/>
      <c r="BG2904" s="212"/>
      <c r="BH2904" s="212"/>
    </row>
    <row r="2905" spans="1:60" outlineLevel="3" x14ac:dyDescent="0.2">
      <c r="A2905" s="219"/>
      <c r="B2905" s="220"/>
      <c r="C2905" s="259" t="s">
        <v>722</v>
      </c>
      <c r="D2905" s="226"/>
      <c r="E2905" s="227">
        <v>63.659599999999998</v>
      </c>
      <c r="F2905" s="222"/>
      <c r="G2905" s="222"/>
      <c r="H2905" s="222"/>
      <c r="I2905" s="222"/>
      <c r="J2905" s="222"/>
      <c r="K2905" s="222"/>
      <c r="L2905" s="222"/>
      <c r="M2905" s="222"/>
      <c r="N2905" s="221"/>
      <c r="O2905" s="221"/>
      <c r="P2905" s="221"/>
      <c r="Q2905" s="221"/>
      <c r="R2905" s="222"/>
      <c r="S2905" s="222"/>
      <c r="T2905" s="222"/>
      <c r="U2905" s="222"/>
      <c r="V2905" s="222"/>
      <c r="W2905" s="222"/>
      <c r="X2905" s="222"/>
      <c r="Y2905" s="222"/>
      <c r="Z2905" s="212"/>
      <c r="AA2905" s="212"/>
      <c r="AB2905" s="212"/>
      <c r="AC2905" s="212"/>
      <c r="AD2905" s="212"/>
      <c r="AE2905" s="212"/>
      <c r="AF2905" s="212"/>
      <c r="AG2905" s="212" t="s">
        <v>235</v>
      </c>
      <c r="AH2905" s="212">
        <v>0</v>
      </c>
      <c r="AI2905" s="212"/>
      <c r="AJ2905" s="212"/>
      <c r="AK2905" s="212"/>
      <c r="AL2905" s="212"/>
      <c r="AM2905" s="212"/>
      <c r="AN2905" s="212"/>
      <c r="AO2905" s="212"/>
      <c r="AP2905" s="212"/>
      <c r="AQ2905" s="212"/>
      <c r="AR2905" s="212"/>
      <c r="AS2905" s="212"/>
      <c r="AT2905" s="212"/>
      <c r="AU2905" s="212"/>
      <c r="AV2905" s="212"/>
      <c r="AW2905" s="212"/>
      <c r="AX2905" s="212"/>
      <c r="AY2905" s="212"/>
      <c r="AZ2905" s="212"/>
      <c r="BA2905" s="212"/>
      <c r="BB2905" s="212"/>
      <c r="BC2905" s="212"/>
      <c r="BD2905" s="212"/>
      <c r="BE2905" s="212"/>
      <c r="BF2905" s="212"/>
      <c r="BG2905" s="212"/>
      <c r="BH2905" s="212"/>
    </row>
    <row r="2906" spans="1:60" outlineLevel="3" x14ac:dyDescent="0.2">
      <c r="A2906" s="219"/>
      <c r="B2906" s="220"/>
      <c r="C2906" s="259" t="s">
        <v>723</v>
      </c>
      <c r="D2906" s="226"/>
      <c r="E2906" s="227">
        <v>32.053699999999999</v>
      </c>
      <c r="F2906" s="222"/>
      <c r="G2906" s="222"/>
      <c r="H2906" s="222"/>
      <c r="I2906" s="222"/>
      <c r="J2906" s="222"/>
      <c r="K2906" s="222"/>
      <c r="L2906" s="222"/>
      <c r="M2906" s="222"/>
      <c r="N2906" s="221"/>
      <c r="O2906" s="221"/>
      <c r="P2906" s="221"/>
      <c r="Q2906" s="221"/>
      <c r="R2906" s="222"/>
      <c r="S2906" s="222"/>
      <c r="T2906" s="222"/>
      <c r="U2906" s="222"/>
      <c r="V2906" s="222"/>
      <c r="W2906" s="222"/>
      <c r="X2906" s="222"/>
      <c r="Y2906" s="222"/>
      <c r="Z2906" s="212"/>
      <c r="AA2906" s="212"/>
      <c r="AB2906" s="212"/>
      <c r="AC2906" s="212"/>
      <c r="AD2906" s="212"/>
      <c r="AE2906" s="212"/>
      <c r="AF2906" s="212"/>
      <c r="AG2906" s="212" t="s">
        <v>235</v>
      </c>
      <c r="AH2906" s="212">
        <v>0</v>
      </c>
      <c r="AI2906" s="212"/>
      <c r="AJ2906" s="212"/>
      <c r="AK2906" s="212"/>
      <c r="AL2906" s="212"/>
      <c r="AM2906" s="212"/>
      <c r="AN2906" s="212"/>
      <c r="AO2906" s="212"/>
      <c r="AP2906" s="212"/>
      <c r="AQ2906" s="212"/>
      <c r="AR2906" s="212"/>
      <c r="AS2906" s="212"/>
      <c r="AT2906" s="212"/>
      <c r="AU2906" s="212"/>
      <c r="AV2906" s="212"/>
      <c r="AW2906" s="212"/>
      <c r="AX2906" s="212"/>
      <c r="AY2906" s="212"/>
      <c r="AZ2906" s="212"/>
      <c r="BA2906" s="212"/>
      <c r="BB2906" s="212"/>
      <c r="BC2906" s="212"/>
      <c r="BD2906" s="212"/>
      <c r="BE2906" s="212"/>
      <c r="BF2906" s="212"/>
      <c r="BG2906" s="212"/>
      <c r="BH2906" s="212"/>
    </row>
    <row r="2907" spans="1:60" outlineLevel="3" x14ac:dyDescent="0.2">
      <c r="A2907" s="219"/>
      <c r="B2907" s="220"/>
      <c r="C2907" s="259" t="s">
        <v>724</v>
      </c>
      <c r="D2907" s="226"/>
      <c r="E2907" s="227">
        <v>56.798999999999999</v>
      </c>
      <c r="F2907" s="222"/>
      <c r="G2907" s="222"/>
      <c r="H2907" s="222"/>
      <c r="I2907" s="222"/>
      <c r="J2907" s="222"/>
      <c r="K2907" s="222"/>
      <c r="L2907" s="222"/>
      <c r="M2907" s="222"/>
      <c r="N2907" s="221"/>
      <c r="O2907" s="221"/>
      <c r="P2907" s="221"/>
      <c r="Q2907" s="221"/>
      <c r="R2907" s="222"/>
      <c r="S2907" s="222"/>
      <c r="T2907" s="222"/>
      <c r="U2907" s="222"/>
      <c r="V2907" s="222"/>
      <c r="W2907" s="222"/>
      <c r="X2907" s="222"/>
      <c r="Y2907" s="222"/>
      <c r="Z2907" s="212"/>
      <c r="AA2907" s="212"/>
      <c r="AB2907" s="212"/>
      <c r="AC2907" s="212"/>
      <c r="AD2907" s="212"/>
      <c r="AE2907" s="212"/>
      <c r="AF2907" s="212"/>
      <c r="AG2907" s="212" t="s">
        <v>235</v>
      </c>
      <c r="AH2907" s="212">
        <v>0</v>
      </c>
      <c r="AI2907" s="212"/>
      <c r="AJ2907" s="212"/>
      <c r="AK2907" s="212"/>
      <c r="AL2907" s="212"/>
      <c r="AM2907" s="212"/>
      <c r="AN2907" s="212"/>
      <c r="AO2907" s="212"/>
      <c r="AP2907" s="212"/>
      <c r="AQ2907" s="212"/>
      <c r="AR2907" s="212"/>
      <c r="AS2907" s="212"/>
      <c r="AT2907" s="212"/>
      <c r="AU2907" s="212"/>
      <c r="AV2907" s="212"/>
      <c r="AW2907" s="212"/>
      <c r="AX2907" s="212"/>
      <c r="AY2907" s="212"/>
      <c r="AZ2907" s="212"/>
      <c r="BA2907" s="212"/>
      <c r="BB2907" s="212"/>
      <c r="BC2907" s="212"/>
      <c r="BD2907" s="212"/>
      <c r="BE2907" s="212"/>
      <c r="BF2907" s="212"/>
      <c r="BG2907" s="212"/>
      <c r="BH2907" s="212"/>
    </row>
    <row r="2908" spans="1:60" outlineLevel="3" x14ac:dyDescent="0.2">
      <c r="A2908" s="219"/>
      <c r="B2908" s="220"/>
      <c r="C2908" s="259" t="s">
        <v>725</v>
      </c>
      <c r="D2908" s="226"/>
      <c r="E2908" s="227">
        <v>58.444400000000002</v>
      </c>
      <c r="F2908" s="222"/>
      <c r="G2908" s="222"/>
      <c r="H2908" s="222"/>
      <c r="I2908" s="222"/>
      <c r="J2908" s="222"/>
      <c r="K2908" s="222"/>
      <c r="L2908" s="222"/>
      <c r="M2908" s="222"/>
      <c r="N2908" s="221"/>
      <c r="O2908" s="221"/>
      <c r="P2908" s="221"/>
      <c r="Q2908" s="221"/>
      <c r="R2908" s="222"/>
      <c r="S2908" s="222"/>
      <c r="T2908" s="222"/>
      <c r="U2908" s="222"/>
      <c r="V2908" s="222"/>
      <c r="W2908" s="222"/>
      <c r="X2908" s="222"/>
      <c r="Y2908" s="222"/>
      <c r="Z2908" s="212"/>
      <c r="AA2908" s="212"/>
      <c r="AB2908" s="212"/>
      <c r="AC2908" s="212"/>
      <c r="AD2908" s="212"/>
      <c r="AE2908" s="212"/>
      <c r="AF2908" s="212"/>
      <c r="AG2908" s="212" t="s">
        <v>235</v>
      </c>
      <c r="AH2908" s="212">
        <v>0</v>
      </c>
      <c r="AI2908" s="212"/>
      <c r="AJ2908" s="212"/>
      <c r="AK2908" s="212"/>
      <c r="AL2908" s="212"/>
      <c r="AM2908" s="212"/>
      <c r="AN2908" s="212"/>
      <c r="AO2908" s="212"/>
      <c r="AP2908" s="212"/>
      <c r="AQ2908" s="212"/>
      <c r="AR2908" s="212"/>
      <c r="AS2908" s="212"/>
      <c r="AT2908" s="212"/>
      <c r="AU2908" s="212"/>
      <c r="AV2908" s="212"/>
      <c r="AW2908" s="212"/>
      <c r="AX2908" s="212"/>
      <c r="AY2908" s="212"/>
      <c r="AZ2908" s="212"/>
      <c r="BA2908" s="212"/>
      <c r="BB2908" s="212"/>
      <c r="BC2908" s="212"/>
      <c r="BD2908" s="212"/>
      <c r="BE2908" s="212"/>
      <c r="BF2908" s="212"/>
      <c r="BG2908" s="212"/>
      <c r="BH2908" s="212"/>
    </row>
    <row r="2909" spans="1:60" outlineLevel="3" x14ac:dyDescent="0.2">
      <c r="A2909" s="219"/>
      <c r="B2909" s="220"/>
      <c r="C2909" s="259" t="s">
        <v>599</v>
      </c>
      <c r="D2909" s="226"/>
      <c r="E2909" s="227"/>
      <c r="F2909" s="222"/>
      <c r="G2909" s="222"/>
      <c r="H2909" s="222"/>
      <c r="I2909" s="222"/>
      <c r="J2909" s="222"/>
      <c r="K2909" s="222"/>
      <c r="L2909" s="222"/>
      <c r="M2909" s="222"/>
      <c r="N2909" s="221"/>
      <c r="O2909" s="221"/>
      <c r="P2909" s="221"/>
      <c r="Q2909" s="221"/>
      <c r="R2909" s="222"/>
      <c r="S2909" s="222"/>
      <c r="T2909" s="222"/>
      <c r="U2909" s="222"/>
      <c r="V2909" s="222"/>
      <c r="W2909" s="222"/>
      <c r="X2909" s="222"/>
      <c r="Y2909" s="222"/>
      <c r="Z2909" s="212"/>
      <c r="AA2909" s="212"/>
      <c r="AB2909" s="212"/>
      <c r="AC2909" s="212"/>
      <c r="AD2909" s="212"/>
      <c r="AE2909" s="212"/>
      <c r="AF2909" s="212"/>
      <c r="AG2909" s="212" t="s">
        <v>235</v>
      </c>
      <c r="AH2909" s="212">
        <v>0</v>
      </c>
      <c r="AI2909" s="212"/>
      <c r="AJ2909" s="212"/>
      <c r="AK2909" s="212"/>
      <c r="AL2909" s="212"/>
      <c r="AM2909" s="212"/>
      <c r="AN2909" s="212"/>
      <c r="AO2909" s="212"/>
      <c r="AP2909" s="212"/>
      <c r="AQ2909" s="212"/>
      <c r="AR2909" s="212"/>
      <c r="AS2909" s="212"/>
      <c r="AT2909" s="212"/>
      <c r="AU2909" s="212"/>
      <c r="AV2909" s="212"/>
      <c r="AW2909" s="212"/>
      <c r="AX2909" s="212"/>
      <c r="AY2909" s="212"/>
      <c r="AZ2909" s="212"/>
      <c r="BA2909" s="212"/>
      <c r="BB2909" s="212"/>
      <c r="BC2909" s="212"/>
      <c r="BD2909" s="212"/>
      <c r="BE2909" s="212"/>
      <c r="BF2909" s="212"/>
      <c r="BG2909" s="212"/>
      <c r="BH2909" s="212"/>
    </row>
    <row r="2910" spans="1:60" ht="22.5" outlineLevel="3" x14ac:dyDescent="0.2">
      <c r="A2910" s="219"/>
      <c r="B2910" s="220"/>
      <c r="C2910" s="259" t="s">
        <v>726</v>
      </c>
      <c r="D2910" s="226"/>
      <c r="E2910" s="227">
        <v>95.7714</v>
      </c>
      <c r="F2910" s="222"/>
      <c r="G2910" s="222"/>
      <c r="H2910" s="222"/>
      <c r="I2910" s="222"/>
      <c r="J2910" s="222"/>
      <c r="K2910" s="222"/>
      <c r="L2910" s="222"/>
      <c r="M2910" s="222"/>
      <c r="N2910" s="221"/>
      <c r="O2910" s="221"/>
      <c r="P2910" s="221"/>
      <c r="Q2910" s="221"/>
      <c r="R2910" s="222"/>
      <c r="S2910" s="222"/>
      <c r="T2910" s="222"/>
      <c r="U2910" s="222"/>
      <c r="V2910" s="222"/>
      <c r="W2910" s="222"/>
      <c r="X2910" s="222"/>
      <c r="Y2910" s="222"/>
      <c r="Z2910" s="212"/>
      <c r="AA2910" s="212"/>
      <c r="AB2910" s="212"/>
      <c r="AC2910" s="212"/>
      <c r="AD2910" s="212"/>
      <c r="AE2910" s="212"/>
      <c r="AF2910" s="212"/>
      <c r="AG2910" s="212" t="s">
        <v>235</v>
      </c>
      <c r="AH2910" s="212">
        <v>0</v>
      </c>
      <c r="AI2910" s="212"/>
      <c r="AJ2910" s="212"/>
      <c r="AK2910" s="212"/>
      <c r="AL2910" s="212"/>
      <c r="AM2910" s="212"/>
      <c r="AN2910" s="212"/>
      <c r="AO2910" s="212"/>
      <c r="AP2910" s="212"/>
      <c r="AQ2910" s="212"/>
      <c r="AR2910" s="212"/>
      <c r="AS2910" s="212"/>
      <c r="AT2910" s="212"/>
      <c r="AU2910" s="212"/>
      <c r="AV2910" s="212"/>
      <c r="AW2910" s="212"/>
      <c r="AX2910" s="212"/>
      <c r="AY2910" s="212"/>
      <c r="AZ2910" s="212"/>
      <c r="BA2910" s="212"/>
      <c r="BB2910" s="212"/>
      <c r="BC2910" s="212"/>
      <c r="BD2910" s="212"/>
      <c r="BE2910" s="212"/>
      <c r="BF2910" s="212"/>
      <c r="BG2910" s="212"/>
      <c r="BH2910" s="212"/>
    </row>
    <row r="2911" spans="1:60" outlineLevel="3" x14ac:dyDescent="0.2">
      <c r="A2911" s="219"/>
      <c r="B2911" s="220"/>
      <c r="C2911" s="259" t="s">
        <v>727</v>
      </c>
      <c r="D2911" s="226"/>
      <c r="E2911" s="227">
        <v>52.401200000000003</v>
      </c>
      <c r="F2911" s="222"/>
      <c r="G2911" s="222"/>
      <c r="H2911" s="222"/>
      <c r="I2911" s="222"/>
      <c r="J2911" s="222"/>
      <c r="K2911" s="222"/>
      <c r="L2911" s="222"/>
      <c r="M2911" s="222"/>
      <c r="N2911" s="221"/>
      <c r="O2911" s="221"/>
      <c r="P2911" s="221"/>
      <c r="Q2911" s="221"/>
      <c r="R2911" s="222"/>
      <c r="S2911" s="222"/>
      <c r="T2911" s="222"/>
      <c r="U2911" s="222"/>
      <c r="V2911" s="222"/>
      <c r="W2911" s="222"/>
      <c r="X2911" s="222"/>
      <c r="Y2911" s="222"/>
      <c r="Z2911" s="212"/>
      <c r="AA2911" s="212"/>
      <c r="AB2911" s="212"/>
      <c r="AC2911" s="212"/>
      <c r="AD2911" s="212"/>
      <c r="AE2911" s="212"/>
      <c r="AF2911" s="212"/>
      <c r="AG2911" s="212" t="s">
        <v>235</v>
      </c>
      <c r="AH2911" s="212">
        <v>0</v>
      </c>
      <c r="AI2911" s="212"/>
      <c r="AJ2911" s="212"/>
      <c r="AK2911" s="212"/>
      <c r="AL2911" s="212"/>
      <c r="AM2911" s="212"/>
      <c r="AN2911" s="212"/>
      <c r="AO2911" s="212"/>
      <c r="AP2911" s="212"/>
      <c r="AQ2911" s="212"/>
      <c r="AR2911" s="212"/>
      <c r="AS2911" s="212"/>
      <c r="AT2911" s="212"/>
      <c r="AU2911" s="212"/>
      <c r="AV2911" s="212"/>
      <c r="AW2911" s="212"/>
      <c r="AX2911" s="212"/>
      <c r="AY2911" s="212"/>
      <c r="AZ2911" s="212"/>
      <c r="BA2911" s="212"/>
      <c r="BB2911" s="212"/>
      <c r="BC2911" s="212"/>
      <c r="BD2911" s="212"/>
      <c r="BE2911" s="212"/>
      <c r="BF2911" s="212"/>
      <c r="BG2911" s="212"/>
      <c r="BH2911" s="212"/>
    </row>
    <row r="2912" spans="1:60" outlineLevel="3" x14ac:dyDescent="0.2">
      <c r="A2912" s="219"/>
      <c r="B2912" s="220"/>
      <c r="C2912" s="259" t="s">
        <v>728</v>
      </c>
      <c r="D2912" s="226"/>
      <c r="E2912" s="227">
        <v>63.095399999999998</v>
      </c>
      <c r="F2912" s="222"/>
      <c r="G2912" s="222"/>
      <c r="H2912" s="222"/>
      <c r="I2912" s="222"/>
      <c r="J2912" s="222"/>
      <c r="K2912" s="222"/>
      <c r="L2912" s="222"/>
      <c r="M2912" s="222"/>
      <c r="N2912" s="221"/>
      <c r="O2912" s="221"/>
      <c r="P2912" s="221"/>
      <c r="Q2912" s="221"/>
      <c r="R2912" s="222"/>
      <c r="S2912" s="222"/>
      <c r="T2912" s="222"/>
      <c r="U2912" s="222"/>
      <c r="V2912" s="222"/>
      <c r="W2912" s="222"/>
      <c r="X2912" s="222"/>
      <c r="Y2912" s="222"/>
      <c r="Z2912" s="212"/>
      <c r="AA2912" s="212"/>
      <c r="AB2912" s="212"/>
      <c r="AC2912" s="212"/>
      <c r="AD2912" s="212"/>
      <c r="AE2912" s="212"/>
      <c r="AF2912" s="212"/>
      <c r="AG2912" s="212" t="s">
        <v>235</v>
      </c>
      <c r="AH2912" s="212">
        <v>0</v>
      </c>
      <c r="AI2912" s="212"/>
      <c r="AJ2912" s="212"/>
      <c r="AK2912" s="212"/>
      <c r="AL2912" s="212"/>
      <c r="AM2912" s="212"/>
      <c r="AN2912" s="212"/>
      <c r="AO2912" s="212"/>
      <c r="AP2912" s="212"/>
      <c r="AQ2912" s="212"/>
      <c r="AR2912" s="212"/>
      <c r="AS2912" s="212"/>
      <c r="AT2912" s="212"/>
      <c r="AU2912" s="212"/>
      <c r="AV2912" s="212"/>
      <c r="AW2912" s="212"/>
      <c r="AX2912" s="212"/>
      <c r="AY2912" s="212"/>
      <c r="AZ2912" s="212"/>
      <c r="BA2912" s="212"/>
      <c r="BB2912" s="212"/>
      <c r="BC2912" s="212"/>
      <c r="BD2912" s="212"/>
      <c r="BE2912" s="212"/>
      <c r="BF2912" s="212"/>
      <c r="BG2912" s="212"/>
      <c r="BH2912" s="212"/>
    </row>
    <row r="2913" spans="1:60" outlineLevel="3" x14ac:dyDescent="0.2">
      <c r="A2913" s="219"/>
      <c r="B2913" s="220"/>
      <c r="C2913" s="259" t="s">
        <v>602</v>
      </c>
      <c r="D2913" s="226"/>
      <c r="E2913" s="227"/>
      <c r="F2913" s="222"/>
      <c r="G2913" s="222"/>
      <c r="H2913" s="222"/>
      <c r="I2913" s="222"/>
      <c r="J2913" s="222"/>
      <c r="K2913" s="222"/>
      <c r="L2913" s="222"/>
      <c r="M2913" s="222"/>
      <c r="N2913" s="221"/>
      <c r="O2913" s="221"/>
      <c r="P2913" s="221"/>
      <c r="Q2913" s="221"/>
      <c r="R2913" s="222"/>
      <c r="S2913" s="222"/>
      <c r="T2913" s="222"/>
      <c r="U2913" s="222"/>
      <c r="V2913" s="222"/>
      <c r="W2913" s="222"/>
      <c r="X2913" s="222"/>
      <c r="Y2913" s="222"/>
      <c r="Z2913" s="212"/>
      <c r="AA2913" s="212"/>
      <c r="AB2913" s="212"/>
      <c r="AC2913" s="212"/>
      <c r="AD2913" s="212"/>
      <c r="AE2913" s="212"/>
      <c r="AF2913" s="212"/>
      <c r="AG2913" s="212" t="s">
        <v>235</v>
      </c>
      <c r="AH2913" s="212">
        <v>0</v>
      </c>
      <c r="AI2913" s="212"/>
      <c r="AJ2913" s="212"/>
      <c r="AK2913" s="212"/>
      <c r="AL2913" s="212"/>
      <c r="AM2913" s="212"/>
      <c r="AN2913" s="212"/>
      <c r="AO2913" s="212"/>
      <c r="AP2913" s="212"/>
      <c r="AQ2913" s="212"/>
      <c r="AR2913" s="212"/>
      <c r="AS2913" s="212"/>
      <c r="AT2913" s="212"/>
      <c r="AU2913" s="212"/>
      <c r="AV2913" s="212"/>
      <c r="AW2913" s="212"/>
      <c r="AX2913" s="212"/>
      <c r="AY2913" s="212"/>
      <c r="AZ2913" s="212"/>
      <c r="BA2913" s="212"/>
      <c r="BB2913" s="212"/>
      <c r="BC2913" s="212"/>
      <c r="BD2913" s="212"/>
      <c r="BE2913" s="212"/>
      <c r="BF2913" s="212"/>
      <c r="BG2913" s="212"/>
      <c r="BH2913" s="212"/>
    </row>
    <row r="2914" spans="1:60" ht="22.5" outlineLevel="3" x14ac:dyDescent="0.2">
      <c r="A2914" s="219"/>
      <c r="B2914" s="220"/>
      <c r="C2914" s="259" t="s">
        <v>729</v>
      </c>
      <c r="D2914" s="226"/>
      <c r="E2914" s="227">
        <v>95.7714</v>
      </c>
      <c r="F2914" s="222"/>
      <c r="G2914" s="222"/>
      <c r="H2914" s="222"/>
      <c r="I2914" s="222"/>
      <c r="J2914" s="222"/>
      <c r="K2914" s="222"/>
      <c r="L2914" s="222"/>
      <c r="M2914" s="222"/>
      <c r="N2914" s="221"/>
      <c r="O2914" s="221"/>
      <c r="P2914" s="221"/>
      <c r="Q2914" s="221"/>
      <c r="R2914" s="222"/>
      <c r="S2914" s="222"/>
      <c r="T2914" s="222"/>
      <c r="U2914" s="222"/>
      <c r="V2914" s="222"/>
      <c r="W2914" s="222"/>
      <c r="X2914" s="222"/>
      <c r="Y2914" s="222"/>
      <c r="Z2914" s="212"/>
      <c r="AA2914" s="212"/>
      <c r="AB2914" s="212"/>
      <c r="AC2914" s="212"/>
      <c r="AD2914" s="212"/>
      <c r="AE2914" s="212"/>
      <c r="AF2914" s="212"/>
      <c r="AG2914" s="212" t="s">
        <v>235</v>
      </c>
      <c r="AH2914" s="212">
        <v>0</v>
      </c>
      <c r="AI2914" s="212"/>
      <c r="AJ2914" s="212"/>
      <c r="AK2914" s="212"/>
      <c r="AL2914" s="212"/>
      <c r="AM2914" s="212"/>
      <c r="AN2914" s="212"/>
      <c r="AO2914" s="212"/>
      <c r="AP2914" s="212"/>
      <c r="AQ2914" s="212"/>
      <c r="AR2914" s="212"/>
      <c r="AS2914" s="212"/>
      <c r="AT2914" s="212"/>
      <c r="AU2914" s="212"/>
      <c r="AV2914" s="212"/>
      <c r="AW2914" s="212"/>
      <c r="AX2914" s="212"/>
      <c r="AY2914" s="212"/>
      <c r="AZ2914" s="212"/>
      <c r="BA2914" s="212"/>
      <c r="BB2914" s="212"/>
      <c r="BC2914" s="212"/>
      <c r="BD2914" s="212"/>
      <c r="BE2914" s="212"/>
      <c r="BF2914" s="212"/>
      <c r="BG2914" s="212"/>
      <c r="BH2914" s="212"/>
    </row>
    <row r="2915" spans="1:60" outlineLevel="3" x14ac:dyDescent="0.2">
      <c r="A2915" s="219"/>
      <c r="B2915" s="220"/>
      <c r="C2915" s="259" t="s">
        <v>727</v>
      </c>
      <c r="D2915" s="226"/>
      <c r="E2915" s="227">
        <v>52.401200000000003</v>
      </c>
      <c r="F2915" s="222"/>
      <c r="G2915" s="222"/>
      <c r="H2915" s="222"/>
      <c r="I2915" s="222"/>
      <c r="J2915" s="222"/>
      <c r="K2915" s="222"/>
      <c r="L2915" s="222"/>
      <c r="M2915" s="222"/>
      <c r="N2915" s="221"/>
      <c r="O2915" s="221"/>
      <c r="P2915" s="221"/>
      <c r="Q2915" s="221"/>
      <c r="R2915" s="222"/>
      <c r="S2915" s="222"/>
      <c r="T2915" s="222"/>
      <c r="U2915" s="222"/>
      <c r="V2915" s="222"/>
      <c r="W2915" s="222"/>
      <c r="X2915" s="222"/>
      <c r="Y2915" s="222"/>
      <c r="Z2915" s="212"/>
      <c r="AA2915" s="212"/>
      <c r="AB2915" s="212"/>
      <c r="AC2915" s="212"/>
      <c r="AD2915" s="212"/>
      <c r="AE2915" s="212"/>
      <c r="AF2915" s="212"/>
      <c r="AG2915" s="212" t="s">
        <v>235</v>
      </c>
      <c r="AH2915" s="212">
        <v>0</v>
      </c>
      <c r="AI2915" s="212"/>
      <c r="AJ2915" s="212"/>
      <c r="AK2915" s="212"/>
      <c r="AL2915" s="212"/>
      <c r="AM2915" s="212"/>
      <c r="AN2915" s="212"/>
      <c r="AO2915" s="212"/>
      <c r="AP2915" s="212"/>
      <c r="AQ2915" s="212"/>
      <c r="AR2915" s="212"/>
      <c r="AS2915" s="212"/>
      <c r="AT2915" s="212"/>
      <c r="AU2915" s="212"/>
      <c r="AV2915" s="212"/>
      <c r="AW2915" s="212"/>
      <c r="AX2915" s="212"/>
      <c r="AY2915" s="212"/>
      <c r="AZ2915" s="212"/>
      <c r="BA2915" s="212"/>
      <c r="BB2915" s="212"/>
      <c r="BC2915" s="212"/>
      <c r="BD2915" s="212"/>
      <c r="BE2915" s="212"/>
      <c r="BF2915" s="212"/>
      <c r="BG2915" s="212"/>
      <c r="BH2915" s="212"/>
    </row>
    <row r="2916" spans="1:60" outlineLevel="3" x14ac:dyDescent="0.2">
      <c r="A2916" s="219"/>
      <c r="B2916" s="220"/>
      <c r="C2916" s="259" t="s">
        <v>730</v>
      </c>
      <c r="D2916" s="226"/>
      <c r="E2916" s="227">
        <v>63.095399999999998</v>
      </c>
      <c r="F2916" s="222"/>
      <c r="G2916" s="222"/>
      <c r="H2916" s="222"/>
      <c r="I2916" s="222"/>
      <c r="J2916" s="222"/>
      <c r="K2916" s="222"/>
      <c r="L2916" s="222"/>
      <c r="M2916" s="222"/>
      <c r="N2916" s="221"/>
      <c r="O2916" s="221"/>
      <c r="P2916" s="221"/>
      <c r="Q2916" s="221"/>
      <c r="R2916" s="222"/>
      <c r="S2916" s="222"/>
      <c r="T2916" s="222"/>
      <c r="U2916" s="222"/>
      <c r="V2916" s="222"/>
      <c r="W2916" s="222"/>
      <c r="X2916" s="222"/>
      <c r="Y2916" s="222"/>
      <c r="Z2916" s="212"/>
      <c r="AA2916" s="212"/>
      <c r="AB2916" s="212"/>
      <c r="AC2916" s="212"/>
      <c r="AD2916" s="212"/>
      <c r="AE2916" s="212"/>
      <c r="AF2916" s="212"/>
      <c r="AG2916" s="212" t="s">
        <v>235</v>
      </c>
      <c r="AH2916" s="212">
        <v>0</v>
      </c>
      <c r="AI2916" s="212"/>
      <c r="AJ2916" s="212"/>
      <c r="AK2916" s="212"/>
      <c r="AL2916" s="212"/>
      <c r="AM2916" s="212"/>
      <c r="AN2916" s="212"/>
      <c r="AO2916" s="212"/>
      <c r="AP2916" s="212"/>
      <c r="AQ2916" s="212"/>
      <c r="AR2916" s="212"/>
      <c r="AS2916" s="212"/>
      <c r="AT2916" s="212"/>
      <c r="AU2916" s="212"/>
      <c r="AV2916" s="212"/>
      <c r="AW2916" s="212"/>
      <c r="AX2916" s="212"/>
      <c r="AY2916" s="212"/>
      <c r="AZ2916" s="212"/>
      <c r="BA2916" s="212"/>
      <c r="BB2916" s="212"/>
      <c r="BC2916" s="212"/>
      <c r="BD2916" s="212"/>
      <c r="BE2916" s="212"/>
      <c r="BF2916" s="212"/>
      <c r="BG2916" s="212"/>
      <c r="BH2916" s="212"/>
    </row>
    <row r="2917" spans="1:60" outlineLevel="3" x14ac:dyDescent="0.2">
      <c r="A2917" s="219"/>
      <c r="B2917" s="220"/>
      <c r="C2917" s="259" t="s">
        <v>602</v>
      </c>
      <c r="D2917" s="226"/>
      <c r="E2917" s="227"/>
      <c r="F2917" s="222"/>
      <c r="G2917" s="222"/>
      <c r="H2917" s="222"/>
      <c r="I2917" s="222"/>
      <c r="J2917" s="222"/>
      <c r="K2917" s="222"/>
      <c r="L2917" s="222"/>
      <c r="M2917" s="222"/>
      <c r="N2917" s="221"/>
      <c r="O2917" s="221"/>
      <c r="P2917" s="221"/>
      <c r="Q2917" s="221"/>
      <c r="R2917" s="222"/>
      <c r="S2917" s="222"/>
      <c r="T2917" s="222"/>
      <c r="U2917" s="222"/>
      <c r="V2917" s="222"/>
      <c r="W2917" s="222"/>
      <c r="X2917" s="222"/>
      <c r="Y2917" s="222"/>
      <c r="Z2917" s="212"/>
      <c r="AA2917" s="212"/>
      <c r="AB2917" s="212"/>
      <c r="AC2917" s="212"/>
      <c r="AD2917" s="212"/>
      <c r="AE2917" s="212"/>
      <c r="AF2917" s="212"/>
      <c r="AG2917" s="212" t="s">
        <v>235</v>
      </c>
      <c r="AH2917" s="212">
        <v>0</v>
      </c>
      <c r="AI2917" s="212"/>
      <c r="AJ2917" s="212"/>
      <c r="AK2917" s="212"/>
      <c r="AL2917" s="212"/>
      <c r="AM2917" s="212"/>
      <c r="AN2917" s="212"/>
      <c r="AO2917" s="212"/>
      <c r="AP2917" s="212"/>
      <c r="AQ2917" s="212"/>
      <c r="AR2917" s="212"/>
      <c r="AS2917" s="212"/>
      <c r="AT2917" s="212"/>
      <c r="AU2917" s="212"/>
      <c r="AV2917" s="212"/>
      <c r="AW2917" s="212"/>
      <c r="AX2917" s="212"/>
      <c r="AY2917" s="212"/>
      <c r="AZ2917" s="212"/>
      <c r="BA2917" s="212"/>
      <c r="BB2917" s="212"/>
      <c r="BC2917" s="212"/>
      <c r="BD2917" s="212"/>
      <c r="BE2917" s="212"/>
      <c r="BF2917" s="212"/>
      <c r="BG2917" s="212"/>
      <c r="BH2917" s="212"/>
    </row>
    <row r="2918" spans="1:60" ht="22.5" outlineLevel="3" x14ac:dyDescent="0.2">
      <c r="A2918" s="219"/>
      <c r="B2918" s="220"/>
      <c r="C2918" s="259" t="s">
        <v>731</v>
      </c>
      <c r="D2918" s="226"/>
      <c r="E2918" s="227">
        <v>95.7714</v>
      </c>
      <c r="F2918" s="222"/>
      <c r="G2918" s="222"/>
      <c r="H2918" s="222"/>
      <c r="I2918" s="222"/>
      <c r="J2918" s="222"/>
      <c r="K2918" s="222"/>
      <c r="L2918" s="222"/>
      <c r="M2918" s="222"/>
      <c r="N2918" s="221"/>
      <c r="O2918" s="221"/>
      <c r="P2918" s="221"/>
      <c r="Q2918" s="221"/>
      <c r="R2918" s="222"/>
      <c r="S2918" s="222"/>
      <c r="T2918" s="222"/>
      <c r="U2918" s="222"/>
      <c r="V2918" s="222"/>
      <c r="W2918" s="222"/>
      <c r="X2918" s="222"/>
      <c r="Y2918" s="222"/>
      <c r="Z2918" s="212"/>
      <c r="AA2918" s="212"/>
      <c r="AB2918" s="212"/>
      <c r="AC2918" s="212"/>
      <c r="AD2918" s="212"/>
      <c r="AE2918" s="212"/>
      <c r="AF2918" s="212"/>
      <c r="AG2918" s="212" t="s">
        <v>235</v>
      </c>
      <c r="AH2918" s="212">
        <v>0</v>
      </c>
      <c r="AI2918" s="212"/>
      <c r="AJ2918" s="212"/>
      <c r="AK2918" s="212"/>
      <c r="AL2918" s="212"/>
      <c r="AM2918" s="212"/>
      <c r="AN2918" s="212"/>
      <c r="AO2918" s="212"/>
      <c r="AP2918" s="212"/>
      <c r="AQ2918" s="212"/>
      <c r="AR2918" s="212"/>
      <c r="AS2918" s="212"/>
      <c r="AT2918" s="212"/>
      <c r="AU2918" s="212"/>
      <c r="AV2918" s="212"/>
      <c r="AW2918" s="212"/>
      <c r="AX2918" s="212"/>
      <c r="AY2918" s="212"/>
      <c r="AZ2918" s="212"/>
      <c r="BA2918" s="212"/>
      <c r="BB2918" s="212"/>
      <c r="BC2918" s="212"/>
      <c r="BD2918" s="212"/>
      <c r="BE2918" s="212"/>
      <c r="BF2918" s="212"/>
      <c r="BG2918" s="212"/>
      <c r="BH2918" s="212"/>
    </row>
    <row r="2919" spans="1:60" outlineLevel="3" x14ac:dyDescent="0.2">
      <c r="A2919" s="219"/>
      <c r="B2919" s="220"/>
      <c r="C2919" s="259" t="s">
        <v>727</v>
      </c>
      <c r="D2919" s="226"/>
      <c r="E2919" s="227">
        <v>52.401200000000003</v>
      </c>
      <c r="F2919" s="222"/>
      <c r="G2919" s="222"/>
      <c r="H2919" s="222"/>
      <c r="I2919" s="222"/>
      <c r="J2919" s="222"/>
      <c r="K2919" s="222"/>
      <c r="L2919" s="222"/>
      <c r="M2919" s="222"/>
      <c r="N2919" s="221"/>
      <c r="O2919" s="221"/>
      <c r="P2919" s="221"/>
      <c r="Q2919" s="221"/>
      <c r="R2919" s="222"/>
      <c r="S2919" s="222"/>
      <c r="T2919" s="222"/>
      <c r="U2919" s="222"/>
      <c r="V2919" s="222"/>
      <c r="W2919" s="222"/>
      <c r="X2919" s="222"/>
      <c r="Y2919" s="222"/>
      <c r="Z2919" s="212"/>
      <c r="AA2919" s="212"/>
      <c r="AB2919" s="212"/>
      <c r="AC2919" s="212"/>
      <c r="AD2919" s="212"/>
      <c r="AE2919" s="212"/>
      <c r="AF2919" s="212"/>
      <c r="AG2919" s="212" t="s">
        <v>235</v>
      </c>
      <c r="AH2919" s="212">
        <v>0</v>
      </c>
      <c r="AI2919" s="212"/>
      <c r="AJ2919" s="212"/>
      <c r="AK2919" s="212"/>
      <c r="AL2919" s="212"/>
      <c r="AM2919" s="212"/>
      <c r="AN2919" s="212"/>
      <c r="AO2919" s="212"/>
      <c r="AP2919" s="212"/>
      <c r="AQ2919" s="212"/>
      <c r="AR2919" s="212"/>
      <c r="AS2919" s="212"/>
      <c r="AT2919" s="212"/>
      <c r="AU2919" s="212"/>
      <c r="AV2919" s="212"/>
      <c r="AW2919" s="212"/>
      <c r="AX2919" s="212"/>
      <c r="AY2919" s="212"/>
      <c r="AZ2919" s="212"/>
      <c r="BA2919" s="212"/>
      <c r="BB2919" s="212"/>
      <c r="BC2919" s="212"/>
      <c r="BD2919" s="212"/>
      <c r="BE2919" s="212"/>
      <c r="BF2919" s="212"/>
      <c r="BG2919" s="212"/>
      <c r="BH2919" s="212"/>
    </row>
    <row r="2920" spans="1:60" outlineLevel="3" x14ac:dyDescent="0.2">
      <c r="A2920" s="219"/>
      <c r="B2920" s="220"/>
      <c r="C2920" s="259" t="s">
        <v>732</v>
      </c>
      <c r="D2920" s="226"/>
      <c r="E2920" s="227">
        <v>63.095399999999998</v>
      </c>
      <c r="F2920" s="222"/>
      <c r="G2920" s="222"/>
      <c r="H2920" s="222"/>
      <c r="I2920" s="222"/>
      <c r="J2920" s="222"/>
      <c r="K2920" s="222"/>
      <c r="L2920" s="222"/>
      <c r="M2920" s="222"/>
      <c r="N2920" s="221"/>
      <c r="O2920" s="221"/>
      <c r="P2920" s="221"/>
      <c r="Q2920" s="221"/>
      <c r="R2920" s="222"/>
      <c r="S2920" s="222"/>
      <c r="T2920" s="222"/>
      <c r="U2920" s="222"/>
      <c r="V2920" s="222"/>
      <c r="W2920" s="222"/>
      <c r="X2920" s="222"/>
      <c r="Y2920" s="222"/>
      <c r="Z2920" s="212"/>
      <c r="AA2920" s="212"/>
      <c r="AB2920" s="212"/>
      <c r="AC2920" s="212"/>
      <c r="AD2920" s="212"/>
      <c r="AE2920" s="212"/>
      <c r="AF2920" s="212"/>
      <c r="AG2920" s="212" t="s">
        <v>235</v>
      </c>
      <c r="AH2920" s="212">
        <v>0</v>
      </c>
      <c r="AI2920" s="212"/>
      <c r="AJ2920" s="212"/>
      <c r="AK2920" s="212"/>
      <c r="AL2920" s="212"/>
      <c r="AM2920" s="212"/>
      <c r="AN2920" s="212"/>
      <c r="AO2920" s="212"/>
      <c r="AP2920" s="212"/>
      <c r="AQ2920" s="212"/>
      <c r="AR2920" s="212"/>
      <c r="AS2920" s="212"/>
      <c r="AT2920" s="212"/>
      <c r="AU2920" s="212"/>
      <c r="AV2920" s="212"/>
      <c r="AW2920" s="212"/>
      <c r="AX2920" s="212"/>
      <c r="AY2920" s="212"/>
      <c r="AZ2920" s="212"/>
      <c r="BA2920" s="212"/>
      <c r="BB2920" s="212"/>
      <c r="BC2920" s="212"/>
      <c r="BD2920" s="212"/>
      <c r="BE2920" s="212"/>
      <c r="BF2920" s="212"/>
      <c r="BG2920" s="212"/>
      <c r="BH2920" s="212"/>
    </row>
    <row r="2921" spans="1:60" outlineLevel="3" x14ac:dyDescent="0.2">
      <c r="A2921" s="219"/>
      <c r="B2921" s="220"/>
      <c r="C2921" s="259" t="s">
        <v>608</v>
      </c>
      <c r="D2921" s="226"/>
      <c r="E2921" s="227"/>
      <c r="F2921" s="222"/>
      <c r="G2921" s="222"/>
      <c r="H2921" s="222"/>
      <c r="I2921" s="222"/>
      <c r="J2921" s="222"/>
      <c r="K2921" s="222"/>
      <c r="L2921" s="222"/>
      <c r="M2921" s="222"/>
      <c r="N2921" s="221"/>
      <c r="O2921" s="221"/>
      <c r="P2921" s="221"/>
      <c r="Q2921" s="221"/>
      <c r="R2921" s="222"/>
      <c r="S2921" s="222"/>
      <c r="T2921" s="222"/>
      <c r="U2921" s="222"/>
      <c r="V2921" s="222"/>
      <c r="W2921" s="222"/>
      <c r="X2921" s="222"/>
      <c r="Y2921" s="222"/>
      <c r="Z2921" s="212"/>
      <c r="AA2921" s="212"/>
      <c r="AB2921" s="212"/>
      <c r="AC2921" s="212"/>
      <c r="AD2921" s="212"/>
      <c r="AE2921" s="212"/>
      <c r="AF2921" s="212"/>
      <c r="AG2921" s="212" t="s">
        <v>235</v>
      </c>
      <c r="AH2921" s="212">
        <v>0</v>
      </c>
      <c r="AI2921" s="212"/>
      <c r="AJ2921" s="212"/>
      <c r="AK2921" s="212"/>
      <c r="AL2921" s="212"/>
      <c r="AM2921" s="212"/>
      <c r="AN2921" s="212"/>
      <c r="AO2921" s="212"/>
      <c r="AP2921" s="212"/>
      <c r="AQ2921" s="212"/>
      <c r="AR2921" s="212"/>
      <c r="AS2921" s="212"/>
      <c r="AT2921" s="212"/>
      <c r="AU2921" s="212"/>
      <c r="AV2921" s="212"/>
      <c r="AW2921" s="212"/>
      <c r="AX2921" s="212"/>
      <c r="AY2921" s="212"/>
      <c r="AZ2921" s="212"/>
      <c r="BA2921" s="212"/>
      <c r="BB2921" s="212"/>
      <c r="BC2921" s="212"/>
      <c r="BD2921" s="212"/>
      <c r="BE2921" s="212"/>
      <c r="BF2921" s="212"/>
      <c r="BG2921" s="212"/>
      <c r="BH2921" s="212"/>
    </row>
    <row r="2922" spans="1:60" outlineLevel="3" x14ac:dyDescent="0.2">
      <c r="A2922" s="219"/>
      <c r="B2922" s="220"/>
      <c r="C2922" s="259" t="s">
        <v>733</v>
      </c>
      <c r="D2922" s="226"/>
      <c r="E2922" s="227">
        <v>40.883200000000002</v>
      </c>
      <c r="F2922" s="222"/>
      <c r="G2922" s="222"/>
      <c r="H2922" s="222"/>
      <c r="I2922" s="222"/>
      <c r="J2922" s="222"/>
      <c r="K2922" s="222"/>
      <c r="L2922" s="222"/>
      <c r="M2922" s="222"/>
      <c r="N2922" s="221"/>
      <c r="O2922" s="221"/>
      <c r="P2922" s="221"/>
      <c r="Q2922" s="221"/>
      <c r="R2922" s="222"/>
      <c r="S2922" s="222"/>
      <c r="T2922" s="222"/>
      <c r="U2922" s="222"/>
      <c r="V2922" s="222"/>
      <c r="W2922" s="222"/>
      <c r="X2922" s="222"/>
      <c r="Y2922" s="222"/>
      <c r="Z2922" s="212"/>
      <c r="AA2922" s="212"/>
      <c r="AB2922" s="212"/>
      <c r="AC2922" s="212"/>
      <c r="AD2922" s="212"/>
      <c r="AE2922" s="212"/>
      <c r="AF2922" s="212"/>
      <c r="AG2922" s="212" t="s">
        <v>235</v>
      </c>
      <c r="AH2922" s="212">
        <v>0</v>
      </c>
      <c r="AI2922" s="212"/>
      <c r="AJ2922" s="212"/>
      <c r="AK2922" s="212"/>
      <c r="AL2922" s="212"/>
      <c r="AM2922" s="212"/>
      <c r="AN2922" s="212"/>
      <c r="AO2922" s="212"/>
      <c r="AP2922" s="212"/>
      <c r="AQ2922" s="212"/>
      <c r="AR2922" s="212"/>
      <c r="AS2922" s="212"/>
      <c r="AT2922" s="212"/>
      <c r="AU2922" s="212"/>
      <c r="AV2922" s="212"/>
      <c r="AW2922" s="212"/>
      <c r="AX2922" s="212"/>
      <c r="AY2922" s="212"/>
      <c r="AZ2922" s="212"/>
      <c r="BA2922" s="212"/>
      <c r="BB2922" s="212"/>
      <c r="BC2922" s="212"/>
      <c r="BD2922" s="212"/>
      <c r="BE2922" s="212"/>
      <c r="BF2922" s="212"/>
      <c r="BG2922" s="212"/>
      <c r="BH2922" s="212"/>
    </row>
    <row r="2923" spans="1:60" outlineLevel="3" x14ac:dyDescent="0.2">
      <c r="A2923" s="219"/>
      <c r="B2923" s="220"/>
      <c r="C2923" s="259" t="s">
        <v>734</v>
      </c>
      <c r="D2923" s="226"/>
      <c r="E2923" s="227">
        <v>48.296399999999998</v>
      </c>
      <c r="F2923" s="222"/>
      <c r="G2923" s="222"/>
      <c r="H2923" s="222"/>
      <c r="I2923" s="222"/>
      <c r="J2923" s="222"/>
      <c r="K2923" s="222"/>
      <c r="L2923" s="222"/>
      <c r="M2923" s="222"/>
      <c r="N2923" s="221"/>
      <c r="O2923" s="221"/>
      <c r="P2923" s="221"/>
      <c r="Q2923" s="221"/>
      <c r="R2923" s="222"/>
      <c r="S2923" s="222"/>
      <c r="T2923" s="222"/>
      <c r="U2923" s="222"/>
      <c r="V2923" s="222"/>
      <c r="W2923" s="222"/>
      <c r="X2923" s="222"/>
      <c r="Y2923" s="222"/>
      <c r="Z2923" s="212"/>
      <c r="AA2923" s="212"/>
      <c r="AB2923" s="212"/>
      <c r="AC2923" s="212"/>
      <c r="AD2923" s="212"/>
      <c r="AE2923" s="212"/>
      <c r="AF2923" s="212"/>
      <c r="AG2923" s="212" t="s">
        <v>235</v>
      </c>
      <c r="AH2923" s="212">
        <v>0</v>
      </c>
      <c r="AI2923" s="212"/>
      <c r="AJ2923" s="212"/>
      <c r="AK2923" s="212"/>
      <c r="AL2923" s="212"/>
      <c r="AM2923" s="212"/>
      <c r="AN2923" s="212"/>
      <c r="AO2923" s="212"/>
      <c r="AP2923" s="212"/>
      <c r="AQ2923" s="212"/>
      <c r="AR2923" s="212"/>
      <c r="AS2923" s="212"/>
      <c r="AT2923" s="212"/>
      <c r="AU2923" s="212"/>
      <c r="AV2923" s="212"/>
      <c r="AW2923" s="212"/>
      <c r="AX2923" s="212"/>
      <c r="AY2923" s="212"/>
      <c r="AZ2923" s="212"/>
      <c r="BA2923" s="212"/>
      <c r="BB2923" s="212"/>
      <c r="BC2923" s="212"/>
      <c r="BD2923" s="212"/>
      <c r="BE2923" s="212"/>
      <c r="BF2923" s="212"/>
      <c r="BG2923" s="212"/>
      <c r="BH2923" s="212"/>
    </row>
    <row r="2924" spans="1:60" outlineLevel="3" x14ac:dyDescent="0.2">
      <c r="A2924" s="219"/>
      <c r="B2924" s="220"/>
      <c r="C2924" s="259" t="s">
        <v>409</v>
      </c>
      <c r="D2924" s="226"/>
      <c r="E2924" s="227"/>
      <c r="F2924" s="222"/>
      <c r="G2924" s="222"/>
      <c r="H2924" s="222"/>
      <c r="I2924" s="222"/>
      <c r="J2924" s="222"/>
      <c r="K2924" s="222"/>
      <c r="L2924" s="222"/>
      <c r="M2924" s="222"/>
      <c r="N2924" s="221"/>
      <c r="O2924" s="221"/>
      <c r="P2924" s="221"/>
      <c r="Q2924" s="221"/>
      <c r="R2924" s="222"/>
      <c r="S2924" s="222"/>
      <c r="T2924" s="222"/>
      <c r="U2924" s="222"/>
      <c r="V2924" s="222"/>
      <c r="W2924" s="222"/>
      <c r="X2924" s="222"/>
      <c r="Y2924" s="222"/>
      <c r="Z2924" s="212"/>
      <c r="AA2924" s="212"/>
      <c r="AB2924" s="212"/>
      <c r="AC2924" s="212"/>
      <c r="AD2924" s="212"/>
      <c r="AE2924" s="212"/>
      <c r="AF2924" s="212"/>
      <c r="AG2924" s="212" t="s">
        <v>235</v>
      </c>
      <c r="AH2924" s="212">
        <v>0</v>
      </c>
      <c r="AI2924" s="212"/>
      <c r="AJ2924" s="212"/>
      <c r="AK2924" s="212"/>
      <c r="AL2924" s="212"/>
      <c r="AM2924" s="212"/>
      <c r="AN2924" s="212"/>
      <c r="AO2924" s="212"/>
      <c r="AP2924" s="212"/>
      <c r="AQ2924" s="212"/>
      <c r="AR2924" s="212"/>
      <c r="AS2924" s="212"/>
      <c r="AT2924" s="212"/>
      <c r="AU2924" s="212"/>
      <c r="AV2924" s="212"/>
      <c r="AW2924" s="212"/>
      <c r="AX2924" s="212"/>
      <c r="AY2924" s="212"/>
      <c r="AZ2924" s="212"/>
      <c r="BA2924" s="212"/>
      <c r="BB2924" s="212"/>
      <c r="BC2924" s="212"/>
      <c r="BD2924" s="212"/>
      <c r="BE2924" s="212"/>
      <c r="BF2924" s="212"/>
      <c r="BG2924" s="212"/>
      <c r="BH2924" s="212"/>
    </row>
    <row r="2925" spans="1:60" outlineLevel="3" x14ac:dyDescent="0.2">
      <c r="A2925" s="219"/>
      <c r="B2925" s="220"/>
      <c r="C2925" s="259" t="s">
        <v>611</v>
      </c>
      <c r="D2925" s="226"/>
      <c r="E2925" s="227"/>
      <c r="F2925" s="222"/>
      <c r="G2925" s="222"/>
      <c r="H2925" s="222"/>
      <c r="I2925" s="222"/>
      <c r="J2925" s="222"/>
      <c r="K2925" s="222"/>
      <c r="L2925" s="222"/>
      <c r="M2925" s="222"/>
      <c r="N2925" s="221"/>
      <c r="O2925" s="221"/>
      <c r="P2925" s="221"/>
      <c r="Q2925" s="221"/>
      <c r="R2925" s="222"/>
      <c r="S2925" s="222"/>
      <c r="T2925" s="222"/>
      <c r="U2925" s="222"/>
      <c r="V2925" s="222"/>
      <c r="W2925" s="222"/>
      <c r="X2925" s="222"/>
      <c r="Y2925" s="222"/>
      <c r="Z2925" s="212"/>
      <c r="AA2925" s="212"/>
      <c r="AB2925" s="212"/>
      <c r="AC2925" s="212"/>
      <c r="AD2925" s="212"/>
      <c r="AE2925" s="212"/>
      <c r="AF2925" s="212"/>
      <c r="AG2925" s="212" t="s">
        <v>235</v>
      </c>
      <c r="AH2925" s="212">
        <v>0</v>
      </c>
      <c r="AI2925" s="212"/>
      <c r="AJ2925" s="212"/>
      <c r="AK2925" s="212"/>
      <c r="AL2925" s="212"/>
      <c r="AM2925" s="212"/>
      <c r="AN2925" s="212"/>
      <c r="AO2925" s="212"/>
      <c r="AP2925" s="212"/>
      <c r="AQ2925" s="212"/>
      <c r="AR2925" s="212"/>
      <c r="AS2925" s="212"/>
      <c r="AT2925" s="212"/>
      <c r="AU2925" s="212"/>
      <c r="AV2925" s="212"/>
      <c r="AW2925" s="212"/>
      <c r="AX2925" s="212"/>
      <c r="AY2925" s="212"/>
      <c r="AZ2925" s="212"/>
      <c r="BA2925" s="212"/>
      <c r="BB2925" s="212"/>
      <c r="BC2925" s="212"/>
      <c r="BD2925" s="212"/>
      <c r="BE2925" s="212"/>
      <c r="BF2925" s="212"/>
      <c r="BG2925" s="212"/>
      <c r="BH2925" s="212"/>
    </row>
    <row r="2926" spans="1:60" outlineLevel="3" x14ac:dyDescent="0.2">
      <c r="A2926" s="219"/>
      <c r="B2926" s="220"/>
      <c r="C2926" s="259" t="s">
        <v>735</v>
      </c>
      <c r="D2926" s="226"/>
      <c r="E2926" s="227">
        <v>57.8476</v>
      </c>
      <c r="F2926" s="222"/>
      <c r="G2926" s="222"/>
      <c r="H2926" s="222"/>
      <c r="I2926" s="222"/>
      <c r="J2926" s="222"/>
      <c r="K2926" s="222"/>
      <c r="L2926" s="222"/>
      <c r="M2926" s="222"/>
      <c r="N2926" s="221"/>
      <c r="O2926" s="221"/>
      <c r="P2926" s="221"/>
      <c r="Q2926" s="221"/>
      <c r="R2926" s="222"/>
      <c r="S2926" s="222"/>
      <c r="T2926" s="222"/>
      <c r="U2926" s="222"/>
      <c r="V2926" s="222"/>
      <c r="W2926" s="222"/>
      <c r="X2926" s="222"/>
      <c r="Y2926" s="222"/>
      <c r="Z2926" s="212"/>
      <c r="AA2926" s="212"/>
      <c r="AB2926" s="212"/>
      <c r="AC2926" s="212"/>
      <c r="AD2926" s="212"/>
      <c r="AE2926" s="212"/>
      <c r="AF2926" s="212"/>
      <c r="AG2926" s="212" t="s">
        <v>235</v>
      </c>
      <c r="AH2926" s="212">
        <v>0</v>
      </c>
      <c r="AI2926" s="212"/>
      <c r="AJ2926" s="212"/>
      <c r="AK2926" s="212"/>
      <c r="AL2926" s="212"/>
      <c r="AM2926" s="212"/>
      <c r="AN2926" s="212"/>
      <c r="AO2926" s="212"/>
      <c r="AP2926" s="212"/>
      <c r="AQ2926" s="212"/>
      <c r="AR2926" s="212"/>
      <c r="AS2926" s="212"/>
      <c r="AT2926" s="212"/>
      <c r="AU2926" s="212"/>
      <c r="AV2926" s="212"/>
      <c r="AW2926" s="212"/>
      <c r="AX2926" s="212"/>
      <c r="AY2926" s="212"/>
      <c r="AZ2926" s="212"/>
      <c r="BA2926" s="212"/>
      <c r="BB2926" s="212"/>
      <c r="BC2926" s="212"/>
      <c r="BD2926" s="212"/>
      <c r="BE2926" s="212"/>
      <c r="BF2926" s="212"/>
      <c r="BG2926" s="212"/>
      <c r="BH2926" s="212"/>
    </row>
    <row r="2927" spans="1:60" outlineLevel="3" x14ac:dyDescent="0.2">
      <c r="A2927" s="219"/>
      <c r="B2927" s="220"/>
      <c r="C2927" s="259" t="s">
        <v>736</v>
      </c>
      <c r="D2927" s="226"/>
      <c r="E2927" s="227">
        <v>50.204000000000001</v>
      </c>
      <c r="F2927" s="222"/>
      <c r="G2927" s="222"/>
      <c r="H2927" s="222"/>
      <c r="I2927" s="222"/>
      <c r="J2927" s="222"/>
      <c r="K2927" s="222"/>
      <c r="L2927" s="222"/>
      <c r="M2927" s="222"/>
      <c r="N2927" s="221"/>
      <c r="O2927" s="221"/>
      <c r="P2927" s="221"/>
      <c r="Q2927" s="221"/>
      <c r="R2927" s="222"/>
      <c r="S2927" s="222"/>
      <c r="T2927" s="222"/>
      <c r="U2927" s="222"/>
      <c r="V2927" s="222"/>
      <c r="W2927" s="222"/>
      <c r="X2927" s="222"/>
      <c r="Y2927" s="222"/>
      <c r="Z2927" s="212"/>
      <c r="AA2927" s="212"/>
      <c r="AB2927" s="212"/>
      <c r="AC2927" s="212"/>
      <c r="AD2927" s="212"/>
      <c r="AE2927" s="212"/>
      <c r="AF2927" s="212"/>
      <c r="AG2927" s="212" t="s">
        <v>235</v>
      </c>
      <c r="AH2927" s="212">
        <v>0</v>
      </c>
      <c r="AI2927" s="212"/>
      <c r="AJ2927" s="212"/>
      <c r="AK2927" s="212"/>
      <c r="AL2927" s="212"/>
      <c r="AM2927" s="212"/>
      <c r="AN2927" s="212"/>
      <c r="AO2927" s="212"/>
      <c r="AP2927" s="212"/>
      <c r="AQ2927" s="212"/>
      <c r="AR2927" s="212"/>
      <c r="AS2927" s="212"/>
      <c r="AT2927" s="212"/>
      <c r="AU2927" s="212"/>
      <c r="AV2927" s="212"/>
      <c r="AW2927" s="212"/>
      <c r="AX2927" s="212"/>
      <c r="AY2927" s="212"/>
      <c r="AZ2927" s="212"/>
      <c r="BA2927" s="212"/>
      <c r="BB2927" s="212"/>
      <c r="BC2927" s="212"/>
      <c r="BD2927" s="212"/>
      <c r="BE2927" s="212"/>
      <c r="BF2927" s="212"/>
      <c r="BG2927" s="212"/>
      <c r="BH2927" s="212"/>
    </row>
    <row r="2928" spans="1:60" outlineLevel="3" x14ac:dyDescent="0.2">
      <c r="A2928" s="219"/>
      <c r="B2928" s="220"/>
      <c r="C2928" s="259" t="s">
        <v>737</v>
      </c>
      <c r="D2928" s="226"/>
      <c r="E2928" s="227">
        <v>51.168500000000002</v>
      </c>
      <c r="F2928" s="222"/>
      <c r="G2928" s="222"/>
      <c r="H2928" s="222"/>
      <c r="I2928" s="222"/>
      <c r="J2928" s="222"/>
      <c r="K2928" s="222"/>
      <c r="L2928" s="222"/>
      <c r="M2928" s="222"/>
      <c r="N2928" s="221"/>
      <c r="O2928" s="221"/>
      <c r="P2928" s="221"/>
      <c r="Q2928" s="221"/>
      <c r="R2928" s="222"/>
      <c r="S2928" s="222"/>
      <c r="T2928" s="222"/>
      <c r="U2928" s="222"/>
      <c r="V2928" s="222"/>
      <c r="W2928" s="222"/>
      <c r="X2928" s="222"/>
      <c r="Y2928" s="222"/>
      <c r="Z2928" s="212"/>
      <c r="AA2928" s="212"/>
      <c r="AB2928" s="212"/>
      <c r="AC2928" s="212"/>
      <c r="AD2928" s="212"/>
      <c r="AE2928" s="212"/>
      <c r="AF2928" s="212"/>
      <c r="AG2928" s="212" t="s">
        <v>235</v>
      </c>
      <c r="AH2928" s="212">
        <v>0</v>
      </c>
      <c r="AI2928" s="212"/>
      <c r="AJ2928" s="212"/>
      <c r="AK2928" s="212"/>
      <c r="AL2928" s="212"/>
      <c r="AM2928" s="212"/>
      <c r="AN2928" s="212"/>
      <c r="AO2928" s="212"/>
      <c r="AP2928" s="212"/>
      <c r="AQ2928" s="212"/>
      <c r="AR2928" s="212"/>
      <c r="AS2928" s="212"/>
      <c r="AT2928" s="212"/>
      <c r="AU2928" s="212"/>
      <c r="AV2928" s="212"/>
      <c r="AW2928" s="212"/>
      <c r="AX2928" s="212"/>
      <c r="AY2928" s="212"/>
      <c r="AZ2928" s="212"/>
      <c r="BA2928" s="212"/>
      <c r="BB2928" s="212"/>
      <c r="BC2928" s="212"/>
      <c r="BD2928" s="212"/>
      <c r="BE2928" s="212"/>
      <c r="BF2928" s="212"/>
      <c r="BG2928" s="212"/>
      <c r="BH2928" s="212"/>
    </row>
    <row r="2929" spans="1:60" outlineLevel="3" x14ac:dyDescent="0.2">
      <c r="A2929" s="219"/>
      <c r="B2929" s="220"/>
      <c r="C2929" s="259" t="s">
        <v>738</v>
      </c>
      <c r="D2929" s="226"/>
      <c r="E2929" s="227">
        <v>50.49</v>
      </c>
      <c r="F2929" s="222"/>
      <c r="G2929" s="222"/>
      <c r="H2929" s="222"/>
      <c r="I2929" s="222"/>
      <c r="J2929" s="222"/>
      <c r="K2929" s="222"/>
      <c r="L2929" s="222"/>
      <c r="M2929" s="222"/>
      <c r="N2929" s="221"/>
      <c r="O2929" s="221"/>
      <c r="P2929" s="221"/>
      <c r="Q2929" s="221"/>
      <c r="R2929" s="222"/>
      <c r="S2929" s="222"/>
      <c r="T2929" s="222"/>
      <c r="U2929" s="222"/>
      <c r="V2929" s="222"/>
      <c r="W2929" s="222"/>
      <c r="X2929" s="222"/>
      <c r="Y2929" s="222"/>
      <c r="Z2929" s="212"/>
      <c r="AA2929" s="212"/>
      <c r="AB2929" s="212"/>
      <c r="AC2929" s="212"/>
      <c r="AD2929" s="212"/>
      <c r="AE2929" s="212"/>
      <c r="AF2929" s="212"/>
      <c r="AG2929" s="212" t="s">
        <v>235</v>
      </c>
      <c r="AH2929" s="212">
        <v>0</v>
      </c>
      <c r="AI2929" s="212"/>
      <c r="AJ2929" s="212"/>
      <c r="AK2929" s="212"/>
      <c r="AL2929" s="212"/>
      <c r="AM2929" s="212"/>
      <c r="AN2929" s="212"/>
      <c r="AO2929" s="212"/>
      <c r="AP2929" s="212"/>
      <c r="AQ2929" s="212"/>
      <c r="AR2929" s="212"/>
      <c r="AS2929" s="212"/>
      <c r="AT2929" s="212"/>
      <c r="AU2929" s="212"/>
      <c r="AV2929" s="212"/>
      <c r="AW2929" s="212"/>
      <c r="AX2929" s="212"/>
      <c r="AY2929" s="212"/>
      <c r="AZ2929" s="212"/>
      <c r="BA2929" s="212"/>
      <c r="BB2929" s="212"/>
      <c r="BC2929" s="212"/>
      <c r="BD2929" s="212"/>
      <c r="BE2929" s="212"/>
      <c r="BF2929" s="212"/>
      <c r="BG2929" s="212"/>
      <c r="BH2929" s="212"/>
    </row>
    <row r="2930" spans="1:60" outlineLevel="3" x14ac:dyDescent="0.2">
      <c r="A2930" s="219"/>
      <c r="B2930" s="220"/>
      <c r="C2930" s="259" t="s">
        <v>2158</v>
      </c>
      <c r="D2930" s="226"/>
      <c r="E2930" s="227">
        <v>44.054000000000002</v>
      </c>
      <c r="F2930" s="222"/>
      <c r="G2930" s="222"/>
      <c r="H2930" s="222"/>
      <c r="I2930" s="222"/>
      <c r="J2930" s="222"/>
      <c r="K2930" s="222"/>
      <c r="L2930" s="222"/>
      <c r="M2930" s="222"/>
      <c r="N2930" s="221"/>
      <c r="O2930" s="221"/>
      <c r="P2930" s="221"/>
      <c r="Q2930" s="221"/>
      <c r="R2930" s="222"/>
      <c r="S2930" s="222"/>
      <c r="T2930" s="222"/>
      <c r="U2930" s="222"/>
      <c r="V2930" s="222"/>
      <c r="W2930" s="222"/>
      <c r="X2930" s="222"/>
      <c r="Y2930" s="222"/>
      <c r="Z2930" s="212"/>
      <c r="AA2930" s="212"/>
      <c r="AB2930" s="212"/>
      <c r="AC2930" s="212"/>
      <c r="AD2930" s="212"/>
      <c r="AE2930" s="212"/>
      <c r="AF2930" s="212"/>
      <c r="AG2930" s="212" t="s">
        <v>235</v>
      </c>
      <c r="AH2930" s="212">
        <v>0</v>
      </c>
      <c r="AI2930" s="212"/>
      <c r="AJ2930" s="212"/>
      <c r="AK2930" s="212"/>
      <c r="AL2930" s="212"/>
      <c r="AM2930" s="212"/>
      <c r="AN2930" s="212"/>
      <c r="AO2930" s="212"/>
      <c r="AP2930" s="212"/>
      <c r="AQ2930" s="212"/>
      <c r="AR2930" s="212"/>
      <c r="AS2930" s="212"/>
      <c r="AT2930" s="212"/>
      <c r="AU2930" s="212"/>
      <c r="AV2930" s="212"/>
      <c r="AW2930" s="212"/>
      <c r="AX2930" s="212"/>
      <c r="AY2930" s="212"/>
      <c r="AZ2930" s="212"/>
      <c r="BA2930" s="212"/>
      <c r="BB2930" s="212"/>
      <c r="BC2930" s="212"/>
      <c r="BD2930" s="212"/>
      <c r="BE2930" s="212"/>
      <c r="BF2930" s="212"/>
      <c r="BG2930" s="212"/>
      <c r="BH2930" s="212"/>
    </row>
    <row r="2931" spans="1:60" outlineLevel="3" x14ac:dyDescent="0.2">
      <c r="A2931" s="219"/>
      <c r="B2931" s="220"/>
      <c r="C2931" s="259" t="s">
        <v>582</v>
      </c>
      <c r="D2931" s="226"/>
      <c r="E2931" s="227"/>
      <c r="F2931" s="222"/>
      <c r="G2931" s="222"/>
      <c r="H2931" s="222"/>
      <c r="I2931" s="222"/>
      <c r="J2931" s="222"/>
      <c r="K2931" s="222"/>
      <c r="L2931" s="222"/>
      <c r="M2931" s="222"/>
      <c r="N2931" s="221"/>
      <c r="O2931" s="221"/>
      <c r="P2931" s="221"/>
      <c r="Q2931" s="221"/>
      <c r="R2931" s="222"/>
      <c r="S2931" s="222"/>
      <c r="T2931" s="222"/>
      <c r="U2931" s="222"/>
      <c r="V2931" s="222"/>
      <c r="W2931" s="222"/>
      <c r="X2931" s="222"/>
      <c r="Y2931" s="222"/>
      <c r="Z2931" s="212"/>
      <c r="AA2931" s="212"/>
      <c r="AB2931" s="212"/>
      <c r="AC2931" s="212"/>
      <c r="AD2931" s="212"/>
      <c r="AE2931" s="212"/>
      <c r="AF2931" s="212"/>
      <c r="AG2931" s="212" t="s">
        <v>235</v>
      </c>
      <c r="AH2931" s="212">
        <v>0</v>
      </c>
      <c r="AI2931" s="212"/>
      <c r="AJ2931" s="212"/>
      <c r="AK2931" s="212"/>
      <c r="AL2931" s="212"/>
      <c r="AM2931" s="212"/>
      <c r="AN2931" s="212"/>
      <c r="AO2931" s="212"/>
      <c r="AP2931" s="212"/>
      <c r="AQ2931" s="212"/>
      <c r="AR2931" s="212"/>
      <c r="AS2931" s="212"/>
      <c r="AT2931" s="212"/>
      <c r="AU2931" s="212"/>
      <c r="AV2931" s="212"/>
      <c r="AW2931" s="212"/>
      <c r="AX2931" s="212"/>
      <c r="AY2931" s="212"/>
      <c r="AZ2931" s="212"/>
      <c r="BA2931" s="212"/>
      <c r="BB2931" s="212"/>
      <c r="BC2931" s="212"/>
      <c r="BD2931" s="212"/>
      <c r="BE2931" s="212"/>
      <c r="BF2931" s="212"/>
      <c r="BG2931" s="212"/>
      <c r="BH2931" s="212"/>
    </row>
    <row r="2932" spans="1:60" outlineLevel="3" x14ac:dyDescent="0.2">
      <c r="A2932" s="219"/>
      <c r="B2932" s="220"/>
      <c r="C2932" s="259" t="s">
        <v>740</v>
      </c>
      <c r="D2932" s="226"/>
      <c r="E2932" s="227">
        <v>50.03</v>
      </c>
      <c r="F2932" s="222"/>
      <c r="G2932" s="222"/>
      <c r="H2932" s="222"/>
      <c r="I2932" s="222"/>
      <c r="J2932" s="222"/>
      <c r="K2932" s="222"/>
      <c r="L2932" s="222"/>
      <c r="M2932" s="222"/>
      <c r="N2932" s="221"/>
      <c r="O2932" s="221"/>
      <c r="P2932" s="221"/>
      <c r="Q2932" s="221"/>
      <c r="R2932" s="222"/>
      <c r="S2932" s="222"/>
      <c r="T2932" s="222"/>
      <c r="U2932" s="222"/>
      <c r="V2932" s="222"/>
      <c r="W2932" s="222"/>
      <c r="X2932" s="222"/>
      <c r="Y2932" s="222"/>
      <c r="Z2932" s="212"/>
      <c r="AA2932" s="212"/>
      <c r="AB2932" s="212"/>
      <c r="AC2932" s="212"/>
      <c r="AD2932" s="212"/>
      <c r="AE2932" s="212"/>
      <c r="AF2932" s="212"/>
      <c r="AG2932" s="212" t="s">
        <v>235</v>
      </c>
      <c r="AH2932" s="212">
        <v>0</v>
      </c>
      <c r="AI2932" s="212"/>
      <c r="AJ2932" s="212"/>
      <c r="AK2932" s="212"/>
      <c r="AL2932" s="212"/>
      <c r="AM2932" s="212"/>
      <c r="AN2932" s="212"/>
      <c r="AO2932" s="212"/>
      <c r="AP2932" s="212"/>
      <c r="AQ2932" s="212"/>
      <c r="AR2932" s="212"/>
      <c r="AS2932" s="212"/>
      <c r="AT2932" s="212"/>
      <c r="AU2932" s="212"/>
      <c r="AV2932" s="212"/>
      <c r="AW2932" s="212"/>
      <c r="AX2932" s="212"/>
      <c r="AY2932" s="212"/>
      <c r="AZ2932" s="212"/>
      <c r="BA2932" s="212"/>
      <c r="BB2932" s="212"/>
      <c r="BC2932" s="212"/>
      <c r="BD2932" s="212"/>
      <c r="BE2932" s="212"/>
      <c r="BF2932" s="212"/>
      <c r="BG2932" s="212"/>
      <c r="BH2932" s="212"/>
    </row>
    <row r="2933" spans="1:60" outlineLevel="3" x14ac:dyDescent="0.2">
      <c r="A2933" s="219"/>
      <c r="B2933" s="220"/>
      <c r="C2933" s="259" t="s">
        <v>741</v>
      </c>
      <c r="D2933" s="226"/>
      <c r="E2933" s="227">
        <v>14.63</v>
      </c>
      <c r="F2933" s="222"/>
      <c r="G2933" s="222"/>
      <c r="H2933" s="222"/>
      <c r="I2933" s="222"/>
      <c r="J2933" s="222"/>
      <c r="K2933" s="222"/>
      <c r="L2933" s="222"/>
      <c r="M2933" s="222"/>
      <c r="N2933" s="221"/>
      <c r="O2933" s="221"/>
      <c r="P2933" s="221"/>
      <c r="Q2933" s="221"/>
      <c r="R2933" s="222"/>
      <c r="S2933" s="222"/>
      <c r="T2933" s="222"/>
      <c r="U2933" s="222"/>
      <c r="V2933" s="222"/>
      <c r="W2933" s="222"/>
      <c r="X2933" s="222"/>
      <c r="Y2933" s="222"/>
      <c r="Z2933" s="212"/>
      <c r="AA2933" s="212"/>
      <c r="AB2933" s="212"/>
      <c r="AC2933" s="212"/>
      <c r="AD2933" s="212"/>
      <c r="AE2933" s="212"/>
      <c r="AF2933" s="212"/>
      <c r="AG2933" s="212" t="s">
        <v>235</v>
      </c>
      <c r="AH2933" s="212">
        <v>0</v>
      </c>
      <c r="AI2933" s="212"/>
      <c r="AJ2933" s="212"/>
      <c r="AK2933" s="212"/>
      <c r="AL2933" s="212"/>
      <c r="AM2933" s="212"/>
      <c r="AN2933" s="212"/>
      <c r="AO2933" s="212"/>
      <c r="AP2933" s="212"/>
      <c r="AQ2933" s="212"/>
      <c r="AR2933" s="212"/>
      <c r="AS2933" s="212"/>
      <c r="AT2933" s="212"/>
      <c r="AU2933" s="212"/>
      <c r="AV2933" s="212"/>
      <c r="AW2933" s="212"/>
      <c r="AX2933" s="212"/>
      <c r="AY2933" s="212"/>
      <c r="AZ2933" s="212"/>
      <c r="BA2933" s="212"/>
      <c r="BB2933" s="212"/>
      <c r="BC2933" s="212"/>
      <c r="BD2933" s="212"/>
      <c r="BE2933" s="212"/>
      <c r="BF2933" s="212"/>
      <c r="BG2933" s="212"/>
      <c r="BH2933" s="212"/>
    </row>
    <row r="2934" spans="1:60" outlineLevel="3" x14ac:dyDescent="0.2">
      <c r="A2934" s="219"/>
      <c r="B2934" s="220"/>
      <c r="C2934" s="259" t="s">
        <v>590</v>
      </c>
      <c r="D2934" s="226"/>
      <c r="E2934" s="227"/>
      <c r="F2934" s="222"/>
      <c r="G2934" s="222"/>
      <c r="H2934" s="222"/>
      <c r="I2934" s="222"/>
      <c r="J2934" s="222"/>
      <c r="K2934" s="222"/>
      <c r="L2934" s="222"/>
      <c r="M2934" s="222"/>
      <c r="N2934" s="221"/>
      <c r="O2934" s="221"/>
      <c r="P2934" s="221"/>
      <c r="Q2934" s="221"/>
      <c r="R2934" s="222"/>
      <c r="S2934" s="222"/>
      <c r="T2934" s="222"/>
      <c r="U2934" s="222"/>
      <c r="V2934" s="222"/>
      <c r="W2934" s="222"/>
      <c r="X2934" s="222"/>
      <c r="Y2934" s="222"/>
      <c r="Z2934" s="212"/>
      <c r="AA2934" s="212"/>
      <c r="AB2934" s="212"/>
      <c r="AC2934" s="212"/>
      <c r="AD2934" s="212"/>
      <c r="AE2934" s="212"/>
      <c r="AF2934" s="212"/>
      <c r="AG2934" s="212" t="s">
        <v>235</v>
      </c>
      <c r="AH2934" s="212">
        <v>0</v>
      </c>
      <c r="AI2934" s="212"/>
      <c r="AJ2934" s="212"/>
      <c r="AK2934" s="212"/>
      <c r="AL2934" s="212"/>
      <c r="AM2934" s="212"/>
      <c r="AN2934" s="212"/>
      <c r="AO2934" s="212"/>
      <c r="AP2934" s="212"/>
      <c r="AQ2934" s="212"/>
      <c r="AR2934" s="212"/>
      <c r="AS2934" s="212"/>
      <c r="AT2934" s="212"/>
      <c r="AU2934" s="212"/>
      <c r="AV2934" s="212"/>
      <c r="AW2934" s="212"/>
      <c r="AX2934" s="212"/>
      <c r="AY2934" s="212"/>
      <c r="AZ2934" s="212"/>
      <c r="BA2934" s="212"/>
      <c r="BB2934" s="212"/>
      <c r="BC2934" s="212"/>
      <c r="BD2934" s="212"/>
      <c r="BE2934" s="212"/>
      <c r="BF2934" s="212"/>
      <c r="BG2934" s="212"/>
      <c r="BH2934" s="212"/>
    </row>
    <row r="2935" spans="1:60" outlineLevel="3" x14ac:dyDescent="0.2">
      <c r="A2935" s="219"/>
      <c r="B2935" s="220"/>
      <c r="C2935" s="259" t="s">
        <v>742</v>
      </c>
      <c r="D2935" s="226"/>
      <c r="E2935" s="227">
        <v>16.167000000000002</v>
      </c>
      <c r="F2935" s="222"/>
      <c r="G2935" s="222"/>
      <c r="H2935" s="222"/>
      <c r="I2935" s="222"/>
      <c r="J2935" s="222"/>
      <c r="K2935" s="222"/>
      <c r="L2935" s="222"/>
      <c r="M2935" s="222"/>
      <c r="N2935" s="221"/>
      <c r="O2935" s="221"/>
      <c r="P2935" s="221"/>
      <c r="Q2935" s="221"/>
      <c r="R2935" s="222"/>
      <c r="S2935" s="222"/>
      <c r="T2935" s="222"/>
      <c r="U2935" s="222"/>
      <c r="V2935" s="222"/>
      <c r="W2935" s="222"/>
      <c r="X2935" s="222"/>
      <c r="Y2935" s="222"/>
      <c r="Z2935" s="212"/>
      <c r="AA2935" s="212"/>
      <c r="AB2935" s="212"/>
      <c r="AC2935" s="212"/>
      <c r="AD2935" s="212"/>
      <c r="AE2935" s="212"/>
      <c r="AF2935" s="212"/>
      <c r="AG2935" s="212" t="s">
        <v>235</v>
      </c>
      <c r="AH2935" s="212">
        <v>0</v>
      </c>
      <c r="AI2935" s="212"/>
      <c r="AJ2935" s="212"/>
      <c r="AK2935" s="212"/>
      <c r="AL2935" s="212"/>
      <c r="AM2935" s="212"/>
      <c r="AN2935" s="212"/>
      <c r="AO2935" s="212"/>
      <c r="AP2935" s="212"/>
      <c r="AQ2935" s="212"/>
      <c r="AR2935" s="212"/>
      <c r="AS2935" s="212"/>
      <c r="AT2935" s="212"/>
      <c r="AU2935" s="212"/>
      <c r="AV2935" s="212"/>
      <c r="AW2935" s="212"/>
      <c r="AX2935" s="212"/>
      <c r="AY2935" s="212"/>
      <c r="AZ2935" s="212"/>
      <c r="BA2935" s="212"/>
      <c r="BB2935" s="212"/>
      <c r="BC2935" s="212"/>
      <c r="BD2935" s="212"/>
      <c r="BE2935" s="212"/>
      <c r="BF2935" s="212"/>
      <c r="BG2935" s="212"/>
      <c r="BH2935" s="212"/>
    </row>
    <row r="2936" spans="1:60" outlineLevel="3" x14ac:dyDescent="0.2">
      <c r="A2936" s="219"/>
      <c r="B2936" s="220"/>
      <c r="C2936" s="259" t="s">
        <v>743</v>
      </c>
      <c r="D2936" s="226"/>
      <c r="E2936" s="227">
        <v>10.846</v>
      </c>
      <c r="F2936" s="222"/>
      <c r="G2936" s="222"/>
      <c r="H2936" s="222"/>
      <c r="I2936" s="222"/>
      <c r="J2936" s="222"/>
      <c r="K2936" s="222"/>
      <c r="L2936" s="222"/>
      <c r="M2936" s="222"/>
      <c r="N2936" s="221"/>
      <c r="O2936" s="221"/>
      <c r="P2936" s="221"/>
      <c r="Q2936" s="221"/>
      <c r="R2936" s="222"/>
      <c r="S2936" s="222"/>
      <c r="T2936" s="222"/>
      <c r="U2936" s="222"/>
      <c r="V2936" s="222"/>
      <c r="W2936" s="222"/>
      <c r="X2936" s="222"/>
      <c r="Y2936" s="222"/>
      <c r="Z2936" s="212"/>
      <c r="AA2936" s="212"/>
      <c r="AB2936" s="212"/>
      <c r="AC2936" s="212"/>
      <c r="AD2936" s="212"/>
      <c r="AE2936" s="212"/>
      <c r="AF2936" s="212"/>
      <c r="AG2936" s="212" t="s">
        <v>235</v>
      </c>
      <c r="AH2936" s="212">
        <v>0</v>
      </c>
      <c r="AI2936" s="212"/>
      <c r="AJ2936" s="212"/>
      <c r="AK2936" s="212"/>
      <c r="AL2936" s="212"/>
      <c r="AM2936" s="212"/>
      <c r="AN2936" s="212"/>
      <c r="AO2936" s="212"/>
      <c r="AP2936" s="212"/>
      <c r="AQ2936" s="212"/>
      <c r="AR2936" s="212"/>
      <c r="AS2936" s="212"/>
      <c r="AT2936" s="212"/>
      <c r="AU2936" s="212"/>
      <c r="AV2936" s="212"/>
      <c r="AW2936" s="212"/>
      <c r="AX2936" s="212"/>
      <c r="AY2936" s="212"/>
      <c r="AZ2936" s="212"/>
      <c r="BA2936" s="212"/>
      <c r="BB2936" s="212"/>
      <c r="BC2936" s="212"/>
      <c r="BD2936" s="212"/>
      <c r="BE2936" s="212"/>
      <c r="BF2936" s="212"/>
      <c r="BG2936" s="212"/>
      <c r="BH2936" s="212"/>
    </row>
    <row r="2937" spans="1:60" outlineLevel="3" x14ac:dyDescent="0.2">
      <c r="A2937" s="219"/>
      <c r="B2937" s="220"/>
      <c r="C2937" s="259" t="s">
        <v>744</v>
      </c>
      <c r="D2937" s="226"/>
      <c r="E2937" s="227">
        <v>20.827999999999999</v>
      </c>
      <c r="F2937" s="222"/>
      <c r="G2937" s="222"/>
      <c r="H2937" s="222"/>
      <c r="I2937" s="222"/>
      <c r="J2937" s="222"/>
      <c r="K2937" s="222"/>
      <c r="L2937" s="222"/>
      <c r="M2937" s="222"/>
      <c r="N2937" s="221"/>
      <c r="O2937" s="221"/>
      <c r="P2937" s="221"/>
      <c r="Q2937" s="221"/>
      <c r="R2937" s="222"/>
      <c r="S2937" s="222"/>
      <c r="T2937" s="222"/>
      <c r="U2937" s="222"/>
      <c r="V2937" s="222"/>
      <c r="W2937" s="222"/>
      <c r="X2937" s="222"/>
      <c r="Y2937" s="222"/>
      <c r="Z2937" s="212"/>
      <c r="AA2937" s="212"/>
      <c r="AB2937" s="212"/>
      <c r="AC2937" s="212"/>
      <c r="AD2937" s="212"/>
      <c r="AE2937" s="212"/>
      <c r="AF2937" s="212"/>
      <c r="AG2937" s="212" t="s">
        <v>235</v>
      </c>
      <c r="AH2937" s="212">
        <v>0</v>
      </c>
      <c r="AI2937" s="212"/>
      <c r="AJ2937" s="212"/>
      <c r="AK2937" s="212"/>
      <c r="AL2937" s="212"/>
      <c r="AM2937" s="212"/>
      <c r="AN2937" s="212"/>
      <c r="AO2937" s="212"/>
      <c r="AP2937" s="212"/>
      <c r="AQ2937" s="212"/>
      <c r="AR2937" s="212"/>
      <c r="AS2937" s="212"/>
      <c r="AT2937" s="212"/>
      <c r="AU2937" s="212"/>
      <c r="AV2937" s="212"/>
      <c r="AW2937" s="212"/>
      <c r="AX2937" s="212"/>
      <c r="AY2937" s="212"/>
      <c r="AZ2937" s="212"/>
      <c r="BA2937" s="212"/>
      <c r="BB2937" s="212"/>
      <c r="BC2937" s="212"/>
      <c r="BD2937" s="212"/>
      <c r="BE2937" s="212"/>
      <c r="BF2937" s="212"/>
      <c r="BG2937" s="212"/>
      <c r="BH2937" s="212"/>
    </row>
    <row r="2938" spans="1:60" outlineLevel="3" x14ac:dyDescent="0.2">
      <c r="A2938" s="219"/>
      <c r="B2938" s="220"/>
      <c r="C2938" s="259" t="s">
        <v>594</v>
      </c>
      <c r="D2938" s="226"/>
      <c r="E2938" s="227"/>
      <c r="F2938" s="222"/>
      <c r="G2938" s="222"/>
      <c r="H2938" s="222"/>
      <c r="I2938" s="222"/>
      <c r="J2938" s="222"/>
      <c r="K2938" s="222"/>
      <c r="L2938" s="222"/>
      <c r="M2938" s="222"/>
      <c r="N2938" s="221"/>
      <c r="O2938" s="221"/>
      <c r="P2938" s="221"/>
      <c r="Q2938" s="221"/>
      <c r="R2938" s="222"/>
      <c r="S2938" s="222"/>
      <c r="T2938" s="222"/>
      <c r="U2938" s="222"/>
      <c r="V2938" s="222"/>
      <c r="W2938" s="222"/>
      <c r="X2938" s="222"/>
      <c r="Y2938" s="222"/>
      <c r="Z2938" s="212"/>
      <c r="AA2938" s="212"/>
      <c r="AB2938" s="212"/>
      <c r="AC2938" s="212"/>
      <c r="AD2938" s="212"/>
      <c r="AE2938" s="212"/>
      <c r="AF2938" s="212"/>
      <c r="AG2938" s="212" t="s">
        <v>235</v>
      </c>
      <c r="AH2938" s="212">
        <v>0</v>
      </c>
      <c r="AI2938" s="212"/>
      <c r="AJ2938" s="212"/>
      <c r="AK2938" s="212"/>
      <c r="AL2938" s="212"/>
      <c r="AM2938" s="212"/>
      <c r="AN2938" s="212"/>
      <c r="AO2938" s="212"/>
      <c r="AP2938" s="212"/>
      <c r="AQ2938" s="212"/>
      <c r="AR2938" s="212"/>
      <c r="AS2938" s="212"/>
      <c r="AT2938" s="212"/>
      <c r="AU2938" s="212"/>
      <c r="AV2938" s="212"/>
      <c r="AW2938" s="212"/>
      <c r="AX2938" s="212"/>
      <c r="AY2938" s="212"/>
      <c r="AZ2938" s="212"/>
      <c r="BA2938" s="212"/>
      <c r="BB2938" s="212"/>
      <c r="BC2938" s="212"/>
      <c r="BD2938" s="212"/>
      <c r="BE2938" s="212"/>
      <c r="BF2938" s="212"/>
      <c r="BG2938" s="212"/>
      <c r="BH2938" s="212"/>
    </row>
    <row r="2939" spans="1:60" outlineLevel="3" x14ac:dyDescent="0.2">
      <c r="A2939" s="219"/>
      <c r="B2939" s="220"/>
      <c r="C2939" s="259" t="s">
        <v>745</v>
      </c>
      <c r="D2939" s="226"/>
      <c r="E2939" s="227">
        <v>14.106</v>
      </c>
      <c r="F2939" s="222"/>
      <c r="G2939" s="222"/>
      <c r="H2939" s="222"/>
      <c r="I2939" s="222"/>
      <c r="J2939" s="222"/>
      <c r="K2939" s="222"/>
      <c r="L2939" s="222"/>
      <c r="M2939" s="222"/>
      <c r="N2939" s="221"/>
      <c r="O2939" s="221"/>
      <c r="P2939" s="221"/>
      <c r="Q2939" s="221"/>
      <c r="R2939" s="222"/>
      <c r="S2939" s="222"/>
      <c r="T2939" s="222"/>
      <c r="U2939" s="222"/>
      <c r="V2939" s="222"/>
      <c r="W2939" s="222"/>
      <c r="X2939" s="222"/>
      <c r="Y2939" s="222"/>
      <c r="Z2939" s="212"/>
      <c r="AA2939" s="212"/>
      <c r="AB2939" s="212"/>
      <c r="AC2939" s="212"/>
      <c r="AD2939" s="212"/>
      <c r="AE2939" s="212"/>
      <c r="AF2939" s="212"/>
      <c r="AG2939" s="212" t="s">
        <v>235</v>
      </c>
      <c r="AH2939" s="212">
        <v>0</v>
      </c>
      <c r="AI2939" s="212"/>
      <c r="AJ2939" s="212"/>
      <c r="AK2939" s="212"/>
      <c r="AL2939" s="212"/>
      <c r="AM2939" s="212"/>
      <c r="AN2939" s="212"/>
      <c r="AO2939" s="212"/>
      <c r="AP2939" s="212"/>
      <c r="AQ2939" s="212"/>
      <c r="AR2939" s="212"/>
      <c r="AS2939" s="212"/>
      <c r="AT2939" s="212"/>
      <c r="AU2939" s="212"/>
      <c r="AV2939" s="212"/>
      <c r="AW2939" s="212"/>
      <c r="AX2939" s="212"/>
      <c r="AY2939" s="212"/>
      <c r="AZ2939" s="212"/>
      <c r="BA2939" s="212"/>
      <c r="BB2939" s="212"/>
      <c r="BC2939" s="212"/>
      <c r="BD2939" s="212"/>
      <c r="BE2939" s="212"/>
      <c r="BF2939" s="212"/>
      <c r="BG2939" s="212"/>
      <c r="BH2939" s="212"/>
    </row>
    <row r="2940" spans="1:60" outlineLevel="3" x14ac:dyDescent="0.2">
      <c r="A2940" s="219"/>
      <c r="B2940" s="220"/>
      <c r="C2940" s="259" t="s">
        <v>746</v>
      </c>
      <c r="D2940" s="226"/>
      <c r="E2940" s="227">
        <v>11.0525</v>
      </c>
      <c r="F2940" s="222"/>
      <c r="G2940" s="222"/>
      <c r="H2940" s="222"/>
      <c r="I2940" s="222"/>
      <c r="J2940" s="222"/>
      <c r="K2940" s="222"/>
      <c r="L2940" s="222"/>
      <c r="M2940" s="222"/>
      <c r="N2940" s="221"/>
      <c r="O2940" s="221"/>
      <c r="P2940" s="221"/>
      <c r="Q2940" s="221"/>
      <c r="R2940" s="222"/>
      <c r="S2940" s="222"/>
      <c r="T2940" s="222"/>
      <c r="U2940" s="222"/>
      <c r="V2940" s="222"/>
      <c r="W2940" s="222"/>
      <c r="X2940" s="222"/>
      <c r="Y2940" s="222"/>
      <c r="Z2940" s="212"/>
      <c r="AA2940" s="212"/>
      <c r="AB2940" s="212"/>
      <c r="AC2940" s="212"/>
      <c r="AD2940" s="212"/>
      <c r="AE2940" s="212"/>
      <c r="AF2940" s="212"/>
      <c r="AG2940" s="212" t="s">
        <v>235</v>
      </c>
      <c r="AH2940" s="212">
        <v>0</v>
      </c>
      <c r="AI2940" s="212"/>
      <c r="AJ2940" s="212"/>
      <c r="AK2940" s="212"/>
      <c r="AL2940" s="212"/>
      <c r="AM2940" s="212"/>
      <c r="AN2940" s="212"/>
      <c r="AO2940" s="212"/>
      <c r="AP2940" s="212"/>
      <c r="AQ2940" s="212"/>
      <c r="AR2940" s="212"/>
      <c r="AS2940" s="212"/>
      <c r="AT2940" s="212"/>
      <c r="AU2940" s="212"/>
      <c r="AV2940" s="212"/>
      <c r="AW2940" s="212"/>
      <c r="AX2940" s="212"/>
      <c r="AY2940" s="212"/>
      <c r="AZ2940" s="212"/>
      <c r="BA2940" s="212"/>
      <c r="BB2940" s="212"/>
      <c r="BC2940" s="212"/>
      <c r="BD2940" s="212"/>
      <c r="BE2940" s="212"/>
      <c r="BF2940" s="212"/>
      <c r="BG2940" s="212"/>
      <c r="BH2940" s="212"/>
    </row>
    <row r="2941" spans="1:60" outlineLevel="3" x14ac:dyDescent="0.2">
      <c r="A2941" s="219"/>
      <c r="B2941" s="220"/>
      <c r="C2941" s="259" t="s">
        <v>747</v>
      </c>
      <c r="D2941" s="226"/>
      <c r="E2941" s="227">
        <v>12.587999999999999</v>
      </c>
      <c r="F2941" s="222"/>
      <c r="G2941" s="222"/>
      <c r="H2941" s="222"/>
      <c r="I2941" s="222"/>
      <c r="J2941" s="222"/>
      <c r="K2941" s="222"/>
      <c r="L2941" s="222"/>
      <c r="M2941" s="222"/>
      <c r="N2941" s="221"/>
      <c r="O2941" s="221"/>
      <c r="P2941" s="221"/>
      <c r="Q2941" s="221"/>
      <c r="R2941" s="222"/>
      <c r="S2941" s="222"/>
      <c r="T2941" s="222"/>
      <c r="U2941" s="222"/>
      <c r="V2941" s="222"/>
      <c r="W2941" s="222"/>
      <c r="X2941" s="222"/>
      <c r="Y2941" s="222"/>
      <c r="Z2941" s="212"/>
      <c r="AA2941" s="212"/>
      <c r="AB2941" s="212"/>
      <c r="AC2941" s="212"/>
      <c r="AD2941" s="212"/>
      <c r="AE2941" s="212"/>
      <c r="AF2941" s="212"/>
      <c r="AG2941" s="212" t="s">
        <v>235</v>
      </c>
      <c r="AH2941" s="212">
        <v>0</v>
      </c>
      <c r="AI2941" s="212"/>
      <c r="AJ2941" s="212"/>
      <c r="AK2941" s="212"/>
      <c r="AL2941" s="212"/>
      <c r="AM2941" s="212"/>
      <c r="AN2941" s="212"/>
      <c r="AO2941" s="212"/>
      <c r="AP2941" s="212"/>
      <c r="AQ2941" s="212"/>
      <c r="AR2941" s="212"/>
      <c r="AS2941" s="212"/>
      <c r="AT2941" s="212"/>
      <c r="AU2941" s="212"/>
      <c r="AV2941" s="212"/>
      <c r="AW2941" s="212"/>
      <c r="AX2941" s="212"/>
      <c r="AY2941" s="212"/>
      <c r="AZ2941" s="212"/>
      <c r="BA2941" s="212"/>
      <c r="BB2941" s="212"/>
      <c r="BC2941" s="212"/>
      <c r="BD2941" s="212"/>
      <c r="BE2941" s="212"/>
      <c r="BF2941" s="212"/>
      <c r="BG2941" s="212"/>
      <c r="BH2941" s="212"/>
    </row>
    <row r="2942" spans="1:60" outlineLevel="3" x14ac:dyDescent="0.2">
      <c r="A2942" s="219"/>
      <c r="B2942" s="220"/>
      <c r="C2942" s="259" t="s">
        <v>599</v>
      </c>
      <c r="D2942" s="226"/>
      <c r="E2942" s="227"/>
      <c r="F2942" s="222"/>
      <c r="G2942" s="222"/>
      <c r="H2942" s="222"/>
      <c r="I2942" s="222"/>
      <c r="J2942" s="222"/>
      <c r="K2942" s="222"/>
      <c r="L2942" s="222"/>
      <c r="M2942" s="222"/>
      <c r="N2942" s="221"/>
      <c r="O2942" s="221"/>
      <c r="P2942" s="221"/>
      <c r="Q2942" s="221"/>
      <c r="R2942" s="222"/>
      <c r="S2942" s="222"/>
      <c r="T2942" s="222"/>
      <c r="U2942" s="222"/>
      <c r="V2942" s="222"/>
      <c r="W2942" s="222"/>
      <c r="X2942" s="222"/>
      <c r="Y2942" s="222"/>
      <c r="Z2942" s="212"/>
      <c r="AA2942" s="212"/>
      <c r="AB2942" s="212"/>
      <c r="AC2942" s="212"/>
      <c r="AD2942" s="212"/>
      <c r="AE2942" s="212"/>
      <c r="AF2942" s="212"/>
      <c r="AG2942" s="212" t="s">
        <v>235</v>
      </c>
      <c r="AH2942" s="212">
        <v>0</v>
      </c>
      <c r="AI2942" s="212"/>
      <c r="AJ2942" s="212"/>
      <c r="AK2942" s="212"/>
      <c r="AL2942" s="212"/>
      <c r="AM2942" s="212"/>
      <c r="AN2942" s="212"/>
      <c r="AO2942" s="212"/>
      <c r="AP2942" s="212"/>
      <c r="AQ2942" s="212"/>
      <c r="AR2942" s="212"/>
      <c r="AS2942" s="212"/>
      <c r="AT2942" s="212"/>
      <c r="AU2942" s="212"/>
      <c r="AV2942" s="212"/>
      <c r="AW2942" s="212"/>
      <c r="AX2942" s="212"/>
      <c r="AY2942" s="212"/>
      <c r="AZ2942" s="212"/>
      <c r="BA2942" s="212"/>
      <c r="BB2942" s="212"/>
      <c r="BC2942" s="212"/>
      <c r="BD2942" s="212"/>
      <c r="BE2942" s="212"/>
      <c r="BF2942" s="212"/>
      <c r="BG2942" s="212"/>
      <c r="BH2942" s="212"/>
    </row>
    <row r="2943" spans="1:60" outlineLevel="3" x14ac:dyDescent="0.2">
      <c r="A2943" s="219"/>
      <c r="B2943" s="220"/>
      <c r="C2943" s="259" t="s">
        <v>748</v>
      </c>
      <c r="D2943" s="226"/>
      <c r="E2943" s="227">
        <v>14.106</v>
      </c>
      <c r="F2943" s="222"/>
      <c r="G2943" s="222"/>
      <c r="H2943" s="222"/>
      <c r="I2943" s="222"/>
      <c r="J2943" s="222"/>
      <c r="K2943" s="222"/>
      <c r="L2943" s="222"/>
      <c r="M2943" s="222"/>
      <c r="N2943" s="221"/>
      <c r="O2943" s="221"/>
      <c r="P2943" s="221"/>
      <c r="Q2943" s="221"/>
      <c r="R2943" s="222"/>
      <c r="S2943" s="222"/>
      <c r="T2943" s="222"/>
      <c r="U2943" s="222"/>
      <c r="V2943" s="222"/>
      <c r="W2943" s="222"/>
      <c r="X2943" s="222"/>
      <c r="Y2943" s="222"/>
      <c r="Z2943" s="212"/>
      <c r="AA2943" s="212"/>
      <c r="AB2943" s="212"/>
      <c r="AC2943" s="212"/>
      <c r="AD2943" s="212"/>
      <c r="AE2943" s="212"/>
      <c r="AF2943" s="212"/>
      <c r="AG2943" s="212" t="s">
        <v>235</v>
      </c>
      <c r="AH2943" s="212">
        <v>0</v>
      </c>
      <c r="AI2943" s="212"/>
      <c r="AJ2943" s="212"/>
      <c r="AK2943" s="212"/>
      <c r="AL2943" s="212"/>
      <c r="AM2943" s="212"/>
      <c r="AN2943" s="212"/>
      <c r="AO2943" s="212"/>
      <c r="AP2943" s="212"/>
      <c r="AQ2943" s="212"/>
      <c r="AR2943" s="212"/>
      <c r="AS2943" s="212"/>
      <c r="AT2943" s="212"/>
      <c r="AU2943" s="212"/>
      <c r="AV2943" s="212"/>
      <c r="AW2943" s="212"/>
      <c r="AX2943" s="212"/>
      <c r="AY2943" s="212"/>
      <c r="AZ2943" s="212"/>
      <c r="BA2943" s="212"/>
      <c r="BB2943" s="212"/>
      <c r="BC2943" s="212"/>
      <c r="BD2943" s="212"/>
      <c r="BE2943" s="212"/>
      <c r="BF2943" s="212"/>
      <c r="BG2943" s="212"/>
      <c r="BH2943" s="212"/>
    </row>
    <row r="2944" spans="1:60" outlineLevel="3" x14ac:dyDescent="0.2">
      <c r="A2944" s="219"/>
      <c r="B2944" s="220"/>
      <c r="C2944" s="259" t="s">
        <v>749</v>
      </c>
      <c r="D2944" s="226"/>
      <c r="E2944" s="227">
        <v>17.901</v>
      </c>
      <c r="F2944" s="222"/>
      <c r="G2944" s="222"/>
      <c r="H2944" s="222"/>
      <c r="I2944" s="222"/>
      <c r="J2944" s="222"/>
      <c r="K2944" s="222"/>
      <c r="L2944" s="222"/>
      <c r="M2944" s="222"/>
      <c r="N2944" s="221"/>
      <c r="O2944" s="221"/>
      <c r="P2944" s="221"/>
      <c r="Q2944" s="221"/>
      <c r="R2944" s="222"/>
      <c r="S2944" s="222"/>
      <c r="T2944" s="222"/>
      <c r="U2944" s="222"/>
      <c r="V2944" s="222"/>
      <c r="W2944" s="222"/>
      <c r="X2944" s="222"/>
      <c r="Y2944" s="222"/>
      <c r="Z2944" s="212"/>
      <c r="AA2944" s="212"/>
      <c r="AB2944" s="212"/>
      <c r="AC2944" s="212"/>
      <c r="AD2944" s="212"/>
      <c r="AE2944" s="212"/>
      <c r="AF2944" s="212"/>
      <c r="AG2944" s="212" t="s">
        <v>235</v>
      </c>
      <c r="AH2944" s="212">
        <v>0</v>
      </c>
      <c r="AI2944" s="212"/>
      <c r="AJ2944" s="212"/>
      <c r="AK2944" s="212"/>
      <c r="AL2944" s="212"/>
      <c r="AM2944" s="212"/>
      <c r="AN2944" s="212"/>
      <c r="AO2944" s="212"/>
      <c r="AP2944" s="212"/>
      <c r="AQ2944" s="212"/>
      <c r="AR2944" s="212"/>
      <c r="AS2944" s="212"/>
      <c r="AT2944" s="212"/>
      <c r="AU2944" s="212"/>
      <c r="AV2944" s="212"/>
      <c r="AW2944" s="212"/>
      <c r="AX2944" s="212"/>
      <c r="AY2944" s="212"/>
      <c r="AZ2944" s="212"/>
      <c r="BA2944" s="212"/>
      <c r="BB2944" s="212"/>
      <c r="BC2944" s="212"/>
      <c r="BD2944" s="212"/>
      <c r="BE2944" s="212"/>
      <c r="BF2944" s="212"/>
      <c r="BG2944" s="212"/>
      <c r="BH2944" s="212"/>
    </row>
    <row r="2945" spans="1:60" outlineLevel="3" x14ac:dyDescent="0.2">
      <c r="A2945" s="219"/>
      <c r="B2945" s="220"/>
      <c r="C2945" s="259" t="s">
        <v>750</v>
      </c>
      <c r="D2945" s="226"/>
      <c r="E2945" s="227">
        <v>11.0525</v>
      </c>
      <c r="F2945" s="222"/>
      <c r="G2945" s="222"/>
      <c r="H2945" s="222"/>
      <c r="I2945" s="222"/>
      <c r="J2945" s="222"/>
      <c r="K2945" s="222"/>
      <c r="L2945" s="222"/>
      <c r="M2945" s="222"/>
      <c r="N2945" s="221"/>
      <c r="O2945" s="221"/>
      <c r="P2945" s="221"/>
      <c r="Q2945" s="221"/>
      <c r="R2945" s="222"/>
      <c r="S2945" s="222"/>
      <c r="T2945" s="222"/>
      <c r="U2945" s="222"/>
      <c r="V2945" s="222"/>
      <c r="W2945" s="222"/>
      <c r="X2945" s="222"/>
      <c r="Y2945" s="222"/>
      <c r="Z2945" s="212"/>
      <c r="AA2945" s="212"/>
      <c r="AB2945" s="212"/>
      <c r="AC2945" s="212"/>
      <c r="AD2945" s="212"/>
      <c r="AE2945" s="212"/>
      <c r="AF2945" s="212"/>
      <c r="AG2945" s="212" t="s">
        <v>235</v>
      </c>
      <c r="AH2945" s="212">
        <v>0</v>
      </c>
      <c r="AI2945" s="212"/>
      <c r="AJ2945" s="212"/>
      <c r="AK2945" s="212"/>
      <c r="AL2945" s="212"/>
      <c r="AM2945" s="212"/>
      <c r="AN2945" s="212"/>
      <c r="AO2945" s="212"/>
      <c r="AP2945" s="212"/>
      <c r="AQ2945" s="212"/>
      <c r="AR2945" s="212"/>
      <c r="AS2945" s="212"/>
      <c r="AT2945" s="212"/>
      <c r="AU2945" s="212"/>
      <c r="AV2945" s="212"/>
      <c r="AW2945" s="212"/>
      <c r="AX2945" s="212"/>
      <c r="AY2945" s="212"/>
      <c r="AZ2945" s="212"/>
      <c r="BA2945" s="212"/>
      <c r="BB2945" s="212"/>
      <c r="BC2945" s="212"/>
      <c r="BD2945" s="212"/>
      <c r="BE2945" s="212"/>
      <c r="BF2945" s="212"/>
      <c r="BG2945" s="212"/>
      <c r="BH2945" s="212"/>
    </row>
    <row r="2946" spans="1:60" outlineLevel="3" x14ac:dyDescent="0.2">
      <c r="A2946" s="219"/>
      <c r="B2946" s="220"/>
      <c r="C2946" s="259" t="s">
        <v>751</v>
      </c>
      <c r="D2946" s="226"/>
      <c r="E2946" s="227">
        <v>12.587999999999999</v>
      </c>
      <c r="F2946" s="222"/>
      <c r="G2946" s="222"/>
      <c r="H2946" s="222"/>
      <c r="I2946" s="222"/>
      <c r="J2946" s="222"/>
      <c r="K2946" s="222"/>
      <c r="L2946" s="222"/>
      <c r="M2946" s="222"/>
      <c r="N2946" s="221"/>
      <c r="O2946" s="221"/>
      <c r="P2946" s="221"/>
      <c r="Q2946" s="221"/>
      <c r="R2946" s="222"/>
      <c r="S2946" s="222"/>
      <c r="T2946" s="222"/>
      <c r="U2946" s="222"/>
      <c r="V2946" s="222"/>
      <c r="W2946" s="222"/>
      <c r="X2946" s="222"/>
      <c r="Y2946" s="222"/>
      <c r="Z2946" s="212"/>
      <c r="AA2946" s="212"/>
      <c r="AB2946" s="212"/>
      <c r="AC2946" s="212"/>
      <c r="AD2946" s="212"/>
      <c r="AE2946" s="212"/>
      <c r="AF2946" s="212"/>
      <c r="AG2946" s="212" t="s">
        <v>235</v>
      </c>
      <c r="AH2946" s="212">
        <v>0</v>
      </c>
      <c r="AI2946" s="212"/>
      <c r="AJ2946" s="212"/>
      <c r="AK2946" s="212"/>
      <c r="AL2946" s="212"/>
      <c r="AM2946" s="212"/>
      <c r="AN2946" s="212"/>
      <c r="AO2946" s="212"/>
      <c r="AP2946" s="212"/>
      <c r="AQ2946" s="212"/>
      <c r="AR2946" s="212"/>
      <c r="AS2946" s="212"/>
      <c r="AT2946" s="212"/>
      <c r="AU2946" s="212"/>
      <c r="AV2946" s="212"/>
      <c r="AW2946" s="212"/>
      <c r="AX2946" s="212"/>
      <c r="AY2946" s="212"/>
      <c r="AZ2946" s="212"/>
      <c r="BA2946" s="212"/>
      <c r="BB2946" s="212"/>
      <c r="BC2946" s="212"/>
      <c r="BD2946" s="212"/>
      <c r="BE2946" s="212"/>
      <c r="BF2946" s="212"/>
      <c r="BG2946" s="212"/>
      <c r="BH2946" s="212"/>
    </row>
    <row r="2947" spans="1:60" outlineLevel="3" x14ac:dyDescent="0.2">
      <c r="A2947" s="219"/>
      <c r="B2947" s="220"/>
      <c r="C2947" s="259" t="s">
        <v>602</v>
      </c>
      <c r="D2947" s="226"/>
      <c r="E2947" s="227"/>
      <c r="F2947" s="222"/>
      <c r="G2947" s="222"/>
      <c r="H2947" s="222"/>
      <c r="I2947" s="222"/>
      <c r="J2947" s="222"/>
      <c r="K2947" s="222"/>
      <c r="L2947" s="222"/>
      <c r="M2947" s="222"/>
      <c r="N2947" s="221"/>
      <c r="O2947" s="221"/>
      <c r="P2947" s="221"/>
      <c r="Q2947" s="221"/>
      <c r="R2947" s="222"/>
      <c r="S2947" s="222"/>
      <c r="T2947" s="222"/>
      <c r="U2947" s="222"/>
      <c r="V2947" s="222"/>
      <c r="W2947" s="222"/>
      <c r="X2947" s="222"/>
      <c r="Y2947" s="222"/>
      <c r="Z2947" s="212"/>
      <c r="AA2947" s="212"/>
      <c r="AB2947" s="212"/>
      <c r="AC2947" s="212"/>
      <c r="AD2947" s="212"/>
      <c r="AE2947" s="212"/>
      <c r="AF2947" s="212"/>
      <c r="AG2947" s="212" t="s">
        <v>235</v>
      </c>
      <c r="AH2947" s="212">
        <v>0</v>
      </c>
      <c r="AI2947" s="212"/>
      <c r="AJ2947" s="212"/>
      <c r="AK2947" s="212"/>
      <c r="AL2947" s="212"/>
      <c r="AM2947" s="212"/>
      <c r="AN2947" s="212"/>
      <c r="AO2947" s="212"/>
      <c r="AP2947" s="212"/>
      <c r="AQ2947" s="212"/>
      <c r="AR2947" s="212"/>
      <c r="AS2947" s="212"/>
      <c r="AT2947" s="212"/>
      <c r="AU2947" s="212"/>
      <c r="AV2947" s="212"/>
      <c r="AW2947" s="212"/>
      <c r="AX2947" s="212"/>
      <c r="AY2947" s="212"/>
      <c r="AZ2947" s="212"/>
      <c r="BA2947" s="212"/>
      <c r="BB2947" s="212"/>
      <c r="BC2947" s="212"/>
      <c r="BD2947" s="212"/>
      <c r="BE2947" s="212"/>
      <c r="BF2947" s="212"/>
      <c r="BG2947" s="212"/>
      <c r="BH2947" s="212"/>
    </row>
    <row r="2948" spans="1:60" outlineLevel="3" x14ac:dyDescent="0.2">
      <c r="A2948" s="219"/>
      <c r="B2948" s="220"/>
      <c r="C2948" s="259" t="s">
        <v>752</v>
      </c>
      <c r="D2948" s="226"/>
      <c r="E2948" s="227">
        <v>14.106</v>
      </c>
      <c r="F2948" s="222"/>
      <c r="G2948" s="222"/>
      <c r="H2948" s="222"/>
      <c r="I2948" s="222"/>
      <c r="J2948" s="222"/>
      <c r="K2948" s="222"/>
      <c r="L2948" s="222"/>
      <c r="M2948" s="222"/>
      <c r="N2948" s="221"/>
      <c r="O2948" s="221"/>
      <c r="P2948" s="221"/>
      <c r="Q2948" s="221"/>
      <c r="R2948" s="222"/>
      <c r="S2948" s="222"/>
      <c r="T2948" s="222"/>
      <c r="U2948" s="222"/>
      <c r="V2948" s="222"/>
      <c r="W2948" s="222"/>
      <c r="X2948" s="222"/>
      <c r="Y2948" s="222"/>
      <c r="Z2948" s="212"/>
      <c r="AA2948" s="212"/>
      <c r="AB2948" s="212"/>
      <c r="AC2948" s="212"/>
      <c r="AD2948" s="212"/>
      <c r="AE2948" s="212"/>
      <c r="AF2948" s="212"/>
      <c r="AG2948" s="212" t="s">
        <v>235</v>
      </c>
      <c r="AH2948" s="212">
        <v>0</v>
      </c>
      <c r="AI2948" s="212"/>
      <c r="AJ2948" s="212"/>
      <c r="AK2948" s="212"/>
      <c r="AL2948" s="212"/>
      <c r="AM2948" s="212"/>
      <c r="AN2948" s="212"/>
      <c r="AO2948" s="212"/>
      <c r="AP2948" s="212"/>
      <c r="AQ2948" s="212"/>
      <c r="AR2948" s="212"/>
      <c r="AS2948" s="212"/>
      <c r="AT2948" s="212"/>
      <c r="AU2948" s="212"/>
      <c r="AV2948" s="212"/>
      <c r="AW2948" s="212"/>
      <c r="AX2948" s="212"/>
      <c r="AY2948" s="212"/>
      <c r="AZ2948" s="212"/>
      <c r="BA2948" s="212"/>
      <c r="BB2948" s="212"/>
      <c r="BC2948" s="212"/>
      <c r="BD2948" s="212"/>
      <c r="BE2948" s="212"/>
      <c r="BF2948" s="212"/>
      <c r="BG2948" s="212"/>
      <c r="BH2948" s="212"/>
    </row>
    <row r="2949" spans="1:60" outlineLevel="3" x14ac:dyDescent="0.2">
      <c r="A2949" s="219"/>
      <c r="B2949" s="220"/>
      <c r="C2949" s="259" t="s">
        <v>753</v>
      </c>
      <c r="D2949" s="226"/>
      <c r="E2949" s="227">
        <v>17.901</v>
      </c>
      <c r="F2949" s="222"/>
      <c r="G2949" s="222"/>
      <c r="H2949" s="222"/>
      <c r="I2949" s="222"/>
      <c r="J2949" s="222"/>
      <c r="K2949" s="222"/>
      <c r="L2949" s="222"/>
      <c r="M2949" s="222"/>
      <c r="N2949" s="221"/>
      <c r="O2949" s="221"/>
      <c r="P2949" s="221"/>
      <c r="Q2949" s="221"/>
      <c r="R2949" s="222"/>
      <c r="S2949" s="222"/>
      <c r="T2949" s="222"/>
      <c r="U2949" s="222"/>
      <c r="V2949" s="222"/>
      <c r="W2949" s="222"/>
      <c r="X2949" s="222"/>
      <c r="Y2949" s="222"/>
      <c r="Z2949" s="212"/>
      <c r="AA2949" s="212"/>
      <c r="AB2949" s="212"/>
      <c r="AC2949" s="212"/>
      <c r="AD2949" s="212"/>
      <c r="AE2949" s="212"/>
      <c r="AF2949" s="212"/>
      <c r="AG2949" s="212" t="s">
        <v>235</v>
      </c>
      <c r="AH2949" s="212">
        <v>0</v>
      </c>
      <c r="AI2949" s="212"/>
      <c r="AJ2949" s="212"/>
      <c r="AK2949" s="212"/>
      <c r="AL2949" s="212"/>
      <c r="AM2949" s="212"/>
      <c r="AN2949" s="212"/>
      <c r="AO2949" s="212"/>
      <c r="AP2949" s="212"/>
      <c r="AQ2949" s="212"/>
      <c r="AR2949" s="212"/>
      <c r="AS2949" s="212"/>
      <c r="AT2949" s="212"/>
      <c r="AU2949" s="212"/>
      <c r="AV2949" s="212"/>
      <c r="AW2949" s="212"/>
      <c r="AX2949" s="212"/>
      <c r="AY2949" s="212"/>
      <c r="AZ2949" s="212"/>
      <c r="BA2949" s="212"/>
      <c r="BB2949" s="212"/>
      <c r="BC2949" s="212"/>
      <c r="BD2949" s="212"/>
      <c r="BE2949" s="212"/>
      <c r="BF2949" s="212"/>
      <c r="BG2949" s="212"/>
      <c r="BH2949" s="212"/>
    </row>
    <row r="2950" spans="1:60" outlineLevel="3" x14ac:dyDescent="0.2">
      <c r="A2950" s="219"/>
      <c r="B2950" s="220"/>
      <c r="C2950" s="259" t="s">
        <v>754</v>
      </c>
      <c r="D2950" s="226"/>
      <c r="E2950" s="227">
        <v>11.082000000000001</v>
      </c>
      <c r="F2950" s="222"/>
      <c r="G2950" s="222"/>
      <c r="H2950" s="222"/>
      <c r="I2950" s="222"/>
      <c r="J2950" s="222"/>
      <c r="K2950" s="222"/>
      <c r="L2950" s="222"/>
      <c r="M2950" s="222"/>
      <c r="N2950" s="221"/>
      <c r="O2950" s="221"/>
      <c r="P2950" s="221"/>
      <c r="Q2950" s="221"/>
      <c r="R2950" s="222"/>
      <c r="S2950" s="222"/>
      <c r="T2950" s="222"/>
      <c r="U2950" s="222"/>
      <c r="V2950" s="222"/>
      <c r="W2950" s="222"/>
      <c r="X2950" s="222"/>
      <c r="Y2950" s="222"/>
      <c r="Z2950" s="212"/>
      <c r="AA2950" s="212"/>
      <c r="AB2950" s="212"/>
      <c r="AC2950" s="212"/>
      <c r="AD2950" s="212"/>
      <c r="AE2950" s="212"/>
      <c r="AF2950" s="212"/>
      <c r="AG2950" s="212" t="s">
        <v>235</v>
      </c>
      <c r="AH2950" s="212">
        <v>0</v>
      </c>
      <c r="AI2950" s="212"/>
      <c r="AJ2950" s="212"/>
      <c r="AK2950" s="212"/>
      <c r="AL2950" s="212"/>
      <c r="AM2950" s="212"/>
      <c r="AN2950" s="212"/>
      <c r="AO2950" s="212"/>
      <c r="AP2950" s="212"/>
      <c r="AQ2950" s="212"/>
      <c r="AR2950" s="212"/>
      <c r="AS2950" s="212"/>
      <c r="AT2950" s="212"/>
      <c r="AU2950" s="212"/>
      <c r="AV2950" s="212"/>
      <c r="AW2950" s="212"/>
      <c r="AX2950" s="212"/>
      <c r="AY2950" s="212"/>
      <c r="AZ2950" s="212"/>
      <c r="BA2950" s="212"/>
      <c r="BB2950" s="212"/>
      <c r="BC2950" s="212"/>
      <c r="BD2950" s="212"/>
      <c r="BE2950" s="212"/>
      <c r="BF2950" s="212"/>
      <c r="BG2950" s="212"/>
      <c r="BH2950" s="212"/>
    </row>
    <row r="2951" spans="1:60" outlineLevel="3" x14ac:dyDescent="0.2">
      <c r="A2951" s="219"/>
      <c r="B2951" s="220"/>
      <c r="C2951" s="259" t="s">
        <v>755</v>
      </c>
      <c r="D2951" s="226"/>
      <c r="E2951" s="227">
        <v>12.587999999999999</v>
      </c>
      <c r="F2951" s="222"/>
      <c r="G2951" s="222"/>
      <c r="H2951" s="222"/>
      <c r="I2951" s="222"/>
      <c r="J2951" s="222"/>
      <c r="K2951" s="222"/>
      <c r="L2951" s="222"/>
      <c r="M2951" s="222"/>
      <c r="N2951" s="221"/>
      <c r="O2951" s="221"/>
      <c r="P2951" s="221"/>
      <c r="Q2951" s="221"/>
      <c r="R2951" s="222"/>
      <c r="S2951" s="222"/>
      <c r="T2951" s="222"/>
      <c r="U2951" s="222"/>
      <c r="V2951" s="222"/>
      <c r="W2951" s="222"/>
      <c r="X2951" s="222"/>
      <c r="Y2951" s="222"/>
      <c r="Z2951" s="212"/>
      <c r="AA2951" s="212"/>
      <c r="AB2951" s="212"/>
      <c r="AC2951" s="212"/>
      <c r="AD2951" s="212"/>
      <c r="AE2951" s="212"/>
      <c r="AF2951" s="212"/>
      <c r="AG2951" s="212" t="s">
        <v>235</v>
      </c>
      <c r="AH2951" s="212">
        <v>0</v>
      </c>
      <c r="AI2951" s="212"/>
      <c r="AJ2951" s="212"/>
      <c r="AK2951" s="212"/>
      <c r="AL2951" s="212"/>
      <c r="AM2951" s="212"/>
      <c r="AN2951" s="212"/>
      <c r="AO2951" s="212"/>
      <c r="AP2951" s="212"/>
      <c r="AQ2951" s="212"/>
      <c r="AR2951" s="212"/>
      <c r="AS2951" s="212"/>
      <c r="AT2951" s="212"/>
      <c r="AU2951" s="212"/>
      <c r="AV2951" s="212"/>
      <c r="AW2951" s="212"/>
      <c r="AX2951" s="212"/>
      <c r="AY2951" s="212"/>
      <c r="AZ2951" s="212"/>
      <c r="BA2951" s="212"/>
      <c r="BB2951" s="212"/>
      <c r="BC2951" s="212"/>
      <c r="BD2951" s="212"/>
      <c r="BE2951" s="212"/>
      <c r="BF2951" s="212"/>
      <c r="BG2951" s="212"/>
      <c r="BH2951" s="212"/>
    </row>
    <row r="2952" spans="1:60" outlineLevel="3" x14ac:dyDescent="0.2">
      <c r="A2952" s="219"/>
      <c r="B2952" s="220"/>
      <c r="C2952" s="259" t="s">
        <v>605</v>
      </c>
      <c r="D2952" s="226"/>
      <c r="E2952" s="227"/>
      <c r="F2952" s="222"/>
      <c r="G2952" s="222"/>
      <c r="H2952" s="222"/>
      <c r="I2952" s="222"/>
      <c r="J2952" s="222"/>
      <c r="K2952" s="222"/>
      <c r="L2952" s="222"/>
      <c r="M2952" s="222"/>
      <c r="N2952" s="221"/>
      <c r="O2952" s="221"/>
      <c r="P2952" s="221"/>
      <c r="Q2952" s="221"/>
      <c r="R2952" s="222"/>
      <c r="S2952" s="222"/>
      <c r="T2952" s="222"/>
      <c r="U2952" s="222"/>
      <c r="V2952" s="222"/>
      <c r="W2952" s="222"/>
      <c r="X2952" s="222"/>
      <c r="Y2952" s="222"/>
      <c r="Z2952" s="212"/>
      <c r="AA2952" s="212"/>
      <c r="AB2952" s="212"/>
      <c r="AC2952" s="212"/>
      <c r="AD2952" s="212"/>
      <c r="AE2952" s="212"/>
      <c r="AF2952" s="212"/>
      <c r="AG2952" s="212" t="s">
        <v>235</v>
      </c>
      <c r="AH2952" s="212">
        <v>0</v>
      </c>
      <c r="AI2952" s="212"/>
      <c r="AJ2952" s="212"/>
      <c r="AK2952" s="212"/>
      <c r="AL2952" s="212"/>
      <c r="AM2952" s="212"/>
      <c r="AN2952" s="212"/>
      <c r="AO2952" s="212"/>
      <c r="AP2952" s="212"/>
      <c r="AQ2952" s="212"/>
      <c r="AR2952" s="212"/>
      <c r="AS2952" s="212"/>
      <c r="AT2952" s="212"/>
      <c r="AU2952" s="212"/>
      <c r="AV2952" s="212"/>
      <c r="AW2952" s="212"/>
      <c r="AX2952" s="212"/>
      <c r="AY2952" s="212"/>
      <c r="AZ2952" s="212"/>
      <c r="BA2952" s="212"/>
      <c r="BB2952" s="212"/>
      <c r="BC2952" s="212"/>
      <c r="BD2952" s="212"/>
      <c r="BE2952" s="212"/>
      <c r="BF2952" s="212"/>
      <c r="BG2952" s="212"/>
      <c r="BH2952" s="212"/>
    </row>
    <row r="2953" spans="1:60" outlineLevel="3" x14ac:dyDescent="0.2">
      <c r="A2953" s="219"/>
      <c r="B2953" s="220"/>
      <c r="C2953" s="259" t="s">
        <v>756</v>
      </c>
      <c r="D2953" s="226"/>
      <c r="E2953" s="227">
        <v>14.106</v>
      </c>
      <c r="F2953" s="222"/>
      <c r="G2953" s="222"/>
      <c r="H2953" s="222"/>
      <c r="I2953" s="222"/>
      <c r="J2953" s="222"/>
      <c r="K2953" s="222"/>
      <c r="L2953" s="222"/>
      <c r="M2953" s="222"/>
      <c r="N2953" s="221"/>
      <c r="O2953" s="221"/>
      <c r="P2953" s="221"/>
      <c r="Q2953" s="221"/>
      <c r="R2953" s="222"/>
      <c r="S2953" s="222"/>
      <c r="T2953" s="222"/>
      <c r="U2953" s="222"/>
      <c r="V2953" s="222"/>
      <c r="W2953" s="222"/>
      <c r="X2953" s="222"/>
      <c r="Y2953" s="222"/>
      <c r="Z2953" s="212"/>
      <c r="AA2953" s="212"/>
      <c r="AB2953" s="212"/>
      <c r="AC2953" s="212"/>
      <c r="AD2953" s="212"/>
      <c r="AE2953" s="212"/>
      <c r="AF2953" s="212"/>
      <c r="AG2953" s="212" t="s">
        <v>235</v>
      </c>
      <c r="AH2953" s="212">
        <v>0</v>
      </c>
      <c r="AI2953" s="212"/>
      <c r="AJ2953" s="212"/>
      <c r="AK2953" s="212"/>
      <c r="AL2953" s="212"/>
      <c r="AM2953" s="212"/>
      <c r="AN2953" s="212"/>
      <c r="AO2953" s="212"/>
      <c r="AP2953" s="212"/>
      <c r="AQ2953" s="212"/>
      <c r="AR2953" s="212"/>
      <c r="AS2953" s="212"/>
      <c r="AT2953" s="212"/>
      <c r="AU2953" s="212"/>
      <c r="AV2953" s="212"/>
      <c r="AW2953" s="212"/>
      <c r="AX2953" s="212"/>
      <c r="AY2953" s="212"/>
      <c r="AZ2953" s="212"/>
      <c r="BA2953" s="212"/>
      <c r="BB2953" s="212"/>
      <c r="BC2953" s="212"/>
      <c r="BD2953" s="212"/>
      <c r="BE2953" s="212"/>
      <c r="BF2953" s="212"/>
      <c r="BG2953" s="212"/>
      <c r="BH2953" s="212"/>
    </row>
    <row r="2954" spans="1:60" outlineLevel="3" x14ac:dyDescent="0.2">
      <c r="A2954" s="219"/>
      <c r="B2954" s="220"/>
      <c r="C2954" s="259" t="s">
        <v>757</v>
      </c>
      <c r="D2954" s="226"/>
      <c r="E2954" s="227">
        <v>17.901</v>
      </c>
      <c r="F2954" s="222"/>
      <c r="G2954" s="222"/>
      <c r="H2954" s="222"/>
      <c r="I2954" s="222"/>
      <c r="J2954" s="222"/>
      <c r="K2954" s="222"/>
      <c r="L2954" s="222"/>
      <c r="M2954" s="222"/>
      <c r="N2954" s="221"/>
      <c r="O2954" s="221"/>
      <c r="P2954" s="221"/>
      <c r="Q2954" s="221"/>
      <c r="R2954" s="222"/>
      <c r="S2954" s="222"/>
      <c r="T2954" s="222"/>
      <c r="U2954" s="222"/>
      <c r="V2954" s="222"/>
      <c r="W2954" s="222"/>
      <c r="X2954" s="222"/>
      <c r="Y2954" s="222"/>
      <c r="Z2954" s="212"/>
      <c r="AA2954" s="212"/>
      <c r="AB2954" s="212"/>
      <c r="AC2954" s="212"/>
      <c r="AD2954" s="212"/>
      <c r="AE2954" s="212"/>
      <c r="AF2954" s="212"/>
      <c r="AG2954" s="212" t="s">
        <v>235</v>
      </c>
      <c r="AH2954" s="212">
        <v>0</v>
      </c>
      <c r="AI2954" s="212"/>
      <c r="AJ2954" s="212"/>
      <c r="AK2954" s="212"/>
      <c r="AL2954" s="212"/>
      <c r="AM2954" s="212"/>
      <c r="AN2954" s="212"/>
      <c r="AO2954" s="212"/>
      <c r="AP2954" s="212"/>
      <c r="AQ2954" s="212"/>
      <c r="AR2954" s="212"/>
      <c r="AS2954" s="212"/>
      <c r="AT2954" s="212"/>
      <c r="AU2954" s="212"/>
      <c r="AV2954" s="212"/>
      <c r="AW2954" s="212"/>
      <c r="AX2954" s="212"/>
      <c r="AY2954" s="212"/>
      <c r="AZ2954" s="212"/>
      <c r="BA2954" s="212"/>
      <c r="BB2954" s="212"/>
      <c r="BC2954" s="212"/>
      <c r="BD2954" s="212"/>
      <c r="BE2954" s="212"/>
      <c r="BF2954" s="212"/>
      <c r="BG2954" s="212"/>
      <c r="BH2954" s="212"/>
    </row>
    <row r="2955" spans="1:60" outlineLevel="3" x14ac:dyDescent="0.2">
      <c r="A2955" s="219"/>
      <c r="B2955" s="220"/>
      <c r="C2955" s="259" t="s">
        <v>758</v>
      </c>
      <c r="D2955" s="226"/>
      <c r="E2955" s="227">
        <v>11.082000000000001</v>
      </c>
      <c r="F2955" s="222"/>
      <c r="G2955" s="222"/>
      <c r="H2955" s="222"/>
      <c r="I2955" s="222"/>
      <c r="J2955" s="222"/>
      <c r="K2955" s="222"/>
      <c r="L2955" s="222"/>
      <c r="M2955" s="222"/>
      <c r="N2955" s="221"/>
      <c r="O2955" s="221"/>
      <c r="P2955" s="221"/>
      <c r="Q2955" s="221"/>
      <c r="R2955" s="222"/>
      <c r="S2955" s="222"/>
      <c r="T2955" s="222"/>
      <c r="U2955" s="222"/>
      <c r="V2955" s="222"/>
      <c r="W2955" s="222"/>
      <c r="X2955" s="222"/>
      <c r="Y2955" s="222"/>
      <c r="Z2955" s="212"/>
      <c r="AA2955" s="212"/>
      <c r="AB2955" s="212"/>
      <c r="AC2955" s="212"/>
      <c r="AD2955" s="212"/>
      <c r="AE2955" s="212"/>
      <c r="AF2955" s="212"/>
      <c r="AG2955" s="212" t="s">
        <v>235</v>
      </c>
      <c r="AH2955" s="212">
        <v>0</v>
      </c>
      <c r="AI2955" s="212"/>
      <c r="AJ2955" s="212"/>
      <c r="AK2955" s="212"/>
      <c r="AL2955" s="212"/>
      <c r="AM2955" s="212"/>
      <c r="AN2955" s="212"/>
      <c r="AO2955" s="212"/>
      <c r="AP2955" s="212"/>
      <c r="AQ2955" s="212"/>
      <c r="AR2955" s="212"/>
      <c r="AS2955" s="212"/>
      <c r="AT2955" s="212"/>
      <c r="AU2955" s="212"/>
      <c r="AV2955" s="212"/>
      <c r="AW2955" s="212"/>
      <c r="AX2955" s="212"/>
      <c r="AY2955" s="212"/>
      <c r="AZ2955" s="212"/>
      <c r="BA2955" s="212"/>
      <c r="BB2955" s="212"/>
      <c r="BC2955" s="212"/>
      <c r="BD2955" s="212"/>
      <c r="BE2955" s="212"/>
      <c r="BF2955" s="212"/>
      <c r="BG2955" s="212"/>
      <c r="BH2955" s="212"/>
    </row>
    <row r="2956" spans="1:60" outlineLevel="3" x14ac:dyDescent="0.2">
      <c r="A2956" s="219"/>
      <c r="B2956" s="220"/>
      <c r="C2956" s="259" t="s">
        <v>759</v>
      </c>
      <c r="D2956" s="226"/>
      <c r="E2956" s="227">
        <v>12.587999999999999</v>
      </c>
      <c r="F2956" s="222"/>
      <c r="G2956" s="222"/>
      <c r="H2956" s="222"/>
      <c r="I2956" s="222"/>
      <c r="J2956" s="222"/>
      <c r="K2956" s="222"/>
      <c r="L2956" s="222"/>
      <c r="M2956" s="222"/>
      <c r="N2956" s="221"/>
      <c r="O2956" s="221"/>
      <c r="P2956" s="221"/>
      <c r="Q2956" s="221"/>
      <c r="R2956" s="222"/>
      <c r="S2956" s="222"/>
      <c r="T2956" s="222"/>
      <c r="U2956" s="222"/>
      <c r="V2956" s="222"/>
      <c r="W2956" s="222"/>
      <c r="X2956" s="222"/>
      <c r="Y2956" s="222"/>
      <c r="Z2956" s="212"/>
      <c r="AA2956" s="212"/>
      <c r="AB2956" s="212"/>
      <c r="AC2956" s="212"/>
      <c r="AD2956" s="212"/>
      <c r="AE2956" s="212"/>
      <c r="AF2956" s="212"/>
      <c r="AG2956" s="212" t="s">
        <v>235</v>
      </c>
      <c r="AH2956" s="212">
        <v>0</v>
      </c>
      <c r="AI2956" s="212"/>
      <c r="AJ2956" s="212"/>
      <c r="AK2956" s="212"/>
      <c r="AL2956" s="212"/>
      <c r="AM2956" s="212"/>
      <c r="AN2956" s="212"/>
      <c r="AO2956" s="212"/>
      <c r="AP2956" s="212"/>
      <c r="AQ2956" s="212"/>
      <c r="AR2956" s="212"/>
      <c r="AS2956" s="212"/>
      <c r="AT2956" s="212"/>
      <c r="AU2956" s="212"/>
      <c r="AV2956" s="212"/>
      <c r="AW2956" s="212"/>
      <c r="AX2956" s="212"/>
      <c r="AY2956" s="212"/>
      <c r="AZ2956" s="212"/>
      <c r="BA2956" s="212"/>
      <c r="BB2956" s="212"/>
      <c r="BC2956" s="212"/>
      <c r="BD2956" s="212"/>
      <c r="BE2956" s="212"/>
      <c r="BF2956" s="212"/>
      <c r="BG2956" s="212"/>
      <c r="BH2956" s="212"/>
    </row>
    <row r="2957" spans="1:60" outlineLevel="3" x14ac:dyDescent="0.2">
      <c r="A2957" s="219"/>
      <c r="B2957" s="220"/>
      <c r="C2957" s="259" t="s">
        <v>608</v>
      </c>
      <c r="D2957" s="226"/>
      <c r="E2957" s="227"/>
      <c r="F2957" s="222"/>
      <c r="G2957" s="222"/>
      <c r="H2957" s="222"/>
      <c r="I2957" s="222"/>
      <c r="J2957" s="222"/>
      <c r="K2957" s="222"/>
      <c r="L2957" s="222"/>
      <c r="M2957" s="222"/>
      <c r="N2957" s="221"/>
      <c r="O2957" s="221"/>
      <c r="P2957" s="221"/>
      <c r="Q2957" s="221"/>
      <c r="R2957" s="222"/>
      <c r="S2957" s="222"/>
      <c r="T2957" s="222"/>
      <c r="U2957" s="222"/>
      <c r="V2957" s="222"/>
      <c r="W2957" s="222"/>
      <c r="X2957" s="222"/>
      <c r="Y2957" s="222"/>
      <c r="Z2957" s="212"/>
      <c r="AA2957" s="212"/>
      <c r="AB2957" s="212"/>
      <c r="AC2957" s="212"/>
      <c r="AD2957" s="212"/>
      <c r="AE2957" s="212"/>
      <c r="AF2957" s="212"/>
      <c r="AG2957" s="212" t="s">
        <v>235</v>
      </c>
      <c r="AH2957" s="212">
        <v>0</v>
      </c>
      <c r="AI2957" s="212"/>
      <c r="AJ2957" s="212"/>
      <c r="AK2957" s="212"/>
      <c r="AL2957" s="212"/>
      <c r="AM2957" s="212"/>
      <c r="AN2957" s="212"/>
      <c r="AO2957" s="212"/>
      <c r="AP2957" s="212"/>
      <c r="AQ2957" s="212"/>
      <c r="AR2957" s="212"/>
      <c r="AS2957" s="212"/>
      <c r="AT2957" s="212"/>
      <c r="AU2957" s="212"/>
      <c r="AV2957" s="212"/>
      <c r="AW2957" s="212"/>
      <c r="AX2957" s="212"/>
      <c r="AY2957" s="212"/>
      <c r="AZ2957" s="212"/>
      <c r="BA2957" s="212"/>
      <c r="BB2957" s="212"/>
      <c r="BC2957" s="212"/>
      <c r="BD2957" s="212"/>
      <c r="BE2957" s="212"/>
      <c r="BF2957" s="212"/>
      <c r="BG2957" s="212"/>
      <c r="BH2957" s="212"/>
    </row>
    <row r="2958" spans="1:60" outlineLevel="3" x14ac:dyDescent="0.2">
      <c r="A2958" s="219"/>
      <c r="B2958" s="220"/>
      <c r="C2958" s="259" t="s">
        <v>760</v>
      </c>
      <c r="D2958" s="226"/>
      <c r="E2958" s="227">
        <v>34.069200000000002</v>
      </c>
      <c r="F2958" s="222"/>
      <c r="G2958" s="222"/>
      <c r="H2958" s="222"/>
      <c r="I2958" s="222"/>
      <c r="J2958" s="222"/>
      <c r="K2958" s="222"/>
      <c r="L2958" s="222"/>
      <c r="M2958" s="222"/>
      <c r="N2958" s="221"/>
      <c r="O2958" s="221"/>
      <c r="P2958" s="221"/>
      <c r="Q2958" s="221"/>
      <c r="R2958" s="222"/>
      <c r="S2958" s="222"/>
      <c r="T2958" s="222"/>
      <c r="U2958" s="222"/>
      <c r="V2958" s="222"/>
      <c r="W2958" s="222"/>
      <c r="X2958" s="222"/>
      <c r="Y2958" s="222"/>
      <c r="Z2958" s="212"/>
      <c r="AA2958" s="212"/>
      <c r="AB2958" s="212"/>
      <c r="AC2958" s="212"/>
      <c r="AD2958" s="212"/>
      <c r="AE2958" s="212"/>
      <c r="AF2958" s="212"/>
      <c r="AG2958" s="212" t="s">
        <v>235</v>
      </c>
      <c r="AH2958" s="212">
        <v>0</v>
      </c>
      <c r="AI2958" s="212"/>
      <c r="AJ2958" s="212"/>
      <c r="AK2958" s="212"/>
      <c r="AL2958" s="212"/>
      <c r="AM2958" s="212"/>
      <c r="AN2958" s="212"/>
      <c r="AO2958" s="212"/>
      <c r="AP2958" s="212"/>
      <c r="AQ2958" s="212"/>
      <c r="AR2958" s="212"/>
      <c r="AS2958" s="212"/>
      <c r="AT2958" s="212"/>
      <c r="AU2958" s="212"/>
      <c r="AV2958" s="212"/>
      <c r="AW2958" s="212"/>
      <c r="AX2958" s="212"/>
      <c r="AY2958" s="212"/>
      <c r="AZ2958" s="212"/>
      <c r="BA2958" s="212"/>
      <c r="BB2958" s="212"/>
      <c r="BC2958" s="212"/>
      <c r="BD2958" s="212"/>
      <c r="BE2958" s="212"/>
      <c r="BF2958" s="212"/>
      <c r="BG2958" s="212"/>
      <c r="BH2958" s="212"/>
    </row>
    <row r="2959" spans="1:60" outlineLevel="3" x14ac:dyDescent="0.2">
      <c r="A2959" s="219"/>
      <c r="B2959" s="220"/>
      <c r="C2959" s="273" t="s">
        <v>328</v>
      </c>
      <c r="D2959" s="265"/>
      <c r="E2959" s="266">
        <v>2705.9652999999998</v>
      </c>
      <c r="F2959" s="222"/>
      <c r="G2959" s="222"/>
      <c r="H2959" s="222"/>
      <c r="I2959" s="222"/>
      <c r="J2959" s="222"/>
      <c r="K2959" s="222"/>
      <c r="L2959" s="222"/>
      <c r="M2959" s="222"/>
      <c r="N2959" s="221"/>
      <c r="O2959" s="221"/>
      <c r="P2959" s="221"/>
      <c r="Q2959" s="221"/>
      <c r="R2959" s="222"/>
      <c r="S2959" s="222"/>
      <c r="T2959" s="222"/>
      <c r="U2959" s="222"/>
      <c r="V2959" s="222"/>
      <c r="W2959" s="222"/>
      <c r="X2959" s="222"/>
      <c r="Y2959" s="222"/>
      <c r="Z2959" s="212"/>
      <c r="AA2959" s="212"/>
      <c r="AB2959" s="212"/>
      <c r="AC2959" s="212"/>
      <c r="AD2959" s="212"/>
      <c r="AE2959" s="212"/>
      <c r="AF2959" s="212"/>
      <c r="AG2959" s="212" t="s">
        <v>235</v>
      </c>
      <c r="AH2959" s="212">
        <v>1</v>
      </c>
      <c r="AI2959" s="212"/>
      <c r="AJ2959" s="212"/>
      <c r="AK2959" s="212"/>
      <c r="AL2959" s="212"/>
      <c r="AM2959" s="212"/>
      <c r="AN2959" s="212"/>
      <c r="AO2959" s="212"/>
      <c r="AP2959" s="212"/>
      <c r="AQ2959" s="212"/>
      <c r="AR2959" s="212"/>
      <c r="AS2959" s="212"/>
      <c r="AT2959" s="212"/>
      <c r="AU2959" s="212"/>
      <c r="AV2959" s="212"/>
      <c r="AW2959" s="212"/>
      <c r="AX2959" s="212"/>
      <c r="AY2959" s="212"/>
      <c r="AZ2959" s="212"/>
      <c r="BA2959" s="212"/>
      <c r="BB2959" s="212"/>
      <c r="BC2959" s="212"/>
      <c r="BD2959" s="212"/>
      <c r="BE2959" s="212"/>
      <c r="BF2959" s="212"/>
      <c r="BG2959" s="212"/>
      <c r="BH2959" s="212"/>
    </row>
    <row r="2960" spans="1:60" outlineLevel="3" x14ac:dyDescent="0.2">
      <c r="A2960" s="219"/>
      <c r="B2960" s="220"/>
      <c r="C2960" s="259" t="s">
        <v>761</v>
      </c>
      <c r="D2960" s="226"/>
      <c r="E2960" s="227"/>
      <c r="F2960" s="222"/>
      <c r="G2960" s="222"/>
      <c r="H2960" s="222"/>
      <c r="I2960" s="222"/>
      <c r="J2960" s="222"/>
      <c r="K2960" s="222"/>
      <c r="L2960" s="222"/>
      <c r="M2960" s="222"/>
      <c r="N2960" s="221"/>
      <c r="O2960" s="221"/>
      <c r="P2960" s="221"/>
      <c r="Q2960" s="221"/>
      <c r="R2960" s="222"/>
      <c r="S2960" s="222"/>
      <c r="T2960" s="222"/>
      <c r="U2960" s="222"/>
      <c r="V2960" s="222"/>
      <c r="W2960" s="222"/>
      <c r="X2960" s="222"/>
      <c r="Y2960" s="222"/>
      <c r="Z2960" s="212"/>
      <c r="AA2960" s="212"/>
      <c r="AB2960" s="212"/>
      <c r="AC2960" s="212"/>
      <c r="AD2960" s="212"/>
      <c r="AE2960" s="212"/>
      <c r="AF2960" s="212"/>
      <c r="AG2960" s="212" t="s">
        <v>235</v>
      </c>
      <c r="AH2960" s="212">
        <v>0</v>
      </c>
      <c r="AI2960" s="212"/>
      <c r="AJ2960" s="212"/>
      <c r="AK2960" s="212"/>
      <c r="AL2960" s="212"/>
      <c r="AM2960" s="212"/>
      <c r="AN2960" s="212"/>
      <c r="AO2960" s="212"/>
      <c r="AP2960" s="212"/>
      <c r="AQ2960" s="212"/>
      <c r="AR2960" s="212"/>
      <c r="AS2960" s="212"/>
      <c r="AT2960" s="212"/>
      <c r="AU2960" s="212"/>
      <c r="AV2960" s="212"/>
      <c r="AW2960" s="212"/>
      <c r="AX2960" s="212"/>
      <c r="AY2960" s="212"/>
      <c r="AZ2960" s="212"/>
      <c r="BA2960" s="212"/>
      <c r="BB2960" s="212"/>
      <c r="BC2960" s="212"/>
      <c r="BD2960" s="212"/>
      <c r="BE2960" s="212"/>
      <c r="BF2960" s="212"/>
      <c r="BG2960" s="212"/>
      <c r="BH2960" s="212"/>
    </row>
    <row r="2961" spans="1:60" outlineLevel="3" x14ac:dyDescent="0.2">
      <c r="A2961" s="219"/>
      <c r="B2961" s="220"/>
      <c r="C2961" s="259" t="s">
        <v>582</v>
      </c>
      <c r="D2961" s="226"/>
      <c r="E2961" s="227"/>
      <c r="F2961" s="222"/>
      <c r="G2961" s="222"/>
      <c r="H2961" s="222"/>
      <c r="I2961" s="222"/>
      <c r="J2961" s="222"/>
      <c r="K2961" s="222"/>
      <c r="L2961" s="222"/>
      <c r="M2961" s="222"/>
      <c r="N2961" s="221"/>
      <c r="O2961" s="221"/>
      <c r="P2961" s="221"/>
      <c r="Q2961" s="221"/>
      <c r="R2961" s="222"/>
      <c r="S2961" s="222"/>
      <c r="T2961" s="222"/>
      <c r="U2961" s="222"/>
      <c r="V2961" s="222"/>
      <c r="W2961" s="222"/>
      <c r="X2961" s="222"/>
      <c r="Y2961" s="222"/>
      <c r="Z2961" s="212"/>
      <c r="AA2961" s="212"/>
      <c r="AB2961" s="212"/>
      <c r="AC2961" s="212"/>
      <c r="AD2961" s="212"/>
      <c r="AE2961" s="212"/>
      <c r="AF2961" s="212"/>
      <c r="AG2961" s="212" t="s">
        <v>235</v>
      </c>
      <c r="AH2961" s="212">
        <v>0</v>
      </c>
      <c r="AI2961" s="212"/>
      <c r="AJ2961" s="212"/>
      <c r="AK2961" s="212"/>
      <c r="AL2961" s="212"/>
      <c r="AM2961" s="212"/>
      <c r="AN2961" s="212"/>
      <c r="AO2961" s="212"/>
      <c r="AP2961" s="212"/>
      <c r="AQ2961" s="212"/>
      <c r="AR2961" s="212"/>
      <c r="AS2961" s="212"/>
      <c r="AT2961" s="212"/>
      <c r="AU2961" s="212"/>
      <c r="AV2961" s="212"/>
      <c r="AW2961" s="212"/>
      <c r="AX2961" s="212"/>
      <c r="AY2961" s="212"/>
      <c r="AZ2961" s="212"/>
      <c r="BA2961" s="212"/>
      <c r="BB2961" s="212"/>
      <c r="BC2961" s="212"/>
      <c r="BD2961" s="212"/>
      <c r="BE2961" s="212"/>
      <c r="BF2961" s="212"/>
      <c r="BG2961" s="212"/>
      <c r="BH2961" s="212"/>
    </row>
    <row r="2962" spans="1:60" outlineLevel="3" x14ac:dyDescent="0.2">
      <c r="A2962" s="219"/>
      <c r="B2962" s="220"/>
      <c r="C2962" s="259" t="s">
        <v>762</v>
      </c>
      <c r="D2962" s="226"/>
      <c r="E2962" s="227">
        <v>-45.95</v>
      </c>
      <c r="F2962" s="222"/>
      <c r="G2962" s="222"/>
      <c r="H2962" s="222"/>
      <c r="I2962" s="222"/>
      <c r="J2962" s="222"/>
      <c r="K2962" s="222"/>
      <c r="L2962" s="222"/>
      <c r="M2962" s="222"/>
      <c r="N2962" s="221"/>
      <c r="O2962" s="221"/>
      <c r="P2962" s="221"/>
      <c r="Q2962" s="221"/>
      <c r="R2962" s="222"/>
      <c r="S2962" s="222"/>
      <c r="T2962" s="222"/>
      <c r="U2962" s="222"/>
      <c r="V2962" s="222"/>
      <c r="W2962" s="222"/>
      <c r="X2962" s="222"/>
      <c r="Y2962" s="222"/>
      <c r="Z2962" s="212"/>
      <c r="AA2962" s="212"/>
      <c r="AB2962" s="212"/>
      <c r="AC2962" s="212"/>
      <c r="AD2962" s="212"/>
      <c r="AE2962" s="212"/>
      <c r="AF2962" s="212"/>
      <c r="AG2962" s="212" t="s">
        <v>235</v>
      </c>
      <c r="AH2962" s="212">
        <v>0</v>
      </c>
      <c r="AI2962" s="212"/>
      <c r="AJ2962" s="212"/>
      <c r="AK2962" s="212"/>
      <c r="AL2962" s="212"/>
      <c r="AM2962" s="212"/>
      <c r="AN2962" s="212"/>
      <c r="AO2962" s="212"/>
      <c r="AP2962" s="212"/>
      <c r="AQ2962" s="212"/>
      <c r="AR2962" s="212"/>
      <c r="AS2962" s="212"/>
      <c r="AT2962" s="212"/>
      <c r="AU2962" s="212"/>
      <c r="AV2962" s="212"/>
      <c r="AW2962" s="212"/>
      <c r="AX2962" s="212"/>
      <c r="AY2962" s="212"/>
      <c r="AZ2962" s="212"/>
      <c r="BA2962" s="212"/>
      <c r="BB2962" s="212"/>
      <c r="BC2962" s="212"/>
      <c r="BD2962" s="212"/>
      <c r="BE2962" s="212"/>
      <c r="BF2962" s="212"/>
      <c r="BG2962" s="212"/>
      <c r="BH2962" s="212"/>
    </row>
    <row r="2963" spans="1:60" ht="22.5" outlineLevel="3" x14ac:dyDescent="0.2">
      <c r="A2963" s="219"/>
      <c r="B2963" s="220"/>
      <c r="C2963" s="259" t="s">
        <v>763</v>
      </c>
      <c r="D2963" s="226"/>
      <c r="E2963" s="227">
        <v>-83.515600000000006</v>
      </c>
      <c r="F2963" s="222"/>
      <c r="G2963" s="222"/>
      <c r="H2963" s="222"/>
      <c r="I2963" s="222"/>
      <c r="J2963" s="222"/>
      <c r="K2963" s="222"/>
      <c r="L2963" s="222"/>
      <c r="M2963" s="222"/>
      <c r="N2963" s="221"/>
      <c r="O2963" s="221"/>
      <c r="P2963" s="221"/>
      <c r="Q2963" s="221"/>
      <c r="R2963" s="222"/>
      <c r="S2963" s="222"/>
      <c r="T2963" s="222"/>
      <c r="U2963" s="222"/>
      <c r="V2963" s="222"/>
      <c r="W2963" s="222"/>
      <c r="X2963" s="222"/>
      <c r="Y2963" s="222"/>
      <c r="Z2963" s="212"/>
      <c r="AA2963" s="212"/>
      <c r="AB2963" s="212"/>
      <c r="AC2963" s="212"/>
      <c r="AD2963" s="212"/>
      <c r="AE2963" s="212"/>
      <c r="AF2963" s="212"/>
      <c r="AG2963" s="212" t="s">
        <v>235</v>
      </c>
      <c r="AH2963" s="212">
        <v>0</v>
      </c>
      <c r="AI2963" s="212"/>
      <c r="AJ2963" s="212"/>
      <c r="AK2963" s="212"/>
      <c r="AL2963" s="212"/>
      <c r="AM2963" s="212"/>
      <c r="AN2963" s="212"/>
      <c r="AO2963" s="212"/>
      <c r="AP2963" s="212"/>
      <c r="AQ2963" s="212"/>
      <c r="AR2963" s="212"/>
      <c r="AS2963" s="212"/>
      <c r="AT2963" s="212"/>
      <c r="AU2963" s="212"/>
      <c r="AV2963" s="212"/>
      <c r="AW2963" s="212"/>
      <c r="AX2963" s="212"/>
      <c r="AY2963" s="212"/>
      <c r="AZ2963" s="212"/>
      <c r="BA2963" s="212"/>
      <c r="BB2963" s="212"/>
      <c r="BC2963" s="212"/>
      <c r="BD2963" s="212"/>
      <c r="BE2963" s="212"/>
      <c r="BF2963" s="212"/>
      <c r="BG2963" s="212"/>
      <c r="BH2963" s="212"/>
    </row>
    <row r="2964" spans="1:60" outlineLevel="3" x14ac:dyDescent="0.2">
      <c r="A2964" s="219"/>
      <c r="B2964" s="220"/>
      <c r="C2964" s="259" t="s">
        <v>764</v>
      </c>
      <c r="D2964" s="226"/>
      <c r="E2964" s="227">
        <v>-66.1755</v>
      </c>
      <c r="F2964" s="222"/>
      <c r="G2964" s="222"/>
      <c r="H2964" s="222"/>
      <c r="I2964" s="222"/>
      <c r="J2964" s="222"/>
      <c r="K2964" s="222"/>
      <c r="L2964" s="222"/>
      <c r="M2964" s="222"/>
      <c r="N2964" s="221"/>
      <c r="O2964" s="221"/>
      <c r="P2964" s="221"/>
      <c r="Q2964" s="221"/>
      <c r="R2964" s="222"/>
      <c r="S2964" s="222"/>
      <c r="T2964" s="222"/>
      <c r="U2964" s="222"/>
      <c r="V2964" s="222"/>
      <c r="W2964" s="222"/>
      <c r="X2964" s="222"/>
      <c r="Y2964" s="222"/>
      <c r="Z2964" s="212"/>
      <c r="AA2964" s="212"/>
      <c r="AB2964" s="212"/>
      <c r="AC2964" s="212"/>
      <c r="AD2964" s="212"/>
      <c r="AE2964" s="212"/>
      <c r="AF2964" s="212"/>
      <c r="AG2964" s="212" t="s">
        <v>235</v>
      </c>
      <c r="AH2964" s="212">
        <v>0</v>
      </c>
      <c r="AI2964" s="212"/>
      <c r="AJ2964" s="212"/>
      <c r="AK2964" s="212"/>
      <c r="AL2964" s="212"/>
      <c r="AM2964" s="212"/>
      <c r="AN2964" s="212"/>
      <c r="AO2964" s="212"/>
      <c r="AP2964" s="212"/>
      <c r="AQ2964" s="212"/>
      <c r="AR2964" s="212"/>
      <c r="AS2964" s="212"/>
      <c r="AT2964" s="212"/>
      <c r="AU2964" s="212"/>
      <c r="AV2964" s="212"/>
      <c r="AW2964" s="212"/>
      <c r="AX2964" s="212"/>
      <c r="AY2964" s="212"/>
      <c r="AZ2964" s="212"/>
      <c r="BA2964" s="212"/>
      <c r="BB2964" s="212"/>
      <c r="BC2964" s="212"/>
      <c r="BD2964" s="212"/>
      <c r="BE2964" s="212"/>
      <c r="BF2964" s="212"/>
      <c r="BG2964" s="212"/>
      <c r="BH2964" s="212"/>
    </row>
    <row r="2965" spans="1:60" outlineLevel="3" x14ac:dyDescent="0.2">
      <c r="A2965" s="219"/>
      <c r="B2965" s="220"/>
      <c r="C2965" s="259" t="s">
        <v>765</v>
      </c>
      <c r="D2965" s="226"/>
      <c r="E2965" s="227">
        <v>-65</v>
      </c>
      <c r="F2965" s="222"/>
      <c r="G2965" s="222"/>
      <c r="H2965" s="222"/>
      <c r="I2965" s="222"/>
      <c r="J2965" s="222"/>
      <c r="K2965" s="222"/>
      <c r="L2965" s="222"/>
      <c r="M2965" s="222"/>
      <c r="N2965" s="221"/>
      <c r="O2965" s="221"/>
      <c r="P2965" s="221"/>
      <c r="Q2965" s="221"/>
      <c r="R2965" s="222"/>
      <c r="S2965" s="222"/>
      <c r="T2965" s="222"/>
      <c r="U2965" s="222"/>
      <c r="V2965" s="222"/>
      <c r="W2965" s="222"/>
      <c r="X2965" s="222"/>
      <c r="Y2965" s="222"/>
      <c r="Z2965" s="212"/>
      <c r="AA2965" s="212"/>
      <c r="AB2965" s="212"/>
      <c r="AC2965" s="212"/>
      <c r="AD2965" s="212"/>
      <c r="AE2965" s="212"/>
      <c r="AF2965" s="212"/>
      <c r="AG2965" s="212" t="s">
        <v>235</v>
      </c>
      <c r="AH2965" s="212">
        <v>0</v>
      </c>
      <c r="AI2965" s="212"/>
      <c r="AJ2965" s="212"/>
      <c r="AK2965" s="212"/>
      <c r="AL2965" s="212"/>
      <c r="AM2965" s="212"/>
      <c r="AN2965" s="212"/>
      <c r="AO2965" s="212"/>
      <c r="AP2965" s="212"/>
      <c r="AQ2965" s="212"/>
      <c r="AR2965" s="212"/>
      <c r="AS2965" s="212"/>
      <c r="AT2965" s="212"/>
      <c r="AU2965" s="212"/>
      <c r="AV2965" s="212"/>
      <c r="AW2965" s="212"/>
      <c r="AX2965" s="212"/>
      <c r="AY2965" s="212"/>
      <c r="AZ2965" s="212"/>
      <c r="BA2965" s="212"/>
      <c r="BB2965" s="212"/>
      <c r="BC2965" s="212"/>
      <c r="BD2965" s="212"/>
      <c r="BE2965" s="212"/>
      <c r="BF2965" s="212"/>
      <c r="BG2965" s="212"/>
      <c r="BH2965" s="212"/>
    </row>
    <row r="2966" spans="1:60" outlineLevel="3" x14ac:dyDescent="0.2">
      <c r="A2966" s="219"/>
      <c r="B2966" s="220"/>
      <c r="C2966" s="259" t="s">
        <v>766</v>
      </c>
      <c r="D2966" s="226"/>
      <c r="E2966" s="227">
        <v>-28.783999999999999</v>
      </c>
      <c r="F2966" s="222"/>
      <c r="G2966" s="222"/>
      <c r="H2966" s="222"/>
      <c r="I2966" s="222"/>
      <c r="J2966" s="222"/>
      <c r="K2966" s="222"/>
      <c r="L2966" s="222"/>
      <c r="M2966" s="222"/>
      <c r="N2966" s="221"/>
      <c r="O2966" s="221"/>
      <c r="P2966" s="221"/>
      <c r="Q2966" s="221"/>
      <c r="R2966" s="222"/>
      <c r="S2966" s="222"/>
      <c r="T2966" s="222"/>
      <c r="U2966" s="222"/>
      <c r="V2966" s="222"/>
      <c r="W2966" s="222"/>
      <c r="X2966" s="222"/>
      <c r="Y2966" s="222"/>
      <c r="Z2966" s="212"/>
      <c r="AA2966" s="212"/>
      <c r="AB2966" s="212"/>
      <c r="AC2966" s="212"/>
      <c r="AD2966" s="212"/>
      <c r="AE2966" s="212"/>
      <c r="AF2966" s="212"/>
      <c r="AG2966" s="212" t="s">
        <v>235</v>
      </c>
      <c r="AH2966" s="212">
        <v>0</v>
      </c>
      <c r="AI2966" s="212"/>
      <c r="AJ2966" s="212"/>
      <c r="AK2966" s="212"/>
      <c r="AL2966" s="212"/>
      <c r="AM2966" s="212"/>
      <c r="AN2966" s="212"/>
      <c r="AO2966" s="212"/>
      <c r="AP2966" s="212"/>
      <c r="AQ2966" s="212"/>
      <c r="AR2966" s="212"/>
      <c r="AS2966" s="212"/>
      <c r="AT2966" s="212"/>
      <c r="AU2966" s="212"/>
      <c r="AV2966" s="212"/>
      <c r="AW2966" s="212"/>
      <c r="AX2966" s="212"/>
      <c r="AY2966" s="212"/>
      <c r="AZ2966" s="212"/>
      <c r="BA2966" s="212"/>
      <c r="BB2966" s="212"/>
      <c r="BC2966" s="212"/>
      <c r="BD2966" s="212"/>
      <c r="BE2966" s="212"/>
      <c r="BF2966" s="212"/>
      <c r="BG2966" s="212"/>
      <c r="BH2966" s="212"/>
    </row>
    <row r="2967" spans="1:60" outlineLevel="3" x14ac:dyDescent="0.2">
      <c r="A2967" s="219"/>
      <c r="B2967" s="220"/>
      <c r="C2967" s="259" t="s">
        <v>767</v>
      </c>
      <c r="D2967" s="226"/>
      <c r="E2967" s="227">
        <v>-57.669400000000003</v>
      </c>
      <c r="F2967" s="222"/>
      <c r="G2967" s="222"/>
      <c r="H2967" s="222"/>
      <c r="I2967" s="222"/>
      <c r="J2967" s="222"/>
      <c r="K2967" s="222"/>
      <c r="L2967" s="222"/>
      <c r="M2967" s="222"/>
      <c r="N2967" s="221"/>
      <c r="O2967" s="221"/>
      <c r="P2967" s="221"/>
      <c r="Q2967" s="221"/>
      <c r="R2967" s="222"/>
      <c r="S2967" s="222"/>
      <c r="T2967" s="222"/>
      <c r="U2967" s="222"/>
      <c r="V2967" s="222"/>
      <c r="W2967" s="222"/>
      <c r="X2967" s="222"/>
      <c r="Y2967" s="222"/>
      <c r="Z2967" s="212"/>
      <c r="AA2967" s="212"/>
      <c r="AB2967" s="212"/>
      <c r="AC2967" s="212"/>
      <c r="AD2967" s="212"/>
      <c r="AE2967" s="212"/>
      <c r="AF2967" s="212"/>
      <c r="AG2967" s="212" t="s">
        <v>235</v>
      </c>
      <c r="AH2967" s="212">
        <v>0</v>
      </c>
      <c r="AI2967" s="212"/>
      <c r="AJ2967" s="212"/>
      <c r="AK2967" s="212"/>
      <c r="AL2967" s="212"/>
      <c r="AM2967" s="212"/>
      <c r="AN2967" s="212"/>
      <c r="AO2967" s="212"/>
      <c r="AP2967" s="212"/>
      <c r="AQ2967" s="212"/>
      <c r="AR2967" s="212"/>
      <c r="AS2967" s="212"/>
      <c r="AT2967" s="212"/>
      <c r="AU2967" s="212"/>
      <c r="AV2967" s="212"/>
      <c r="AW2967" s="212"/>
      <c r="AX2967" s="212"/>
      <c r="AY2967" s="212"/>
      <c r="AZ2967" s="212"/>
      <c r="BA2967" s="212"/>
      <c r="BB2967" s="212"/>
      <c r="BC2967" s="212"/>
      <c r="BD2967" s="212"/>
      <c r="BE2967" s="212"/>
      <c r="BF2967" s="212"/>
      <c r="BG2967" s="212"/>
      <c r="BH2967" s="212"/>
    </row>
    <row r="2968" spans="1:60" ht="22.5" outlineLevel="3" x14ac:dyDescent="0.2">
      <c r="A2968" s="219"/>
      <c r="B2968" s="220"/>
      <c r="C2968" s="259" t="s">
        <v>768</v>
      </c>
      <c r="D2968" s="226"/>
      <c r="E2968" s="227">
        <v>-103.095</v>
      </c>
      <c r="F2968" s="222"/>
      <c r="G2968" s="222"/>
      <c r="H2968" s="222"/>
      <c r="I2968" s="222"/>
      <c r="J2968" s="222"/>
      <c r="K2968" s="222"/>
      <c r="L2968" s="222"/>
      <c r="M2968" s="222"/>
      <c r="N2968" s="221"/>
      <c r="O2968" s="221"/>
      <c r="P2968" s="221"/>
      <c r="Q2968" s="221"/>
      <c r="R2968" s="222"/>
      <c r="S2968" s="222"/>
      <c r="T2968" s="222"/>
      <c r="U2968" s="222"/>
      <c r="V2968" s="222"/>
      <c r="W2968" s="222"/>
      <c r="X2968" s="222"/>
      <c r="Y2968" s="222"/>
      <c r="Z2968" s="212"/>
      <c r="AA2968" s="212"/>
      <c r="AB2968" s="212"/>
      <c r="AC2968" s="212"/>
      <c r="AD2968" s="212"/>
      <c r="AE2968" s="212"/>
      <c r="AF2968" s="212"/>
      <c r="AG2968" s="212" t="s">
        <v>235</v>
      </c>
      <c r="AH2968" s="212">
        <v>0</v>
      </c>
      <c r="AI2968" s="212"/>
      <c r="AJ2968" s="212"/>
      <c r="AK2968" s="212"/>
      <c r="AL2968" s="212"/>
      <c r="AM2968" s="212"/>
      <c r="AN2968" s="212"/>
      <c r="AO2968" s="212"/>
      <c r="AP2968" s="212"/>
      <c r="AQ2968" s="212"/>
      <c r="AR2968" s="212"/>
      <c r="AS2968" s="212"/>
      <c r="AT2968" s="212"/>
      <c r="AU2968" s="212"/>
      <c r="AV2968" s="212"/>
      <c r="AW2968" s="212"/>
      <c r="AX2968" s="212"/>
      <c r="AY2968" s="212"/>
      <c r="AZ2968" s="212"/>
      <c r="BA2968" s="212"/>
      <c r="BB2968" s="212"/>
      <c r="BC2968" s="212"/>
      <c r="BD2968" s="212"/>
      <c r="BE2968" s="212"/>
      <c r="BF2968" s="212"/>
      <c r="BG2968" s="212"/>
      <c r="BH2968" s="212"/>
    </row>
    <row r="2969" spans="1:60" ht="22.5" outlineLevel="3" x14ac:dyDescent="0.2">
      <c r="A2969" s="219"/>
      <c r="B2969" s="220"/>
      <c r="C2969" s="259" t="s">
        <v>769</v>
      </c>
      <c r="D2969" s="226"/>
      <c r="E2969" s="227">
        <v>-63.030999999999999</v>
      </c>
      <c r="F2969" s="222"/>
      <c r="G2969" s="222"/>
      <c r="H2969" s="222"/>
      <c r="I2969" s="222"/>
      <c r="J2969" s="222"/>
      <c r="K2969" s="222"/>
      <c r="L2969" s="222"/>
      <c r="M2969" s="222"/>
      <c r="N2969" s="221"/>
      <c r="O2969" s="221"/>
      <c r="P2969" s="221"/>
      <c r="Q2969" s="221"/>
      <c r="R2969" s="222"/>
      <c r="S2969" s="222"/>
      <c r="T2969" s="222"/>
      <c r="U2969" s="222"/>
      <c r="V2969" s="222"/>
      <c r="W2969" s="222"/>
      <c r="X2969" s="222"/>
      <c r="Y2969" s="222"/>
      <c r="Z2969" s="212"/>
      <c r="AA2969" s="212"/>
      <c r="AB2969" s="212"/>
      <c r="AC2969" s="212"/>
      <c r="AD2969" s="212"/>
      <c r="AE2969" s="212"/>
      <c r="AF2969" s="212"/>
      <c r="AG2969" s="212" t="s">
        <v>235</v>
      </c>
      <c r="AH2969" s="212">
        <v>0</v>
      </c>
      <c r="AI2969" s="212"/>
      <c r="AJ2969" s="212"/>
      <c r="AK2969" s="212"/>
      <c r="AL2969" s="212"/>
      <c r="AM2969" s="212"/>
      <c r="AN2969" s="212"/>
      <c r="AO2969" s="212"/>
      <c r="AP2969" s="212"/>
      <c r="AQ2969" s="212"/>
      <c r="AR2969" s="212"/>
      <c r="AS2969" s="212"/>
      <c r="AT2969" s="212"/>
      <c r="AU2969" s="212"/>
      <c r="AV2969" s="212"/>
      <c r="AW2969" s="212"/>
      <c r="AX2969" s="212"/>
      <c r="AY2969" s="212"/>
      <c r="AZ2969" s="212"/>
      <c r="BA2969" s="212"/>
      <c r="BB2969" s="212"/>
      <c r="BC2969" s="212"/>
      <c r="BD2969" s="212"/>
      <c r="BE2969" s="212"/>
      <c r="BF2969" s="212"/>
      <c r="BG2969" s="212"/>
      <c r="BH2969" s="212"/>
    </row>
    <row r="2970" spans="1:60" ht="22.5" outlineLevel="3" x14ac:dyDescent="0.2">
      <c r="A2970" s="219"/>
      <c r="B2970" s="220"/>
      <c r="C2970" s="259" t="s">
        <v>770</v>
      </c>
      <c r="D2970" s="226"/>
      <c r="E2970" s="227">
        <v>-53.6616</v>
      </c>
      <c r="F2970" s="222"/>
      <c r="G2970" s="222"/>
      <c r="H2970" s="222"/>
      <c r="I2970" s="222"/>
      <c r="J2970" s="222"/>
      <c r="K2970" s="222"/>
      <c r="L2970" s="222"/>
      <c r="M2970" s="222"/>
      <c r="N2970" s="221"/>
      <c r="O2970" s="221"/>
      <c r="P2970" s="221"/>
      <c r="Q2970" s="221"/>
      <c r="R2970" s="222"/>
      <c r="S2970" s="222"/>
      <c r="T2970" s="222"/>
      <c r="U2970" s="222"/>
      <c r="V2970" s="222"/>
      <c r="W2970" s="222"/>
      <c r="X2970" s="222"/>
      <c r="Y2970" s="222"/>
      <c r="Z2970" s="212"/>
      <c r="AA2970" s="212"/>
      <c r="AB2970" s="212"/>
      <c r="AC2970" s="212"/>
      <c r="AD2970" s="212"/>
      <c r="AE2970" s="212"/>
      <c r="AF2970" s="212"/>
      <c r="AG2970" s="212" t="s">
        <v>235</v>
      </c>
      <c r="AH2970" s="212">
        <v>0</v>
      </c>
      <c r="AI2970" s="212"/>
      <c r="AJ2970" s="212"/>
      <c r="AK2970" s="212"/>
      <c r="AL2970" s="212"/>
      <c r="AM2970" s="212"/>
      <c r="AN2970" s="212"/>
      <c r="AO2970" s="212"/>
      <c r="AP2970" s="212"/>
      <c r="AQ2970" s="212"/>
      <c r="AR2970" s="212"/>
      <c r="AS2970" s="212"/>
      <c r="AT2970" s="212"/>
      <c r="AU2970" s="212"/>
      <c r="AV2970" s="212"/>
      <c r="AW2970" s="212"/>
      <c r="AX2970" s="212"/>
      <c r="AY2970" s="212"/>
      <c r="AZ2970" s="212"/>
      <c r="BA2970" s="212"/>
      <c r="BB2970" s="212"/>
      <c r="BC2970" s="212"/>
      <c r="BD2970" s="212"/>
      <c r="BE2970" s="212"/>
      <c r="BF2970" s="212"/>
      <c r="BG2970" s="212"/>
      <c r="BH2970" s="212"/>
    </row>
    <row r="2971" spans="1:60" outlineLevel="3" x14ac:dyDescent="0.2">
      <c r="A2971" s="219"/>
      <c r="B2971" s="220"/>
      <c r="C2971" s="273" t="s">
        <v>328</v>
      </c>
      <c r="D2971" s="265"/>
      <c r="E2971" s="266">
        <v>-566.88210000000004</v>
      </c>
      <c r="F2971" s="222"/>
      <c r="G2971" s="222"/>
      <c r="H2971" s="222"/>
      <c r="I2971" s="222"/>
      <c r="J2971" s="222"/>
      <c r="K2971" s="222"/>
      <c r="L2971" s="222"/>
      <c r="M2971" s="222"/>
      <c r="N2971" s="221"/>
      <c r="O2971" s="221"/>
      <c r="P2971" s="221"/>
      <c r="Q2971" s="221"/>
      <c r="R2971" s="222"/>
      <c r="S2971" s="222"/>
      <c r="T2971" s="222"/>
      <c r="U2971" s="222"/>
      <c r="V2971" s="222"/>
      <c r="W2971" s="222"/>
      <c r="X2971" s="222"/>
      <c r="Y2971" s="222"/>
      <c r="Z2971" s="212"/>
      <c r="AA2971" s="212"/>
      <c r="AB2971" s="212"/>
      <c r="AC2971" s="212"/>
      <c r="AD2971" s="212"/>
      <c r="AE2971" s="212"/>
      <c r="AF2971" s="212"/>
      <c r="AG2971" s="212" t="s">
        <v>235</v>
      </c>
      <c r="AH2971" s="212">
        <v>1</v>
      </c>
      <c r="AI2971" s="212"/>
      <c r="AJ2971" s="212"/>
      <c r="AK2971" s="212"/>
      <c r="AL2971" s="212"/>
      <c r="AM2971" s="212"/>
      <c r="AN2971" s="212"/>
      <c r="AO2971" s="212"/>
      <c r="AP2971" s="212"/>
      <c r="AQ2971" s="212"/>
      <c r="AR2971" s="212"/>
      <c r="AS2971" s="212"/>
      <c r="AT2971" s="212"/>
      <c r="AU2971" s="212"/>
      <c r="AV2971" s="212"/>
      <c r="AW2971" s="212"/>
      <c r="AX2971" s="212"/>
      <c r="AY2971" s="212"/>
      <c r="AZ2971" s="212"/>
      <c r="BA2971" s="212"/>
      <c r="BB2971" s="212"/>
      <c r="BC2971" s="212"/>
      <c r="BD2971" s="212"/>
      <c r="BE2971" s="212"/>
      <c r="BF2971" s="212"/>
      <c r="BG2971" s="212"/>
      <c r="BH2971" s="212"/>
    </row>
    <row r="2972" spans="1:60" outlineLevel="3" x14ac:dyDescent="0.2">
      <c r="A2972" s="219"/>
      <c r="B2972" s="220"/>
      <c r="C2972" s="259" t="s">
        <v>773</v>
      </c>
      <c r="D2972" s="226"/>
      <c r="E2972" s="227">
        <v>5</v>
      </c>
      <c r="F2972" s="222"/>
      <c r="G2972" s="222"/>
      <c r="H2972" s="222"/>
      <c r="I2972" s="222"/>
      <c r="J2972" s="222"/>
      <c r="K2972" s="222"/>
      <c r="L2972" s="222"/>
      <c r="M2972" s="222"/>
      <c r="N2972" s="221"/>
      <c r="O2972" s="221"/>
      <c r="P2972" s="221"/>
      <c r="Q2972" s="221"/>
      <c r="R2972" s="222"/>
      <c r="S2972" s="222"/>
      <c r="T2972" s="222"/>
      <c r="U2972" s="222"/>
      <c r="V2972" s="222"/>
      <c r="W2972" s="222"/>
      <c r="X2972" s="222"/>
      <c r="Y2972" s="222"/>
      <c r="Z2972" s="212"/>
      <c r="AA2972" s="212"/>
      <c r="AB2972" s="212"/>
      <c r="AC2972" s="212"/>
      <c r="AD2972" s="212"/>
      <c r="AE2972" s="212"/>
      <c r="AF2972" s="212"/>
      <c r="AG2972" s="212" t="s">
        <v>235</v>
      </c>
      <c r="AH2972" s="212">
        <v>0</v>
      </c>
      <c r="AI2972" s="212"/>
      <c r="AJ2972" s="212"/>
      <c r="AK2972" s="212"/>
      <c r="AL2972" s="212"/>
      <c r="AM2972" s="212"/>
      <c r="AN2972" s="212"/>
      <c r="AO2972" s="212"/>
      <c r="AP2972" s="212"/>
      <c r="AQ2972" s="212"/>
      <c r="AR2972" s="212"/>
      <c r="AS2972" s="212"/>
      <c r="AT2972" s="212"/>
      <c r="AU2972" s="212"/>
      <c r="AV2972" s="212"/>
      <c r="AW2972" s="212"/>
      <c r="AX2972" s="212"/>
      <c r="AY2972" s="212"/>
      <c r="AZ2972" s="212"/>
      <c r="BA2972" s="212"/>
      <c r="BB2972" s="212"/>
      <c r="BC2972" s="212"/>
      <c r="BD2972" s="212"/>
      <c r="BE2972" s="212"/>
      <c r="BF2972" s="212"/>
      <c r="BG2972" s="212"/>
      <c r="BH2972" s="212"/>
    </row>
    <row r="2973" spans="1:60" outlineLevel="3" x14ac:dyDescent="0.2">
      <c r="A2973" s="219"/>
      <c r="B2973" s="220"/>
      <c r="C2973" s="259" t="s">
        <v>669</v>
      </c>
      <c r="D2973" s="226"/>
      <c r="E2973" s="227">
        <v>11.9</v>
      </c>
      <c r="F2973" s="222"/>
      <c r="G2973" s="222"/>
      <c r="H2973" s="222"/>
      <c r="I2973" s="222"/>
      <c r="J2973" s="222"/>
      <c r="K2973" s="222"/>
      <c r="L2973" s="222"/>
      <c r="M2973" s="222"/>
      <c r="N2973" s="221"/>
      <c r="O2973" s="221"/>
      <c r="P2973" s="221"/>
      <c r="Q2973" s="221"/>
      <c r="R2973" s="222"/>
      <c r="S2973" s="222"/>
      <c r="T2973" s="222"/>
      <c r="U2973" s="222"/>
      <c r="V2973" s="222"/>
      <c r="W2973" s="222"/>
      <c r="X2973" s="222"/>
      <c r="Y2973" s="222"/>
      <c r="Z2973" s="212"/>
      <c r="AA2973" s="212"/>
      <c r="AB2973" s="212"/>
      <c r="AC2973" s="212"/>
      <c r="AD2973" s="212"/>
      <c r="AE2973" s="212"/>
      <c r="AF2973" s="212"/>
      <c r="AG2973" s="212" t="s">
        <v>235</v>
      </c>
      <c r="AH2973" s="212">
        <v>0</v>
      </c>
      <c r="AI2973" s="212"/>
      <c r="AJ2973" s="212"/>
      <c r="AK2973" s="212"/>
      <c r="AL2973" s="212"/>
      <c r="AM2973" s="212"/>
      <c r="AN2973" s="212"/>
      <c r="AO2973" s="212"/>
      <c r="AP2973" s="212"/>
      <c r="AQ2973" s="212"/>
      <c r="AR2973" s="212"/>
      <c r="AS2973" s="212"/>
      <c r="AT2973" s="212"/>
      <c r="AU2973" s="212"/>
      <c r="AV2973" s="212"/>
      <c r="AW2973" s="212"/>
      <c r="AX2973" s="212"/>
      <c r="AY2973" s="212"/>
      <c r="AZ2973" s="212"/>
      <c r="BA2973" s="212"/>
      <c r="BB2973" s="212"/>
      <c r="BC2973" s="212"/>
      <c r="BD2973" s="212"/>
      <c r="BE2973" s="212"/>
      <c r="BF2973" s="212"/>
      <c r="BG2973" s="212"/>
      <c r="BH2973" s="212"/>
    </row>
    <row r="2974" spans="1:60" outlineLevel="3" x14ac:dyDescent="0.2">
      <c r="A2974" s="219"/>
      <c r="B2974" s="220"/>
      <c r="C2974" s="259" t="s">
        <v>670</v>
      </c>
      <c r="D2974" s="226"/>
      <c r="E2974" s="227">
        <v>6.2039999999999997</v>
      </c>
      <c r="F2974" s="222"/>
      <c r="G2974" s="222"/>
      <c r="H2974" s="222"/>
      <c r="I2974" s="222"/>
      <c r="J2974" s="222"/>
      <c r="K2974" s="222"/>
      <c r="L2974" s="222"/>
      <c r="M2974" s="222"/>
      <c r="N2974" s="221"/>
      <c r="O2974" s="221"/>
      <c r="P2974" s="221"/>
      <c r="Q2974" s="221"/>
      <c r="R2974" s="222"/>
      <c r="S2974" s="222"/>
      <c r="T2974" s="222"/>
      <c r="U2974" s="222"/>
      <c r="V2974" s="222"/>
      <c r="W2974" s="222"/>
      <c r="X2974" s="222"/>
      <c r="Y2974" s="222"/>
      <c r="Z2974" s="212"/>
      <c r="AA2974" s="212"/>
      <c r="AB2974" s="212"/>
      <c r="AC2974" s="212"/>
      <c r="AD2974" s="212"/>
      <c r="AE2974" s="212"/>
      <c r="AF2974" s="212"/>
      <c r="AG2974" s="212" t="s">
        <v>235</v>
      </c>
      <c r="AH2974" s="212">
        <v>0</v>
      </c>
      <c r="AI2974" s="212"/>
      <c r="AJ2974" s="212"/>
      <c r="AK2974" s="212"/>
      <c r="AL2974" s="212"/>
      <c r="AM2974" s="212"/>
      <c r="AN2974" s="212"/>
      <c r="AO2974" s="212"/>
      <c r="AP2974" s="212"/>
      <c r="AQ2974" s="212"/>
      <c r="AR2974" s="212"/>
      <c r="AS2974" s="212"/>
      <c r="AT2974" s="212"/>
      <c r="AU2974" s="212"/>
      <c r="AV2974" s="212"/>
      <c r="AW2974" s="212"/>
      <c r="AX2974" s="212"/>
      <c r="AY2974" s="212"/>
      <c r="AZ2974" s="212"/>
      <c r="BA2974" s="212"/>
      <c r="BB2974" s="212"/>
      <c r="BC2974" s="212"/>
      <c r="BD2974" s="212"/>
      <c r="BE2974" s="212"/>
      <c r="BF2974" s="212"/>
      <c r="BG2974" s="212"/>
      <c r="BH2974" s="212"/>
    </row>
    <row r="2975" spans="1:60" outlineLevel="3" x14ac:dyDescent="0.2">
      <c r="A2975" s="219"/>
      <c r="B2975" s="220"/>
      <c r="C2975" s="259" t="s">
        <v>671</v>
      </c>
      <c r="D2975" s="226"/>
      <c r="E2975" s="227">
        <v>13.95</v>
      </c>
      <c r="F2975" s="222"/>
      <c r="G2975" s="222"/>
      <c r="H2975" s="222"/>
      <c r="I2975" s="222"/>
      <c r="J2975" s="222"/>
      <c r="K2975" s="222"/>
      <c r="L2975" s="222"/>
      <c r="M2975" s="222"/>
      <c r="N2975" s="221"/>
      <c r="O2975" s="221"/>
      <c r="P2975" s="221"/>
      <c r="Q2975" s="221"/>
      <c r="R2975" s="222"/>
      <c r="S2975" s="222"/>
      <c r="T2975" s="222"/>
      <c r="U2975" s="222"/>
      <c r="V2975" s="222"/>
      <c r="W2975" s="222"/>
      <c r="X2975" s="222"/>
      <c r="Y2975" s="222"/>
      <c r="Z2975" s="212"/>
      <c r="AA2975" s="212"/>
      <c r="AB2975" s="212"/>
      <c r="AC2975" s="212"/>
      <c r="AD2975" s="212"/>
      <c r="AE2975" s="212"/>
      <c r="AF2975" s="212"/>
      <c r="AG2975" s="212" t="s">
        <v>235</v>
      </c>
      <c r="AH2975" s="212">
        <v>0</v>
      </c>
      <c r="AI2975" s="212"/>
      <c r="AJ2975" s="212"/>
      <c r="AK2975" s="212"/>
      <c r="AL2975" s="212"/>
      <c r="AM2975" s="212"/>
      <c r="AN2975" s="212"/>
      <c r="AO2975" s="212"/>
      <c r="AP2975" s="212"/>
      <c r="AQ2975" s="212"/>
      <c r="AR2975" s="212"/>
      <c r="AS2975" s="212"/>
      <c r="AT2975" s="212"/>
      <c r="AU2975" s="212"/>
      <c r="AV2975" s="212"/>
      <c r="AW2975" s="212"/>
      <c r="AX2975" s="212"/>
      <c r="AY2975" s="212"/>
      <c r="AZ2975" s="212"/>
      <c r="BA2975" s="212"/>
      <c r="BB2975" s="212"/>
      <c r="BC2975" s="212"/>
      <c r="BD2975" s="212"/>
      <c r="BE2975" s="212"/>
      <c r="BF2975" s="212"/>
      <c r="BG2975" s="212"/>
      <c r="BH2975" s="212"/>
    </row>
    <row r="2976" spans="1:60" outlineLevel="3" x14ac:dyDescent="0.2">
      <c r="A2976" s="219"/>
      <c r="B2976" s="220"/>
      <c r="C2976" s="259" t="s">
        <v>672</v>
      </c>
      <c r="D2976" s="226"/>
      <c r="E2976" s="227">
        <v>3.6</v>
      </c>
      <c r="F2976" s="222"/>
      <c r="G2976" s="222"/>
      <c r="H2976" s="222"/>
      <c r="I2976" s="222"/>
      <c r="J2976" s="222"/>
      <c r="K2976" s="222"/>
      <c r="L2976" s="222"/>
      <c r="M2976" s="222"/>
      <c r="N2976" s="221"/>
      <c r="O2976" s="221"/>
      <c r="P2976" s="221"/>
      <c r="Q2976" s="221"/>
      <c r="R2976" s="222"/>
      <c r="S2976" s="222"/>
      <c r="T2976" s="222"/>
      <c r="U2976" s="222"/>
      <c r="V2976" s="222"/>
      <c r="W2976" s="222"/>
      <c r="X2976" s="222"/>
      <c r="Y2976" s="222"/>
      <c r="Z2976" s="212"/>
      <c r="AA2976" s="212"/>
      <c r="AB2976" s="212"/>
      <c r="AC2976" s="212"/>
      <c r="AD2976" s="212"/>
      <c r="AE2976" s="212"/>
      <c r="AF2976" s="212"/>
      <c r="AG2976" s="212" t="s">
        <v>235</v>
      </c>
      <c r="AH2976" s="212">
        <v>0</v>
      </c>
      <c r="AI2976" s="212"/>
      <c r="AJ2976" s="212"/>
      <c r="AK2976" s="212"/>
      <c r="AL2976" s="212"/>
      <c r="AM2976" s="212"/>
      <c r="AN2976" s="212"/>
      <c r="AO2976" s="212"/>
      <c r="AP2976" s="212"/>
      <c r="AQ2976" s="212"/>
      <c r="AR2976" s="212"/>
      <c r="AS2976" s="212"/>
      <c r="AT2976" s="212"/>
      <c r="AU2976" s="212"/>
      <c r="AV2976" s="212"/>
      <c r="AW2976" s="212"/>
      <c r="AX2976" s="212"/>
      <c r="AY2976" s="212"/>
      <c r="AZ2976" s="212"/>
      <c r="BA2976" s="212"/>
      <c r="BB2976" s="212"/>
      <c r="BC2976" s="212"/>
      <c r="BD2976" s="212"/>
      <c r="BE2976" s="212"/>
      <c r="BF2976" s="212"/>
      <c r="BG2976" s="212"/>
      <c r="BH2976" s="212"/>
    </row>
    <row r="2977" spans="1:60" outlineLevel="3" x14ac:dyDescent="0.2">
      <c r="A2977" s="219"/>
      <c r="B2977" s="220"/>
      <c r="C2977" s="259" t="s">
        <v>673</v>
      </c>
      <c r="D2977" s="226"/>
      <c r="E2977" s="227">
        <v>6.75</v>
      </c>
      <c r="F2977" s="222"/>
      <c r="G2977" s="222"/>
      <c r="H2977" s="222"/>
      <c r="I2977" s="222"/>
      <c r="J2977" s="222"/>
      <c r="K2977" s="222"/>
      <c r="L2977" s="222"/>
      <c r="M2977" s="222"/>
      <c r="N2977" s="221"/>
      <c r="O2977" s="221"/>
      <c r="P2977" s="221"/>
      <c r="Q2977" s="221"/>
      <c r="R2977" s="222"/>
      <c r="S2977" s="222"/>
      <c r="T2977" s="222"/>
      <c r="U2977" s="222"/>
      <c r="V2977" s="222"/>
      <c r="W2977" s="222"/>
      <c r="X2977" s="222"/>
      <c r="Y2977" s="222"/>
      <c r="Z2977" s="212"/>
      <c r="AA2977" s="212"/>
      <c r="AB2977" s="212"/>
      <c r="AC2977" s="212"/>
      <c r="AD2977" s="212"/>
      <c r="AE2977" s="212"/>
      <c r="AF2977" s="212"/>
      <c r="AG2977" s="212" t="s">
        <v>235</v>
      </c>
      <c r="AH2977" s="212">
        <v>0</v>
      </c>
      <c r="AI2977" s="212"/>
      <c r="AJ2977" s="212"/>
      <c r="AK2977" s="212"/>
      <c r="AL2977" s="212"/>
      <c r="AM2977" s="212"/>
      <c r="AN2977" s="212"/>
      <c r="AO2977" s="212"/>
      <c r="AP2977" s="212"/>
      <c r="AQ2977" s="212"/>
      <c r="AR2977" s="212"/>
      <c r="AS2977" s="212"/>
      <c r="AT2977" s="212"/>
      <c r="AU2977" s="212"/>
      <c r="AV2977" s="212"/>
      <c r="AW2977" s="212"/>
      <c r="AX2977" s="212"/>
      <c r="AY2977" s="212"/>
      <c r="AZ2977" s="212"/>
      <c r="BA2977" s="212"/>
      <c r="BB2977" s="212"/>
      <c r="BC2977" s="212"/>
      <c r="BD2977" s="212"/>
      <c r="BE2977" s="212"/>
      <c r="BF2977" s="212"/>
      <c r="BG2977" s="212"/>
      <c r="BH2977" s="212"/>
    </row>
    <row r="2978" spans="1:60" outlineLevel="3" x14ac:dyDescent="0.2">
      <c r="A2978" s="219"/>
      <c r="B2978" s="220"/>
      <c r="C2978" s="259" t="s">
        <v>674</v>
      </c>
      <c r="D2978" s="226"/>
      <c r="E2978" s="227">
        <v>8.8919999999999995</v>
      </c>
      <c r="F2978" s="222"/>
      <c r="G2978" s="222"/>
      <c r="H2978" s="222"/>
      <c r="I2978" s="222"/>
      <c r="J2978" s="222"/>
      <c r="K2978" s="222"/>
      <c r="L2978" s="222"/>
      <c r="M2978" s="222"/>
      <c r="N2978" s="221"/>
      <c r="O2978" s="221"/>
      <c r="P2978" s="221"/>
      <c r="Q2978" s="221"/>
      <c r="R2978" s="222"/>
      <c r="S2978" s="222"/>
      <c r="T2978" s="222"/>
      <c r="U2978" s="222"/>
      <c r="V2978" s="222"/>
      <c r="W2978" s="222"/>
      <c r="X2978" s="222"/>
      <c r="Y2978" s="222"/>
      <c r="Z2978" s="212"/>
      <c r="AA2978" s="212"/>
      <c r="AB2978" s="212"/>
      <c r="AC2978" s="212"/>
      <c r="AD2978" s="212"/>
      <c r="AE2978" s="212"/>
      <c r="AF2978" s="212"/>
      <c r="AG2978" s="212" t="s">
        <v>235</v>
      </c>
      <c r="AH2978" s="212">
        <v>0</v>
      </c>
      <c r="AI2978" s="212"/>
      <c r="AJ2978" s="212"/>
      <c r="AK2978" s="212"/>
      <c r="AL2978" s="212"/>
      <c r="AM2978" s="212"/>
      <c r="AN2978" s="212"/>
      <c r="AO2978" s="212"/>
      <c r="AP2978" s="212"/>
      <c r="AQ2978" s="212"/>
      <c r="AR2978" s="212"/>
      <c r="AS2978" s="212"/>
      <c r="AT2978" s="212"/>
      <c r="AU2978" s="212"/>
      <c r="AV2978" s="212"/>
      <c r="AW2978" s="212"/>
      <c r="AX2978" s="212"/>
      <c r="AY2978" s="212"/>
      <c r="AZ2978" s="212"/>
      <c r="BA2978" s="212"/>
      <c r="BB2978" s="212"/>
      <c r="BC2978" s="212"/>
      <c r="BD2978" s="212"/>
      <c r="BE2978" s="212"/>
      <c r="BF2978" s="212"/>
      <c r="BG2978" s="212"/>
      <c r="BH2978" s="212"/>
    </row>
    <row r="2979" spans="1:60" outlineLevel="3" x14ac:dyDescent="0.2">
      <c r="A2979" s="219"/>
      <c r="B2979" s="220"/>
      <c r="C2979" s="259" t="s">
        <v>675</v>
      </c>
      <c r="D2979" s="226"/>
      <c r="E2979" s="227">
        <v>9.4380000000000006</v>
      </c>
      <c r="F2979" s="222"/>
      <c r="G2979" s="222"/>
      <c r="H2979" s="222"/>
      <c r="I2979" s="222"/>
      <c r="J2979" s="222"/>
      <c r="K2979" s="222"/>
      <c r="L2979" s="222"/>
      <c r="M2979" s="222"/>
      <c r="N2979" s="221"/>
      <c r="O2979" s="221"/>
      <c r="P2979" s="221"/>
      <c r="Q2979" s="221"/>
      <c r="R2979" s="222"/>
      <c r="S2979" s="222"/>
      <c r="T2979" s="222"/>
      <c r="U2979" s="222"/>
      <c r="V2979" s="222"/>
      <c r="W2979" s="222"/>
      <c r="X2979" s="222"/>
      <c r="Y2979" s="222"/>
      <c r="Z2979" s="212"/>
      <c r="AA2979" s="212"/>
      <c r="AB2979" s="212"/>
      <c r="AC2979" s="212"/>
      <c r="AD2979" s="212"/>
      <c r="AE2979" s="212"/>
      <c r="AF2979" s="212"/>
      <c r="AG2979" s="212" t="s">
        <v>235</v>
      </c>
      <c r="AH2979" s="212">
        <v>0</v>
      </c>
      <c r="AI2979" s="212"/>
      <c r="AJ2979" s="212"/>
      <c r="AK2979" s="212"/>
      <c r="AL2979" s="212"/>
      <c r="AM2979" s="212"/>
      <c r="AN2979" s="212"/>
      <c r="AO2979" s="212"/>
      <c r="AP2979" s="212"/>
      <c r="AQ2979" s="212"/>
      <c r="AR2979" s="212"/>
      <c r="AS2979" s="212"/>
      <c r="AT2979" s="212"/>
      <c r="AU2979" s="212"/>
      <c r="AV2979" s="212"/>
      <c r="AW2979" s="212"/>
      <c r="AX2979" s="212"/>
      <c r="AY2979" s="212"/>
      <c r="AZ2979" s="212"/>
      <c r="BA2979" s="212"/>
      <c r="BB2979" s="212"/>
      <c r="BC2979" s="212"/>
      <c r="BD2979" s="212"/>
      <c r="BE2979" s="212"/>
      <c r="BF2979" s="212"/>
      <c r="BG2979" s="212"/>
      <c r="BH2979" s="212"/>
    </row>
    <row r="2980" spans="1:60" outlineLevel="3" x14ac:dyDescent="0.2">
      <c r="A2980" s="219"/>
      <c r="B2980" s="220"/>
      <c r="C2980" s="259" t="s">
        <v>676</v>
      </c>
      <c r="D2980" s="226"/>
      <c r="E2980" s="227">
        <v>2.133</v>
      </c>
      <c r="F2980" s="222"/>
      <c r="G2980" s="222"/>
      <c r="H2980" s="222"/>
      <c r="I2980" s="222"/>
      <c r="J2980" s="222"/>
      <c r="K2980" s="222"/>
      <c r="L2980" s="222"/>
      <c r="M2980" s="222"/>
      <c r="N2980" s="221"/>
      <c r="O2980" s="221"/>
      <c r="P2980" s="221"/>
      <c r="Q2980" s="221"/>
      <c r="R2980" s="222"/>
      <c r="S2980" s="222"/>
      <c r="T2980" s="222"/>
      <c r="U2980" s="222"/>
      <c r="V2980" s="222"/>
      <c r="W2980" s="222"/>
      <c r="X2980" s="222"/>
      <c r="Y2980" s="222"/>
      <c r="Z2980" s="212"/>
      <c r="AA2980" s="212"/>
      <c r="AB2980" s="212"/>
      <c r="AC2980" s="212"/>
      <c r="AD2980" s="212"/>
      <c r="AE2980" s="212"/>
      <c r="AF2980" s="212"/>
      <c r="AG2980" s="212" t="s">
        <v>235</v>
      </c>
      <c r="AH2980" s="212">
        <v>0</v>
      </c>
      <c r="AI2980" s="212"/>
      <c r="AJ2980" s="212"/>
      <c r="AK2980" s="212"/>
      <c r="AL2980" s="212"/>
      <c r="AM2980" s="212"/>
      <c r="AN2980" s="212"/>
      <c r="AO2980" s="212"/>
      <c r="AP2980" s="212"/>
      <c r="AQ2980" s="212"/>
      <c r="AR2980" s="212"/>
      <c r="AS2980" s="212"/>
      <c r="AT2980" s="212"/>
      <c r="AU2980" s="212"/>
      <c r="AV2980" s="212"/>
      <c r="AW2980" s="212"/>
      <c r="AX2980" s="212"/>
      <c r="AY2980" s="212"/>
      <c r="AZ2980" s="212"/>
      <c r="BA2980" s="212"/>
      <c r="BB2980" s="212"/>
      <c r="BC2980" s="212"/>
      <c r="BD2980" s="212"/>
      <c r="BE2980" s="212"/>
      <c r="BF2980" s="212"/>
      <c r="BG2980" s="212"/>
      <c r="BH2980" s="212"/>
    </row>
    <row r="2981" spans="1:60" outlineLevel="3" x14ac:dyDescent="0.2">
      <c r="A2981" s="219"/>
      <c r="B2981" s="220"/>
      <c r="C2981" s="259" t="s">
        <v>677</v>
      </c>
      <c r="D2981" s="226"/>
      <c r="E2981" s="227">
        <v>7.4654999999999996</v>
      </c>
      <c r="F2981" s="222"/>
      <c r="G2981" s="222"/>
      <c r="H2981" s="222"/>
      <c r="I2981" s="222"/>
      <c r="J2981" s="222"/>
      <c r="K2981" s="222"/>
      <c r="L2981" s="222"/>
      <c r="M2981" s="222"/>
      <c r="N2981" s="221"/>
      <c r="O2981" s="221"/>
      <c r="P2981" s="221"/>
      <c r="Q2981" s="221"/>
      <c r="R2981" s="222"/>
      <c r="S2981" s="222"/>
      <c r="T2981" s="222"/>
      <c r="U2981" s="222"/>
      <c r="V2981" s="222"/>
      <c r="W2981" s="222"/>
      <c r="X2981" s="222"/>
      <c r="Y2981" s="222"/>
      <c r="Z2981" s="212"/>
      <c r="AA2981" s="212"/>
      <c r="AB2981" s="212"/>
      <c r="AC2981" s="212"/>
      <c r="AD2981" s="212"/>
      <c r="AE2981" s="212"/>
      <c r="AF2981" s="212"/>
      <c r="AG2981" s="212" t="s">
        <v>235</v>
      </c>
      <c r="AH2981" s="212">
        <v>0</v>
      </c>
      <c r="AI2981" s="212"/>
      <c r="AJ2981" s="212"/>
      <c r="AK2981" s="212"/>
      <c r="AL2981" s="212"/>
      <c r="AM2981" s="212"/>
      <c r="AN2981" s="212"/>
      <c r="AO2981" s="212"/>
      <c r="AP2981" s="212"/>
      <c r="AQ2981" s="212"/>
      <c r="AR2981" s="212"/>
      <c r="AS2981" s="212"/>
      <c r="AT2981" s="212"/>
      <c r="AU2981" s="212"/>
      <c r="AV2981" s="212"/>
      <c r="AW2981" s="212"/>
      <c r="AX2981" s="212"/>
      <c r="AY2981" s="212"/>
      <c r="AZ2981" s="212"/>
      <c r="BA2981" s="212"/>
      <c r="BB2981" s="212"/>
      <c r="BC2981" s="212"/>
      <c r="BD2981" s="212"/>
      <c r="BE2981" s="212"/>
      <c r="BF2981" s="212"/>
      <c r="BG2981" s="212"/>
      <c r="BH2981" s="212"/>
    </row>
    <row r="2982" spans="1:60" outlineLevel="3" x14ac:dyDescent="0.2">
      <c r="A2982" s="219"/>
      <c r="B2982" s="220"/>
      <c r="C2982" s="259" t="s">
        <v>678</v>
      </c>
      <c r="D2982" s="226"/>
      <c r="E2982" s="227">
        <v>20.16</v>
      </c>
      <c r="F2982" s="222"/>
      <c r="G2982" s="222"/>
      <c r="H2982" s="222"/>
      <c r="I2982" s="222"/>
      <c r="J2982" s="222"/>
      <c r="K2982" s="222"/>
      <c r="L2982" s="222"/>
      <c r="M2982" s="222"/>
      <c r="N2982" s="221"/>
      <c r="O2982" s="221"/>
      <c r="P2982" s="221"/>
      <c r="Q2982" s="221"/>
      <c r="R2982" s="222"/>
      <c r="S2982" s="222"/>
      <c r="T2982" s="222"/>
      <c r="U2982" s="222"/>
      <c r="V2982" s="222"/>
      <c r="W2982" s="222"/>
      <c r="X2982" s="222"/>
      <c r="Y2982" s="222"/>
      <c r="Z2982" s="212"/>
      <c r="AA2982" s="212"/>
      <c r="AB2982" s="212"/>
      <c r="AC2982" s="212"/>
      <c r="AD2982" s="212"/>
      <c r="AE2982" s="212"/>
      <c r="AF2982" s="212"/>
      <c r="AG2982" s="212" t="s">
        <v>235</v>
      </c>
      <c r="AH2982" s="212">
        <v>0</v>
      </c>
      <c r="AI2982" s="212"/>
      <c r="AJ2982" s="212"/>
      <c r="AK2982" s="212"/>
      <c r="AL2982" s="212"/>
      <c r="AM2982" s="212"/>
      <c r="AN2982" s="212"/>
      <c r="AO2982" s="212"/>
      <c r="AP2982" s="212"/>
      <c r="AQ2982" s="212"/>
      <c r="AR2982" s="212"/>
      <c r="AS2982" s="212"/>
      <c r="AT2982" s="212"/>
      <c r="AU2982" s="212"/>
      <c r="AV2982" s="212"/>
      <c r="AW2982" s="212"/>
      <c r="AX2982" s="212"/>
      <c r="AY2982" s="212"/>
      <c r="AZ2982" s="212"/>
      <c r="BA2982" s="212"/>
      <c r="BB2982" s="212"/>
      <c r="BC2982" s="212"/>
      <c r="BD2982" s="212"/>
      <c r="BE2982" s="212"/>
      <c r="BF2982" s="212"/>
      <c r="BG2982" s="212"/>
      <c r="BH2982" s="212"/>
    </row>
    <row r="2983" spans="1:60" outlineLevel="3" x14ac:dyDescent="0.2">
      <c r="A2983" s="219"/>
      <c r="B2983" s="220"/>
      <c r="C2983" s="259" t="s">
        <v>679</v>
      </c>
      <c r="D2983" s="226"/>
      <c r="E2983" s="227">
        <v>23.4</v>
      </c>
      <c r="F2983" s="222"/>
      <c r="G2983" s="222"/>
      <c r="H2983" s="222"/>
      <c r="I2983" s="222"/>
      <c r="J2983" s="222"/>
      <c r="K2983" s="222"/>
      <c r="L2983" s="222"/>
      <c r="M2983" s="222"/>
      <c r="N2983" s="221"/>
      <c r="O2983" s="221"/>
      <c r="P2983" s="221"/>
      <c r="Q2983" s="221"/>
      <c r="R2983" s="222"/>
      <c r="S2983" s="222"/>
      <c r="T2983" s="222"/>
      <c r="U2983" s="222"/>
      <c r="V2983" s="222"/>
      <c r="W2983" s="222"/>
      <c r="X2983" s="222"/>
      <c r="Y2983" s="222"/>
      <c r="Z2983" s="212"/>
      <c r="AA2983" s="212"/>
      <c r="AB2983" s="212"/>
      <c r="AC2983" s="212"/>
      <c r="AD2983" s="212"/>
      <c r="AE2983" s="212"/>
      <c r="AF2983" s="212"/>
      <c r="AG2983" s="212" t="s">
        <v>235</v>
      </c>
      <c r="AH2983" s="212">
        <v>0</v>
      </c>
      <c r="AI2983" s="212"/>
      <c r="AJ2983" s="212"/>
      <c r="AK2983" s="212"/>
      <c r="AL2983" s="212"/>
      <c r="AM2983" s="212"/>
      <c r="AN2983" s="212"/>
      <c r="AO2983" s="212"/>
      <c r="AP2983" s="212"/>
      <c r="AQ2983" s="212"/>
      <c r="AR2983" s="212"/>
      <c r="AS2983" s="212"/>
      <c r="AT2983" s="212"/>
      <c r="AU2983" s="212"/>
      <c r="AV2983" s="212"/>
      <c r="AW2983" s="212"/>
      <c r="AX2983" s="212"/>
      <c r="AY2983" s="212"/>
      <c r="AZ2983" s="212"/>
      <c r="BA2983" s="212"/>
      <c r="BB2983" s="212"/>
      <c r="BC2983" s="212"/>
      <c r="BD2983" s="212"/>
      <c r="BE2983" s="212"/>
      <c r="BF2983" s="212"/>
      <c r="BG2983" s="212"/>
      <c r="BH2983" s="212"/>
    </row>
    <row r="2984" spans="1:60" outlineLevel="3" x14ac:dyDescent="0.2">
      <c r="A2984" s="219"/>
      <c r="B2984" s="220"/>
      <c r="C2984" s="259" t="s">
        <v>680</v>
      </c>
      <c r="D2984" s="226"/>
      <c r="E2984" s="227">
        <v>26.52</v>
      </c>
      <c r="F2984" s="222"/>
      <c r="G2984" s="222"/>
      <c r="H2984" s="222"/>
      <c r="I2984" s="222"/>
      <c r="J2984" s="222"/>
      <c r="K2984" s="222"/>
      <c r="L2984" s="222"/>
      <c r="M2984" s="222"/>
      <c r="N2984" s="221"/>
      <c r="O2984" s="221"/>
      <c r="P2984" s="221"/>
      <c r="Q2984" s="221"/>
      <c r="R2984" s="222"/>
      <c r="S2984" s="222"/>
      <c r="T2984" s="222"/>
      <c r="U2984" s="222"/>
      <c r="V2984" s="222"/>
      <c r="W2984" s="222"/>
      <c r="X2984" s="222"/>
      <c r="Y2984" s="222"/>
      <c r="Z2984" s="212"/>
      <c r="AA2984" s="212"/>
      <c r="AB2984" s="212"/>
      <c r="AC2984" s="212"/>
      <c r="AD2984" s="212"/>
      <c r="AE2984" s="212"/>
      <c r="AF2984" s="212"/>
      <c r="AG2984" s="212" t="s">
        <v>235</v>
      </c>
      <c r="AH2984" s="212">
        <v>0</v>
      </c>
      <c r="AI2984" s="212"/>
      <c r="AJ2984" s="212"/>
      <c r="AK2984" s="212"/>
      <c r="AL2984" s="212"/>
      <c r="AM2984" s="212"/>
      <c r="AN2984" s="212"/>
      <c r="AO2984" s="212"/>
      <c r="AP2984" s="212"/>
      <c r="AQ2984" s="212"/>
      <c r="AR2984" s="212"/>
      <c r="AS2984" s="212"/>
      <c r="AT2984" s="212"/>
      <c r="AU2984" s="212"/>
      <c r="AV2984" s="212"/>
      <c r="AW2984" s="212"/>
      <c r="AX2984" s="212"/>
      <c r="AY2984" s="212"/>
      <c r="AZ2984" s="212"/>
      <c r="BA2984" s="212"/>
      <c r="BB2984" s="212"/>
      <c r="BC2984" s="212"/>
      <c r="BD2984" s="212"/>
      <c r="BE2984" s="212"/>
      <c r="BF2984" s="212"/>
      <c r="BG2984" s="212"/>
      <c r="BH2984" s="212"/>
    </row>
    <row r="2985" spans="1:60" outlineLevel="3" x14ac:dyDescent="0.2">
      <c r="A2985" s="219"/>
      <c r="B2985" s="220"/>
      <c r="C2985" s="259" t="s">
        <v>681</v>
      </c>
      <c r="D2985" s="226"/>
      <c r="E2985" s="227">
        <v>20.010000000000002</v>
      </c>
      <c r="F2985" s="222"/>
      <c r="G2985" s="222"/>
      <c r="H2985" s="222"/>
      <c r="I2985" s="222"/>
      <c r="J2985" s="222"/>
      <c r="K2985" s="222"/>
      <c r="L2985" s="222"/>
      <c r="M2985" s="222"/>
      <c r="N2985" s="221"/>
      <c r="O2985" s="221"/>
      <c r="P2985" s="221"/>
      <c r="Q2985" s="221"/>
      <c r="R2985" s="222"/>
      <c r="S2985" s="222"/>
      <c r="T2985" s="222"/>
      <c r="U2985" s="222"/>
      <c r="V2985" s="222"/>
      <c r="W2985" s="222"/>
      <c r="X2985" s="222"/>
      <c r="Y2985" s="222"/>
      <c r="Z2985" s="212"/>
      <c r="AA2985" s="212"/>
      <c r="AB2985" s="212"/>
      <c r="AC2985" s="212"/>
      <c r="AD2985" s="212"/>
      <c r="AE2985" s="212"/>
      <c r="AF2985" s="212"/>
      <c r="AG2985" s="212" t="s">
        <v>235</v>
      </c>
      <c r="AH2985" s="212">
        <v>0</v>
      </c>
      <c r="AI2985" s="212"/>
      <c r="AJ2985" s="212"/>
      <c r="AK2985" s="212"/>
      <c r="AL2985" s="212"/>
      <c r="AM2985" s="212"/>
      <c r="AN2985" s="212"/>
      <c r="AO2985" s="212"/>
      <c r="AP2985" s="212"/>
      <c r="AQ2985" s="212"/>
      <c r="AR2985" s="212"/>
      <c r="AS2985" s="212"/>
      <c r="AT2985" s="212"/>
      <c r="AU2985" s="212"/>
      <c r="AV2985" s="212"/>
      <c r="AW2985" s="212"/>
      <c r="AX2985" s="212"/>
      <c r="AY2985" s="212"/>
      <c r="AZ2985" s="212"/>
      <c r="BA2985" s="212"/>
      <c r="BB2985" s="212"/>
      <c r="BC2985" s="212"/>
      <c r="BD2985" s="212"/>
      <c r="BE2985" s="212"/>
      <c r="BF2985" s="212"/>
      <c r="BG2985" s="212"/>
      <c r="BH2985" s="212"/>
    </row>
    <row r="2986" spans="1:60" outlineLevel="3" x14ac:dyDescent="0.2">
      <c r="A2986" s="219"/>
      <c r="B2986" s="220"/>
      <c r="C2986" s="259" t="s">
        <v>682</v>
      </c>
      <c r="D2986" s="226"/>
      <c r="E2986" s="227">
        <v>2</v>
      </c>
      <c r="F2986" s="222"/>
      <c r="G2986" s="222"/>
      <c r="H2986" s="222"/>
      <c r="I2986" s="222"/>
      <c r="J2986" s="222"/>
      <c r="K2986" s="222"/>
      <c r="L2986" s="222"/>
      <c r="M2986" s="222"/>
      <c r="N2986" s="221"/>
      <c r="O2986" s="221"/>
      <c r="P2986" s="221"/>
      <c r="Q2986" s="221"/>
      <c r="R2986" s="222"/>
      <c r="S2986" s="222"/>
      <c r="T2986" s="222"/>
      <c r="U2986" s="222"/>
      <c r="V2986" s="222"/>
      <c r="W2986" s="222"/>
      <c r="X2986" s="222"/>
      <c r="Y2986" s="222"/>
      <c r="Z2986" s="212"/>
      <c r="AA2986" s="212"/>
      <c r="AB2986" s="212"/>
      <c r="AC2986" s="212"/>
      <c r="AD2986" s="212"/>
      <c r="AE2986" s="212"/>
      <c r="AF2986" s="212"/>
      <c r="AG2986" s="212" t="s">
        <v>235</v>
      </c>
      <c r="AH2986" s="212">
        <v>0</v>
      </c>
      <c r="AI2986" s="212"/>
      <c r="AJ2986" s="212"/>
      <c r="AK2986" s="212"/>
      <c r="AL2986" s="212"/>
      <c r="AM2986" s="212"/>
      <c r="AN2986" s="212"/>
      <c r="AO2986" s="212"/>
      <c r="AP2986" s="212"/>
      <c r="AQ2986" s="212"/>
      <c r="AR2986" s="212"/>
      <c r="AS2986" s="212"/>
      <c r="AT2986" s="212"/>
      <c r="AU2986" s="212"/>
      <c r="AV2986" s="212"/>
      <c r="AW2986" s="212"/>
      <c r="AX2986" s="212"/>
      <c r="AY2986" s="212"/>
      <c r="AZ2986" s="212"/>
      <c r="BA2986" s="212"/>
      <c r="BB2986" s="212"/>
      <c r="BC2986" s="212"/>
      <c r="BD2986" s="212"/>
      <c r="BE2986" s="212"/>
      <c r="BF2986" s="212"/>
      <c r="BG2986" s="212"/>
      <c r="BH2986" s="212"/>
    </row>
    <row r="2987" spans="1:60" outlineLevel="3" x14ac:dyDescent="0.2">
      <c r="A2987" s="219"/>
      <c r="B2987" s="220"/>
      <c r="C2987" s="259" t="s">
        <v>683</v>
      </c>
      <c r="D2987" s="226"/>
      <c r="E2987" s="227">
        <v>19.459</v>
      </c>
      <c r="F2987" s="222"/>
      <c r="G2987" s="222"/>
      <c r="H2987" s="222"/>
      <c r="I2987" s="222"/>
      <c r="J2987" s="222"/>
      <c r="K2987" s="222"/>
      <c r="L2987" s="222"/>
      <c r="M2987" s="222"/>
      <c r="N2987" s="221"/>
      <c r="O2987" s="221"/>
      <c r="P2987" s="221"/>
      <c r="Q2987" s="221"/>
      <c r="R2987" s="222"/>
      <c r="S2987" s="222"/>
      <c r="T2987" s="222"/>
      <c r="U2987" s="222"/>
      <c r="V2987" s="222"/>
      <c r="W2987" s="222"/>
      <c r="X2987" s="222"/>
      <c r="Y2987" s="222"/>
      <c r="Z2987" s="212"/>
      <c r="AA2987" s="212"/>
      <c r="AB2987" s="212"/>
      <c r="AC2987" s="212"/>
      <c r="AD2987" s="212"/>
      <c r="AE2987" s="212"/>
      <c r="AF2987" s="212"/>
      <c r="AG2987" s="212" t="s">
        <v>235</v>
      </c>
      <c r="AH2987" s="212">
        <v>0</v>
      </c>
      <c r="AI2987" s="212"/>
      <c r="AJ2987" s="212"/>
      <c r="AK2987" s="212"/>
      <c r="AL2987" s="212"/>
      <c r="AM2987" s="212"/>
      <c r="AN2987" s="212"/>
      <c r="AO2987" s="212"/>
      <c r="AP2987" s="212"/>
      <c r="AQ2987" s="212"/>
      <c r="AR2987" s="212"/>
      <c r="AS2987" s="212"/>
      <c r="AT2987" s="212"/>
      <c r="AU2987" s="212"/>
      <c r="AV2987" s="212"/>
      <c r="AW2987" s="212"/>
      <c r="AX2987" s="212"/>
      <c r="AY2987" s="212"/>
      <c r="AZ2987" s="212"/>
      <c r="BA2987" s="212"/>
      <c r="BB2987" s="212"/>
      <c r="BC2987" s="212"/>
      <c r="BD2987" s="212"/>
      <c r="BE2987" s="212"/>
      <c r="BF2987" s="212"/>
      <c r="BG2987" s="212"/>
      <c r="BH2987" s="212"/>
    </row>
    <row r="2988" spans="1:60" outlineLevel="3" x14ac:dyDescent="0.2">
      <c r="A2988" s="219"/>
      <c r="B2988" s="220"/>
      <c r="C2988" s="259" t="s">
        <v>684</v>
      </c>
      <c r="D2988" s="226"/>
      <c r="E2988" s="227">
        <v>19.68</v>
      </c>
      <c r="F2988" s="222"/>
      <c r="G2988" s="222"/>
      <c r="H2988" s="222"/>
      <c r="I2988" s="222"/>
      <c r="J2988" s="222"/>
      <c r="K2988" s="222"/>
      <c r="L2988" s="222"/>
      <c r="M2988" s="222"/>
      <c r="N2988" s="221"/>
      <c r="O2988" s="221"/>
      <c r="P2988" s="221"/>
      <c r="Q2988" s="221"/>
      <c r="R2988" s="222"/>
      <c r="S2988" s="222"/>
      <c r="T2988" s="222"/>
      <c r="U2988" s="222"/>
      <c r="V2988" s="222"/>
      <c r="W2988" s="222"/>
      <c r="X2988" s="222"/>
      <c r="Y2988" s="222"/>
      <c r="Z2988" s="212"/>
      <c r="AA2988" s="212"/>
      <c r="AB2988" s="212"/>
      <c r="AC2988" s="212"/>
      <c r="AD2988" s="212"/>
      <c r="AE2988" s="212"/>
      <c r="AF2988" s="212"/>
      <c r="AG2988" s="212" t="s">
        <v>235</v>
      </c>
      <c r="AH2988" s="212">
        <v>0</v>
      </c>
      <c r="AI2988" s="212"/>
      <c r="AJ2988" s="212"/>
      <c r="AK2988" s="212"/>
      <c r="AL2988" s="212"/>
      <c r="AM2988" s="212"/>
      <c r="AN2988" s="212"/>
      <c r="AO2988" s="212"/>
      <c r="AP2988" s="212"/>
      <c r="AQ2988" s="212"/>
      <c r="AR2988" s="212"/>
      <c r="AS2988" s="212"/>
      <c r="AT2988" s="212"/>
      <c r="AU2988" s="212"/>
      <c r="AV2988" s="212"/>
      <c r="AW2988" s="212"/>
      <c r="AX2988" s="212"/>
      <c r="AY2988" s="212"/>
      <c r="AZ2988" s="212"/>
      <c r="BA2988" s="212"/>
      <c r="BB2988" s="212"/>
      <c r="BC2988" s="212"/>
      <c r="BD2988" s="212"/>
      <c r="BE2988" s="212"/>
      <c r="BF2988" s="212"/>
      <c r="BG2988" s="212"/>
      <c r="BH2988" s="212"/>
    </row>
    <row r="2989" spans="1:60" outlineLevel="3" x14ac:dyDescent="0.2">
      <c r="A2989" s="219"/>
      <c r="B2989" s="220"/>
      <c r="C2989" s="259" t="s">
        <v>685</v>
      </c>
      <c r="D2989" s="226"/>
      <c r="E2989" s="227">
        <v>20.267499999999998</v>
      </c>
      <c r="F2989" s="222"/>
      <c r="G2989" s="222"/>
      <c r="H2989" s="222"/>
      <c r="I2989" s="222"/>
      <c r="J2989" s="222"/>
      <c r="K2989" s="222"/>
      <c r="L2989" s="222"/>
      <c r="M2989" s="222"/>
      <c r="N2989" s="221"/>
      <c r="O2989" s="221"/>
      <c r="P2989" s="221"/>
      <c r="Q2989" s="221"/>
      <c r="R2989" s="222"/>
      <c r="S2989" s="222"/>
      <c r="T2989" s="222"/>
      <c r="U2989" s="222"/>
      <c r="V2989" s="222"/>
      <c r="W2989" s="222"/>
      <c r="X2989" s="222"/>
      <c r="Y2989" s="222"/>
      <c r="Z2989" s="212"/>
      <c r="AA2989" s="212"/>
      <c r="AB2989" s="212"/>
      <c r="AC2989" s="212"/>
      <c r="AD2989" s="212"/>
      <c r="AE2989" s="212"/>
      <c r="AF2989" s="212"/>
      <c r="AG2989" s="212" t="s">
        <v>235</v>
      </c>
      <c r="AH2989" s="212">
        <v>0</v>
      </c>
      <c r="AI2989" s="212"/>
      <c r="AJ2989" s="212"/>
      <c r="AK2989" s="212"/>
      <c r="AL2989" s="212"/>
      <c r="AM2989" s="212"/>
      <c r="AN2989" s="212"/>
      <c r="AO2989" s="212"/>
      <c r="AP2989" s="212"/>
      <c r="AQ2989" s="212"/>
      <c r="AR2989" s="212"/>
      <c r="AS2989" s="212"/>
      <c r="AT2989" s="212"/>
      <c r="AU2989" s="212"/>
      <c r="AV2989" s="212"/>
      <c r="AW2989" s="212"/>
      <c r="AX2989" s="212"/>
      <c r="AY2989" s="212"/>
      <c r="AZ2989" s="212"/>
      <c r="BA2989" s="212"/>
      <c r="BB2989" s="212"/>
      <c r="BC2989" s="212"/>
      <c r="BD2989" s="212"/>
      <c r="BE2989" s="212"/>
      <c r="BF2989" s="212"/>
      <c r="BG2989" s="212"/>
      <c r="BH2989" s="212"/>
    </row>
    <row r="2990" spans="1:60" outlineLevel="3" x14ac:dyDescent="0.2">
      <c r="A2990" s="219"/>
      <c r="B2990" s="220"/>
      <c r="C2990" s="259" t="s">
        <v>686</v>
      </c>
      <c r="D2990" s="226"/>
      <c r="E2990" s="227">
        <v>24.09</v>
      </c>
      <c r="F2990" s="222"/>
      <c r="G2990" s="222"/>
      <c r="H2990" s="222"/>
      <c r="I2990" s="222"/>
      <c r="J2990" s="222"/>
      <c r="K2990" s="222"/>
      <c r="L2990" s="222"/>
      <c r="M2990" s="222"/>
      <c r="N2990" s="221"/>
      <c r="O2990" s="221"/>
      <c r="P2990" s="221"/>
      <c r="Q2990" s="221"/>
      <c r="R2990" s="222"/>
      <c r="S2990" s="222"/>
      <c r="T2990" s="222"/>
      <c r="U2990" s="222"/>
      <c r="V2990" s="222"/>
      <c r="W2990" s="222"/>
      <c r="X2990" s="222"/>
      <c r="Y2990" s="222"/>
      <c r="Z2990" s="212"/>
      <c r="AA2990" s="212"/>
      <c r="AB2990" s="212"/>
      <c r="AC2990" s="212"/>
      <c r="AD2990" s="212"/>
      <c r="AE2990" s="212"/>
      <c r="AF2990" s="212"/>
      <c r="AG2990" s="212" t="s">
        <v>235</v>
      </c>
      <c r="AH2990" s="212">
        <v>0</v>
      </c>
      <c r="AI2990" s="212"/>
      <c r="AJ2990" s="212"/>
      <c r="AK2990" s="212"/>
      <c r="AL2990" s="212"/>
      <c r="AM2990" s="212"/>
      <c r="AN2990" s="212"/>
      <c r="AO2990" s="212"/>
      <c r="AP2990" s="212"/>
      <c r="AQ2990" s="212"/>
      <c r="AR2990" s="212"/>
      <c r="AS2990" s="212"/>
      <c r="AT2990" s="212"/>
      <c r="AU2990" s="212"/>
      <c r="AV2990" s="212"/>
      <c r="AW2990" s="212"/>
      <c r="AX2990" s="212"/>
      <c r="AY2990" s="212"/>
      <c r="AZ2990" s="212"/>
      <c r="BA2990" s="212"/>
      <c r="BB2990" s="212"/>
      <c r="BC2990" s="212"/>
      <c r="BD2990" s="212"/>
      <c r="BE2990" s="212"/>
      <c r="BF2990" s="212"/>
      <c r="BG2990" s="212"/>
      <c r="BH2990" s="212"/>
    </row>
    <row r="2991" spans="1:60" outlineLevel="3" x14ac:dyDescent="0.2">
      <c r="A2991" s="219"/>
      <c r="B2991" s="220"/>
      <c r="C2991" s="259" t="s">
        <v>687</v>
      </c>
      <c r="D2991" s="226"/>
      <c r="E2991" s="227">
        <v>20.096</v>
      </c>
      <c r="F2991" s="222"/>
      <c r="G2991" s="222"/>
      <c r="H2991" s="222"/>
      <c r="I2991" s="222"/>
      <c r="J2991" s="222"/>
      <c r="K2991" s="222"/>
      <c r="L2991" s="222"/>
      <c r="M2991" s="222"/>
      <c r="N2991" s="221"/>
      <c r="O2991" s="221"/>
      <c r="P2991" s="221"/>
      <c r="Q2991" s="221"/>
      <c r="R2991" s="222"/>
      <c r="S2991" s="222"/>
      <c r="T2991" s="222"/>
      <c r="U2991" s="222"/>
      <c r="V2991" s="222"/>
      <c r="W2991" s="222"/>
      <c r="X2991" s="222"/>
      <c r="Y2991" s="222"/>
      <c r="Z2991" s="212"/>
      <c r="AA2991" s="212"/>
      <c r="AB2991" s="212"/>
      <c r="AC2991" s="212"/>
      <c r="AD2991" s="212"/>
      <c r="AE2991" s="212"/>
      <c r="AF2991" s="212"/>
      <c r="AG2991" s="212" t="s">
        <v>235</v>
      </c>
      <c r="AH2991" s="212">
        <v>0</v>
      </c>
      <c r="AI2991" s="212"/>
      <c r="AJ2991" s="212"/>
      <c r="AK2991" s="212"/>
      <c r="AL2991" s="212"/>
      <c r="AM2991" s="212"/>
      <c r="AN2991" s="212"/>
      <c r="AO2991" s="212"/>
      <c r="AP2991" s="212"/>
      <c r="AQ2991" s="212"/>
      <c r="AR2991" s="212"/>
      <c r="AS2991" s="212"/>
      <c r="AT2991" s="212"/>
      <c r="AU2991" s="212"/>
      <c r="AV2991" s="212"/>
      <c r="AW2991" s="212"/>
      <c r="AX2991" s="212"/>
      <c r="AY2991" s="212"/>
      <c r="AZ2991" s="212"/>
      <c r="BA2991" s="212"/>
      <c r="BB2991" s="212"/>
      <c r="BC2991" s="212"/>
      <c r="BD2991" s="212"/>
      <c r="BE2991" s="212"/>
      <c r="BF2991" s="212"/>
      <c r="BG2991" s="212"/>
      <c r="BH2991" s="212"/>
    </row>
    <row r="2992" spans="1:60" outlineLevel="3" x14ac:dyDescent="0.2">
      <c r="A2992" s="219"/>
      <c r="B2992" s="220"/>
      <c r="C2992" s="259" t="s">
        <v>688</v>
      </c>
      <c r="D2992" s="226"/>
      <c r="E2992" s="227">
        <v>2.92</v>
      </c>
      <c r="F2992" s="222"/>
      <c r="G2992" s="222"/>
      <c r="H2992" s="222"/>
      <c r="I2992" s="222"/>
      <c r="J2992" s="222"/>
      <c r="K2992" s="222"/>
      <c r="L2992" s="222"/>
      <c r="M2992" s="222"/>
      <c r="N2992" s="221"/>
      <c r="O2992" s="221"/>
      <c r="P2992" s="221"/>
      <c r="Q2992" s="221"/>
      <c r="R2992" s="222"/>
      <c r="S2992" s="222"/>
      <c r="T2992" s="222"/>
      <c r="U2992" s="222"/>
      <c r="V2992" s="222"/>
      <c r="W2992" s="222"/>
      <c r="X2992" s="222"/>
      <c r="Y2992" s="222"/>
      <c r="Z2992" s="212"/>
      <c r="AA2992" s="212"/>
      <c r="AB2992" s="212"/>
      <c r="AC2992" s="212"/>
      <c r="AD2992" s="212"/>
      <c r="AE2992" s="212"/>
      <c r="AF2992" s="212"/>
      <c r="AG2992" s="212" t="s">
        <v>235</v>
      </c>
      <c r="AH2992" s="212">
        <v>0</v>
      </c>
      <c r="AI2992" s="212"/>
      <c r="AJ2992" s="212"/>
      <c r="AK2992" s="212"/>
      <c r="AL2992" s="212"/>
      <c r="AM2992" s="212"/>
      <c r="AN2992" s="212"/>
      <c r="AO2992" s="212"/>
      <c r="AP2992" s="212"/>
      <c r="AQ2992" s="212"/>
      <c r="AR2992" s="212"/>
      <c r="AS2992" s="212"/>
      <c r="AT2992" s="212"/>
      <c r="AU2992" s="212"/>
      <c r="AV2992" s="212"/>
      <c r="AW2992" s="212"/>
      <c r="AX2992" s="212"/>
      <c r="AY2992" s="212"/>
      <c r="AZ2992" s="212"/>
      <c r="BA2992" s="212"/>
      <c r="BB2992" s="212"/>
      <c r="BC2992" s="212"/>
      <c r="BD2992" s="212"/>
      <c r="BE2992" s="212"/>
      <c r="BF2992" s="212"/>
      <c r="BG2992" s="212"/>
      <c r="BH2992" s="212"/>
    </row>
    <row r="2993" spans="1:60" outlineLevel="3" x14ac:dyDescent="0.2">
      <c r="A2993" s="219"/>
      <c r="B2993" s="220"/>
      <c r="C2993" s="259" t="s">
        <v>689</v>
      </c>
      <c r="D2993" s="226"/>
      <c r="E2993" s="227">
        <v>19.5</v>
      </c>
      <c r="F2993" s="222"/>
      <c r="G2993" s="222"/>
      <c r="H2993" s="222"/>
      <c r="I2993" s="222"/>
      <c r="J2993" s="222"/>
      <c r="K2993" s="222"/>
      <c r="L2993" s="222"/>
      <c r="M2993" s="222"/>
      <c r="N2993" s="221"/>
      <c r="O2993" s="221"/>
      <c r="P2993" s="221"/>
      <c r="Q2993" s="221"/>
      <c r="R2993" s="222"/>
      <c r="S2993" s="222"/>
      <c r="T2993" s="222"/>
      <c r="U2993" s="222"/>
      <c r="V2993" s="222"/>
      <c r="W2993" s="222"/>
      <c r="X2993" s="222"/>
      <c r="Y2993" s="222"/>
      <c r="Z2993" s="212"/>
      <c r="AA2993" s="212"/>
      <c r="AB2993" s="212"/>
      <c r="AC2993" s="212"/>
      <c r="AD2993" s="212"/>
      <c r="AE2993" s="212"/>
      <c r="AF2993" s="212"/>
      <c r="AG2993" s="212" t="s">
        <v>235</v>
      </c>
      <c r="AH2993" s="212">
        <v>0</v>
      </c>
      <c r="AI2993" s="212"/>
      <c r="AJ2993" s="212"/>
      <c r="AK2993" s="212"/>
      <c r="AL2993" s="212"/>
      <c r="AM2993" s="212"/>
      <c r="AN2993" s="212"/>
      <c r="AO2993" s="212"/>
      <c r="AP2993" s="212"/>
      <c r="AQ2993" s="212"/>
      <c r="AR2993" s="212"/>
      <c r="AS2993" s="212"/>
      <c r="AT2993" s="212"/>
      <c r="AU2993" s="212"/>
      <c r="AV2993" s="212"/>
      <c r="AW2993" s="212"/>
      <c r="AX2993" s="212"/>
      <c r="AY2993" s="212"/>
      <c r="AZ2993" s="212"/>
      <c r="BA2993" s="212"/>
      <c r="BB2993" s="212"/>
      <c r="BC2993" s="212"/>
      <c r="BD2993" s="212"/>
      <c r="BE2993" s="212"/>
      <c r="BF2993" s="212"/>
      <c r="BG2993" s="212"/>
      <c r="BH2993" s="212"/>
    </row>
    <row r="2994" spans="1:60" outlineLevel="3" x14ac:dyDescent="0.2">
      <c r="A2994" s="219"/>
      <c r="B2994" s="220"/>
      <c r="C2994" s="259" t="s">
        <v>690</v>
      </c>
      <c r="D2994" s="226"/>
      <c r="E2994" s="227">
        <v>9.1080000000000005</v>
      </c>
      <c r="F2994" s="222"/>
      <c r="G2994" s="222"/>
      <c r="H2994" s="222"/>
      <c r="I2994" s="222"/>
      <c r="J2994" s="222"/>
      <c r="K2994" s="222"/>
      <c r="L2994" s="222"/>
      <c r="M2994" s="222"/>
      <c r="N2994" s="221"/>
      <c r="O2994" s="221"/>
      <c r="P2994" s="221"/>
      <c r="Q2994" s="221"/>
      <c r="R2994" s="222"/>
      <c r="S2994" s="222"/>
      <c r="T2994" s="222"/>
      <c r="U2994" s="222"/>
      <c r="V2994" s="222"/>
      <c r="W2994" s="222"/>
      <c r="X2994" s="222"/>
      <c r="Y2994" s="222"/>
      <c r="Z2994" s="212"/>
      <c r="AA2994" s="212"/>
      <c r="AB2994" s="212"/>
      <c r="AC2994" s="212"/>
      <c r="AD2994" s="212"/>
      <c r="AE2994" s="212"/>
      <c r="AF2994" s="212"/>
      <c r="AG2994" s="212" t="s">
        <v>235</v>
      </c>
      <c r="AH2994" s="212">
        <v>0</v>
      </c>
      <c r="AI2994" s="212"/>
      <c r="AJ2994" s="212"/>
      <c r="AK2994" s="212"/>
      <c r="AL2994" s="212"/>
      <c r="AM2994" s="212"/>
      <c r="AN2994" s="212"/>
      <c r="AO2994" s="212"/>
      <c r="AP2994" s="212"/>
      <c r="AQ2994" s="212"/>
      <c r="AR2994" s="212"/>
      <c r="AS2994" s="212"/>
      <c r="AT2994" s="212"/>
      <c r="AU2994" s="212"/>
      <c r="AV2994" s="212"/>
      <c r="AW2994" s="212"/>
      <c r="AX2994" s="212"/>
      <c r="AY2994" s="212"/>
      <c r="AZ2994" s="212"/>
      <c r="BA2994" s="212"/>
      <c r="BB2994" s="212"/>
      <c r="BC2994" s="212"/>
      <c r="BD2994" s="212"/>
      <c r="BE2994" s="212"/>
      <c r="BF2994" s="212"/>
      <c r="BG2994" s="212"/>
      <c r="BH2994" s="212"/>
    </row>
    <row r="2995" spans="1:60" outlineLevel="3" x14ac:dyDescent="0.2">
      <c r="A2995" s="219"/>
      <c r="B2995" s="220"/>
      <c r="C2995" s="259" t="s">
        <v>691</v>
      </c>
      <c r="D2995" s="226"/>
      <c r="E2995" s="227">
        <v>3.5579999999999998</v>
      </c>
      <c r="F2995" s="222"/>
      <c r="G2995" s="222"/>
      <c r="H2995" s="222"/>
      <c r="I2995" s="222"/>
      <c r="J2995" s="222"/>
      <c r="K2995" s="222"/>
      <c r="L2995" s="222"/>
      <c r="M2995" s="222"/>
      <c r="N2995" s="221"/>
      <c r="O2995" s="221"/>
      <c r="P2995" s="221"/>
      <c r="Q2995" s="221"/>
      <c r="R2995" s="222"/>
      <c r="S2995" s="222"/>
      <c r="T2995" s="222"/>
      <c r="U2995" s="222"/>
      <c r="V2995" s="222"/>
      <c r="W2995" s="222"/>
      <c r="X2995" s="222"/>
      <c r="Y2995" s="222"/>
      <c r="Z2995" s="212"/>
      <c r="AA2995" s="212"/>
      <c r="AB2995" s="212"/>
      <c r="AC2995" s="212"/>
      <c r="AD2995" s="212"/>
      <c r="AE2995" s="212"/>
      <c r="AF2995" s="212"/>
      <c r="AG2995" s="212" t="s">
        <v>235</v>
      </c>
      <c r="AH2995" s="212">
        <v>0</v>
      </c>
      <c r="AI2995" s="212"/>
      <c r="AJ2995" s="212"/>
      <c r="AK2995" s="212"/>
      <c r="AL2995" s="212"/>
      <c r="AM2995" s="212"/>
      <c r="AN2995" s="212"/>
      <c r="AO2995" s="212"/>
      <c r="AP2995" s="212"/>
      <c r="AQ2995" s="212"/>
      <c r="AR2995" s="212"/>
      <c r="AS2995" s="212"/>
      <c r="AT2995" s="212"/>
      <c r="AU2995" s="212"/>
      <c r="AV2995" s="212"/>
      <c r="AW2995" s="212"/>
      <c r="AX2995" s="212"/>
      <c r="AY2995" s="212"/>
      <c r="AZ2995" s="212"/>
      <c r="BA2995" s="212"/>
      <c r="BB2995" s="212"/>
      <c r="BC2995" s="212"/>
      <c r="BD2995" s="212"/>
      <c r="BE2995" s="212"/>
      <c r="BF2995" s="212"/>
      <c r="BG2995" s="212"/>
      <c r="BH2995" s="212"/>
    </row>
    <row r="2996" spans="1:60" outlineLevel="3" x14ac:dyDescent="0.2">
      <c r="A2996" s="219"/>
      <c r="B2996" s="220"/>
      <c r="C2996" s="259" t="s">
        <v>692</v>
      </c>
      <c r="D2996" s="226"/>
      <c r="E2996" s="227">
        <v>3.76</v>
      </c>
      <c r="F2996" s="222"/>
      <c r="G2996" s="222"/>
      <c r="H2996" s="222"/>
      <c r="I2996" s="222"/>
      <c r="J2996" s="222"/>
      <c r="K2996" s="222"/>
      <c r="L2996" s="222"/>
      <c r="M2996" s="222"/>
      <c r="N2996" s="221"/>
      <c r="O2996" s="221"/>
      <c r="P2996" s="221"/>
      <c r="Q2996" s="221"/>
      <c r="R2996" s="222"/>
      <c r="S2996" s="222"/>
      <c r="T2996" s="222"/>
      <c r="U2996" s="222"/>
      <c r="V2996" s="222"/>
      <c r="W2996" s="222"/>
      <c r="X2996" s="222"/>
      <c r="Y2996" s="222"/>
      <c r="Z2996" s="212"/>
      <c r="AA2996" s="212"/>
      <c r="AB2996" s="212"/>
      <c r="AC2996" s="212"/>
      <c r="AD2996" s="212"/>
      <c r="AE2996" s="212"/>
      <c r="AF2996" s="212"/>
      <c r="AG2996" s="212" t="s">
        <v>235</v>
      </c>
      <c r="AH2996" s="212">
        <v>0</v>
      </c>
      <c r="AI2996" s="212"/>
      <c r="AJ2996" s="212"/>
      <c r="AK2996" s="212"/>
      <c r="AL2996" s="212"/>
      <c r="AM2996" s="212"/>
      <c r="AN2996" s="212"/>
      <c r="AO2996" s="212"/>
      <c r="AP2996" s="212"/>
      <c r="AQ2996" s="212"/>
      <c r="AR2996" s="212"/>
      <c r="AS2996" s="212"/>
      <c r="AT2996" s="212"/>
      <c r="AU2996" s="212"/>
      <c r="AV2996" s="212"/>
      <c r="AW2996" s="212"/>
      <c r="AX2996" s="212"/>
      <c r="AY2996" s="212"/>
      <c r="AZ2996" s="212"/>
      <c r="BA2996" s="212"/>
      <c r="BB2996" s="212"/>
      <c r="BC2996" s="212"/>
      <c r="BD2996" s="212"/>
      <c r="BE2996" s="212"/>
      <c r="BF2996" s="212"/>
      <c r="BG2996" s="212"/>
      <c r="BH2996" s="212"/>
    </row>
    <row r="2997" spans="1:60" outlineLevel="3" x14ac:dyDescent="0.2">
      <c r="A2997" s="219"/>
      <c r="B2997" s="220"/>
      <c r="C2997" s="259" t="s">
        <v>693</v>
      </c>
      <c r="D2997" s="226"/>
      <c r="E2997" s="227">
        <v>4.1360000000000001</v>
      </c>
      <c r="F2997" s="222"/>
      <c r="G2997" s="222"/>
      <c r="H2997" s="222"/>
      <c r="I2997" s="222"/>
      <c r="J2997" s="222"/>
      <c r="K2997" s="222"/>
      <c r="L2997" s="222"/>
      <c r="M2997" s="222"/>
      <c r="N2997" s="221"/>
      <c r="O2997" s="221"/>
      <c r="P2997" s="221"/>
      <c r="Q2997" s="221"/>
      <c r="R2997" s="222"/>
      <c r="S2997" s="222"/>
      <c r="T2997" s="222"/>
      <c r="U2997" s="222"/>
      <c r="V2997" s="222"/>
      <c r="W2997" s="222"/>
      <c r="X2997" s="222"/>
      <c r="Y2997" s="222"/>
      <c r="Z2997" s="212"/>
      <c r="AA2997" s="212"/>
      <c r="AB2997" s="212"/>
      <c r="AC2997" s="212"/>
      <c r="AD2997" s="212"/>
      <c r="AE2997" s="212"/>
      <c r="AF2997" s="212"/>
      <c r="AG2997" s="212" t="s">
        <v>235</v>
      </c>
      <c r="AH2997" s="212">
        <v>0</v>
      </c>
      <c r="AI2997" s="212"/>
      <c r="AJ2997" s="212"/>
      <c r="AK2997" s="212"/>
      <c r="AL2997" s="212"/>
      <c r="AM2997" s="212"/>
      <c r="AN2997" s="212"/>
      <c r="AO2997" s="212"/>
      <c r="AP2997" s="212"/>
      <c r="AQ2997" s="212"/>
      <c r="AR2997" s="212"/>
      <c r="AS2997" s="212"/>
      <c r="AT2997" s="212"/>
      <c r="AU2997" s="212"/>
      <c r="AV2997" s="212"/>
      <c r="AW2997" s="212"/>
      <c r="AX2997" s="212"/>
      <c r="AY2997" s="212"/>
      <c r="AZ2997" s="212"/>
      <c r="BA2997" s="212"/>
      <c r="BB2997" s="212"/>
      <c r="BC2997" s="212"/>
      <c r="BD2997" s="212"/>
      <c r="BE2997" s="212"/>
      <c r="BF2997" s="212"/>
      <c r="BG2997" s="212"/>
      <c r="BH2997" s="212"/>
    </row>
    <row r="2998" spans="1:60" outlineLevel="3" x14ac:dyDescent="0.2">
      <c r="A2998" s="219"/>
      <c r="B2998" s="220"/>
      <c r="C2998" s="259" t="s">
        <v>694</v>
      </c>
      <c r="D2998" s="226"/>
      <c r="E2998" s="227">
        <v>14.6</v>
      </c>
      <c r="F2998" s="222"/>
      <c r="G2998" s="222"/>
      <c r="H2998" s="222"/>
      <c r="I2998" s="222"/>
      <c r="J2998" s="222"/>
      <c r="K2998" s="222"/>
      <c r="L2998" s="222"/>
      <c r="M2998" s="222"/>
      <c r="N2998" s="221"/>
      <c r="O2998" s="221"/>
      <c r="P2998" s="221"/>
      <c r="Q2998" s="221"/>
      <c r="R2998" s="222"/>
      <c r="S2998" s="222"/>
      <c r="T2998" s="222"/>
      <c r="U2998" s="222"/>
      <c r="V2998" s="222"/>
      <c r="W2998" s="222"/>
      <c r="X2998" s="222"/>
      <c r="Y2998" s="222"/>
      <c r="Z2998" s="212"/>
      <c r="AA2998" s="212"/>
      <c r="AB2998" s="212"/>
      <c r="AC2998" s="212"/>
      <c r="AD2998" s="212"/>
      <c r="AE2998" s="212"/>
      <c r="AF2998" s="212"/>
      <c r="AG2998" s="212" t="s">
        <v>235</v>
      </c>
      <c r="AH2998" s="212">
        <v>0</v>
      </c>
      <c r="AI2998" s="212"/>
      <c r="AJ2998" s="212"/>
      <c r="AK2998" s="212"/>
      <c r="AL2998" s="212"/>
      <c r="AM2998" s="212"/>
      <c r="AN2998" s="212"/>
      <c r="AO2998" s="212"/>
      <c r="AP2998" s="212"/>
      <c r="AQ2998" s="212"/>
      <c r="AR2998" s="212"/>
      <c r="AS2998" s="212"/>
      <c r="AT2998" s="212"/>
      <c r="AU2998" s="212"/>
      <c r="AV2998" s="212"/>
      <c r="AW2998" s="212"/>
      <c r="AX2998" s="212"/>
      <c r="AY2998" s="212"/>
      <c r="AZ2998" s="212"/>
      <c r="BA2998" s="212"/>
      <c r="BB2998" s="212"/>
      <c r="BC2998" s="212"/>
      <c r="BD2998" s="212"/>
      <c r="BE2998" s="212"/>
      <c r="BF2998" s="212"/>
      <c r="BG2998" s="212"/>
      <c r="BH2998" s="212"/>
    </row>
    <row r="2999" spans="1:60" outlineLevel="3" x14ac:dyDescent="0.2">
      <c r="A2999" s="219"/>
      <c r="B2999" s="220"/>
      <c r="C2999" s="259" t="s">
        <v>695</v>
      </c>
      <c r="D2999" s="226"/>
      <c r="E2999" s="227">
        <v>4.8</v>
      </c>
      <c r="F2999" s="222"/>
      <c r="G2999" s="222"/>
      <c r="H2999" s="222"/>
      <c r="I2999" s="222"/>
      <c r="J2999" s="222"/>
      <c r="K2999" s="222"/>
      <c r="L2999" s="222"/>
      <c r="M2999" s="222"/>
      <c r="N2999" s="221"/>
      <c r="O2999" s="221"/>
      <c r="P2999" s="221"/>
      <c r="Q2999" s="221"/>
      <c r="R2999" s="222"/>
      <c r="S2999" s="222"/>
      <c r="T2999" s="222"/>
      <c r="U2999" s="222"/>
      <c r="V2999" s="222"/>
      <c r="W2999" s="222"/>
      <c r="X2999" s="222"/>
      <c r="Y2999" s="222"/>
      <c r="Z2999" s="212"/>
      <c r="AA2999" s="212"/>
      <c r="AB2999" s="212"/>
      <c r="AC2999" s="212"/>
      <c r="AD2999" s="212"/>
      <c r="AE2999" s="212"/>
      <c r="AF2999" s="212"/>
      <c r="AG2999" s="212" t="s">
        <v>235</v>
      </c>
      <c r="AH2999" s="212">
        <v>0</v>
      </c>
      <c r="AI2999" s="212"/>
      <c r="AJ2999" s="212"/>
      <c r="AK2999" s="212"/>
      <c r="AL2999" s="212"/>
      <c r="AM2999" s="212"/>
      <c r="AN2999" s="212"/>
      <c r="AO2999" s="212"/>
      <c r="AP2999" s="212"/>
      <c r="AQ2999" s="212"/>
      <c r="AR2999" s="212"/>
      <c r="AS2999" s="212"/>
      <c r="AT2999" s="212"/>
      <c r="AU2999" s="212"/>
      <c r="AV2999" s="212"/>
      <c r="AW2999" s="212"/>
      <c r="AX2999" s="212"/>
      <c r="AY2999" s="212"/>
      <c r="AZ2999" s="212"/>
      <c r="BA2999" s="212"/>
      <c r="BB2999" s="212"/>
      <c r="BC2999" s="212"/>
      <c r="BD2999" s="212"/>
      <c r="BE2999" s="212"/>
      <c r="BF2999" s="212"/>
      <c r="BG2999" s="212"/>
      <c r="BH2999" s="212"/>
    </row>
    <row r="3000" spans="1:60" outlineLevel="3" x14ac:dyDescent="0.2">
      <c r="A3000" s="219"/>
      <c r="B3000" s="220"/>
      <c r="C3000" s="259" t="s">
        <v>696</v>
      </c>
      <c r="D3000" s="226"/>
      <c r="E3000" s="227">
        <v>2.504</v>
      </c>
      <c r="F3000" s="222"/>
      <c r="G3000" s="222"/>
      <c r="H3000" s="222"/>
      <c r="I3000" s="222"/>
      <c r="J3000" s="222"/>
      <c r="K3000" s="222"/>
      <c r="L3000" s="222"/>
      <c r="M3000" s="222"/>
      <c r="N3000" s="221"/>
      <c r="O3000" s="221"/>
      <c r="P3000" s="221"/>
      <c r="Q3000" s="221"/>
      <c r="R3000" s="222"/>
      <c r="S3000" s="222"/>
      <c r="T3000" s="222"/>
      <c r="U3000" s="222"/>
      <c r="V3000" s="222"/>
      <c r="W3000" s="222"/>
      <c r="X3000" s="222"/>
      <c r="Y3000" s="222"/>
      <c r="Z3000" s="212"/>
      <c r="AA3000" s="212"/>
      <c r="AB3000" s="212"/>
      <c r="AC3000" s="212"/>
      <c r="AD3000" s="212"/>
      <c r="AE3000" s="212"/>
      <c r="AF3000" s="212"/>
      <c r="AG3000" s="212" t="s">
        <v>235</v>
      </c>
      <c r="AH3000" s="212">
        <v>0</v>
      </c>
      <c r="AI3000" s="212"/>
      <c r="AJ3000" s="212"/>
      <c r="AK3000" s="212"/>
      <c r="AL3000" s="212"/>
      <c r="AM3000" s="212"/>
      <c r="AN3000" s="212"/>
      <c r="AO3000" s="212"/>
      <c r="AP3000" s="212"/>
      <c r="AQ3000" s="212"/>
      <c r="AR3000" s="212"/>
      <c r="AS3000" s="212"/>
      <c r="AT3000" s="212"/>
      <c r="AU3000" s="212"/>
      <c r="AV3000" s="212"/>
      <c r="AW3000" s="212"/>
      <c r="AX3000" s="212"/>
      <c r="AY3000" s="212"/>
      <c r="AZ3000" s="212"/>
      <c r="BA3000" s="212"/>
      <c r="BB3000" s="212"/>
      <c r="BC3000" s="212"/>
      <c r="BD3000" s="212"/>
      <c r="BE3000" s="212"/>
      <c r="BF3000" s="212"/>
      <c r="BG3000" s="212"/>
      <c r="BH3000" s="212"/>
    </row>
    <row r="3001" spans="1:60" outlineLevel="3" x14ac:dyDescent="0.2">
      <c r="A3001" s="219"/>
      <c r="B3001" s="220"/>
      <c r="C3001" s="259" t="s">
        <v>697</v>
      </c>
      <c r="D3001" s="226"/>
      <c r="E3001" s="227">
        <v>5.5</v>
      </c>
      <c r="F3001" s="222"/>
      <c r="G3001" s="222"/>
      <c r="H3001" s="222"/>
      <c r="I3001" s="222"/>
      <c r="J3001" s="222"/>
      <c r="K3001" s="222"/>
      <c r="L3001" s="222"/>
      <c r="M3001" s="222"/>
      <c r="N3001" s="221"/>
      <c r="O3001" s="221"/>
      <c r="P3001" s="221"/>
      <c r="Q3001" s="221"/>
      <c r="R3001" s="222"/>
      <c r="S3001" s="222"/>
      <c r="T3001" s="222"/>
      <c r="U3001" s="222"/>
      <c r="V3001" s="222"/>
      <c r="W3001" s="222"/>
      <c r="X3001" s="222"/>
      <c r="Y3001" s="222"/>
      <c r="Z3001" s="212"/>
      <c r="AA3001" s="212"/>
      <c r="AB3001" s="212"/>
      <c r="AC3001" s="212"/>
      <c r="AD3001" s="212"/>
      <c r="AE3001" s="212"/>
      <c r="AF3001" s="212"/>
      <c r="AG3001" s="212" t="s">
        <v>235</v>
      </c>
      <c r="AH3001" s="212">
        <v>0</v>
      </c>
      <c r="AI3001" s="212"/>
      <c r="AJ3001" s="212"/>
      <c r="AK3001" s="212"/>
      <c r="AL3001" s="212"/>
      <c r="AM3001" s="212"/>
      <c r="AN3001" s="212"/>
      <c r="AO3001" s="212"/>
      <c r="AP3001" s="212"/>
      <c r="AQ3001" s="212"/>
      <c r="AR3001" s="212"/>
      <c r="AS3001" s="212"/>
      <c r="AT3001" s="212"/>
      <c r="AU3001" s="212"/>
      <c r="AV3001" s="212"/>
      <c r="AW3001" s="212"/>
      <c r="AX3001" s="212"/>
      <c r="AY3001" s="212"/>
      <c r="AZ3001" s="212"/>
      <c r="BA3001" s="212"/>
      <c r="BB3001" s="212"/>
      <c r="BC3001" s="212"/>
      <c r="BD3001" s="212"/>
      <c r="BE3001" s="212"/>
      <c r="BF3001" s="212"/>
      <c r="BG3001" s="212"/>
      <c r="BH3001" s="212"/>
    </row>
    <row r="3002" spans="1:60" outlineLevel="3" x14ac:dyDescent="0.2">
      <c r="A3002" s="219"/>
      <c r="B3002" s="220"/>
      <c r="C3002" s="259" t="s">
        <v>665</v>
      </c>
      <c r="D3002" s="226"/>
      <c r="E3002" s="227">
        <v>122.33199999999999</v>
      </c>
      <c r="F3002" s="222"/>
      <c r="G3002" s="222"/>
      <c r="H3002" s="222"/>
      <c r="I3002" s="222"/>
      <c r="J3002" s="222"/>
      <c r="K3002" s="222"/>
      <c r="L3002" s="222"/>
      <c r="M3002" s="222"/>
      <c r="N3002" s="221"/>
      <c r="O3002" s="221"/>
      <c r="P3002" s="221"/>
      <c r="Q3002" s="221"/>
      <c r="R3002" s="222"/>
      <c r="S3002" s="222"/>
      <c r="T3002" s="222"/>
      <c r="U3002" s="222"/>
      <c r="V3002" s="222"/>
      <c r="W3002" s="222"/>
      <c r="X3002" s="222"/>
      <c r="Y3002" s="222"/>
      <c r="Z3002" s="212"/>
      <c r="AA3002" s="212"/>
      <c r="AB3002" s="212"/>
      <c r="AC3002" s="212"/>
      <c r="AD3002" s="212"/>
      <c r="AE3002" s="212"/>
      <c r="AF3002" s="212"/>
      <c r="AG3002" s="212" t="s">
        <v>235</v>
      </c>
      <c r="AH3002" s="212">
        <v>0</v>
      </c>
      <c r="AI3002" s="212"/>
      <c r="AJ3002" s="212"/>
      <c r="AK3002" s="212"/>
      <c r="AL3002" s="212"/>
      <c r="AM3002" s="212"/>
      <c r="AN3002" s="212"/>
      <c r="AO3002" s="212"/>
      <c r="AP3002" s="212"/>
      <c r="AQ3002" s="212"/>
      <c r="AR3002" s="212"/>
      <c r="AS3002" s="212"/>
      <c r="AT3002" s="212"/>
      <c r="AU3002" s="212"/>
      <c r="AV3002" s="212"/>
      <c r="AW3002" s="212"/>
      <c r="AX3002" s="212"/>
      <c r="AY3002" s="212"/>
      <c r="AZ3002" s="212"/>
      <c r="BA3002" s="212"/>
      <c r="BB3002" s="212"/>
      <c r="BC3002" s="212"/>
      <c r="BD3002" s="212"/>
      <c r="BE3002" s="212"/>
      <c r="BF3002" s="212"/>
      <c r="BG3002" s="212"/>
      <c r="BH3002" s="212"/>
    </row>
    <row r="3003" spans="1:60" outlineLevel="3" x14ac:dyDescent="0.2">
      <c r="A3003" s="219"/>
      <c r="B3003" s="220"/>
      <c r="C3003" s="273" t="s">
        <v>328</v>
      </c>
      <c r="D3003" s="265"/>
      <c r="E3003" s="266">
        <v>463.733</v>
      </c>
      <c r="F3003" s="222"/>
      <c r="G3003" s="222"/>
      <c r="H3003" s="222"/>
      <c r="I3003" s="222"/>
      <c r="J3003" s="222"/>
      <c r="K3003" s="222"/>
      <c r="L3003" s="222"/>
      <c r="M3003" s="222"/>
      <c r="N3003" s="221"/>
      <c r="O3003" s="221"/>
      <c r="P3003" s="221"/>
      <c r="Q3003" s="221"/>
      <c r="R3003" s="222"/>
      <c r="S3003" s="222"/>
      <c r="T3003" s="222"/>
      <c r="U3003" s="222"/>
      <c r="V3003" s="222"/>
      <c r="W3003" s="222"/>
      <c r="X3003" s="222"/>
      <c r="Y3003" s="222"/>
      <c r="Z3003" s="212"/>
      <c r="AA3003" s="212"/>
      <c r="AB3003" s="212"/>
      <c r="AC3003" s="212"/>
      <c r="AD3003" s="212"/>
      <c r="AE3003" s="212"/>
      <c r="AF3003" s="212"/>
      <c r="AG3003" s="212" t="s">
        <v>235</v>
      </c>
      <c r="AH3003" s="212">
        <v>1</v>
      </c>
      <c r="AI3003" s="212"/>
      <c r="AJ3003" s="212"/>
      <c r="AK3003" s="212"/>
      <c r="AL3003" s="212"/>
      <c r="AM3003" s="212"/>
      <c r="AN3003" s="212"/>
      <c r="AO3003" s="212"/>
      <c r="AP3003" s="212"/>
      <c r="AQ3003" s="212"/>
      <c r="AR3003" s="212"/>
      <c r="AS3003" s="212"/>
      <c r="AT3003" s="212"/>
      <c r="AU3003" s="212"/>
      <c r="AV3003" s="212"/>
      <c r="AW3003" s="212"/>
      <c r="AX3003" s="212"/>
      <c r="AY3003" s="212"/>
      <c r="AZ3003" s="212"/>
      <c r="BA3003" s="212"/>
      <c r="BB3003" s="212"/>
      <c r="BC3003" s="212"/>
      <c r="BD3003" s="212"/>
      <c r="BE3003" s="212"/>
      <c r="BF3003" s="212"/>
      <c r="BG3003" s="212"/>
      <c r="BH3003" s="212"/>
    </row>
    <row r="3004" spans="1:60" outlineLevel="3" x14ac:dyDescent="0.2">
      <c r="A3004" s="219"/>
      <c r="B3004" s="220"/>
      <c r="C3004" s="259" t="s">
        <v>2159</v>
      </c>
      <c r="D3004" s="226"/>
      <c r="E3004" s="227"/>
      <c r="F3004" s="222"/>
      <c r="G3004" s="222"/>
      <c r="H3004" s="222"/>
      <c r="I3004" s="222"/>
      <c r="J3004" s="222"/>
      <c r="K3004" s="222"/>
      <c r="L3004" s="222"/>
      <c r="M3004" s="222"/>
      <c r="N3004" s="221"/>
      <c r="O3004" s="221"/>
      <c r="P3004" s="221"/>
      <c r="Q3004" s="221"/>
      <c r="R3004" s="222"/>
      <c r="S3004" s="222"/>
      <c r="T3004" s="222"/>
      <c r="U3004" s="222"/>
      <c r="V3004" s="222"/>
      <c r="W3004" s="222"/>
      <c r="X3004" s="222"/>
      <c r="Y3004" s="222"/>
      <c r="Z3004" s="212"/>
      <c r="AA3004" s="212"/>
      <c r="AB3004" s="212"/>
      <c r="AC3004" s="212"/>
      <c r="AD3004" s="212"/>
      <c r="AE3004" s="212"/>
      <c r="AF3004" s="212"/>
      <c r="AG3004" s="212" t="s">
        <v>235</v>
      </c>
      <c r="AH3004" s="212">
        <v>0</v>
      </c>
      <c r="AI3004" s="212"/>
      <c r="AJ3004" s="212"/>
      <c r="AK3004" s="212"/>
      <c r="AL3004" s="212"/>
      <c r="AM3004" s="212"/>
      <c r="AN3004" s="212"/>
      <c r="AO3004" s="212"/>
      <c r="AP3004" s="212"/>
      <c r="AQ3004" s="212"/>
      <c r="AR3004" s="212"/>
      <c r="AS3004" s="212"/>
      <c r="AT3004" s="212"/>
      <c r="AU3004" s="212"/>
      <c r="AV3004" s="212"/>
      <c r="AW3004" s="212"/>
      <c r="AX3004" s="212"/>
      <c r="AY3004" s="212"/>
      <c r="AZ3004" s="212"/>
      <c r="BA3004" s="212"/>
      <c r="BB3004" s="212"/>
      <c r="BC3004" s="212"/>
      <c r="BD3004" s="212"/>
      <c r="BE3004" s="212"/>
      <c r="BF3004" s="212"/>
      <c r="BG3004" s="212"/>
      <c r="BH3004" s="212"/>
    </row>
    <row r="3005" spans="1:60" outlineLevel="3" x14ac:dyDescent="0.2">
      <c r="A3005" s="219"/>
      <c r="B3005" s="220"/>
      <c r="C3005" s="259" t="s">
        <v>325</v>
      </c>
      <c r="D3005" s="226"/>
      <c r="E3005" s="227"/>
      <c r="F3005" s="222"/>
      <c r="G3005" s="222"/>
      <c r="H3005" s="222"/>
      <c r="I3005" s="222"/>
      <c r="J3005" s="222"/>
      <c r="K3005" s="222"/>
      <c r="L3005" s="222"/>
      <c r="M3005" s="222"/>
      <c r="N3005" s="221"/>
      <c r="O3005" s="221"/>
      <c r="P3005" s="221"/>
      <c r="Q3005" s="221"/>
      <c r="R3005" s="222"/>
      <c r="S3005" s="222"/>
      <c r="T3005" s="222"/>
      <c r="U3005" s="222"/>
      <c r="V3005" s="222"/>
      <c r="W3005" s="222"/>
      <c r="X3005" s="222"/>
      <c r="Y3005" s="222"/>
      <c r="Z3005" s="212"/>
      <c r="AA3005" s="212"/>
      <c r="AB3005" s="212"/>
      <c r="AC3005" s="212"/>
      <c r="AD3005" s="212"/>
      <c r="AE3005" s="212"/>
      <c r="AF3005" s="212"/>
      <c r="AG3005" s="212" t="s">
        <v>235</v>
      </c>
      <c r="AH3005" s="212">
        <v>0</v>
      </c>
      <c r="AI3005" s="212"/>
      <c r="AJ3005" s="212"/>
      <c r="AK3005" s="212"/>
      <c r="AL3005" s="212"/>
      <c r="AM3005" s="212"/>
      <c r="AN3005" s="212"/>
      <c r="AO3005" s="212"/>
      <c r="AP3005" s="212"/>
      <c r="AQ3005" s="212"/>
      <c r="AR3005" s="212"/>
      <c r="AS3005" s="212"/>
      <c r="AT3005" s="212"/>
      <c r="AU3005" s="212"/>
      <c r="AV3005" s="212"/>
      <c r="AW3005" s="212"/>
      <c r="AX3005" s="212"/>
      <c r="AY3005" s="212"/>
      <c r="AZ3005" s="212"/>
      <c r="BA3005" s="212"/>
      <c r="BB3005" s="212"/>
      <c r="BC3005" s="212"/>
      <c r="BD3005" s="212"/>
      <c r="BE3005" s="212"/>
      <c r="BF3005" s="212"/>
      <c r="BG3005" s="212"/>
      <c r="BH3005" s="212"/>
    </row>
    <row r="3006" spans="1:60" outlineLevel="3" x14ac:dyDescent="0.2">
      <c r="A3006" s="219"/>
      <c r="B3006" s="220"/>
      <c r="C3006" s="259" t="s">
        <v>391</v>
      </c>
      <c r="D3006" s="226"/>
      <c r="E3006" s="227">
        <v>20.5</v>
      </c>
      <c r="F3006" s="222"/>
      <c r="G3006" s="222"/>
      <c r="H3006" s="222"/>
      <c r="I3006" s="222"/>
      <c r="J3006" s="222"/>
      <c r="K3006" s="222"/>
      <c r="L3006" s="222"/>
      <c r="M3006" s="222"/>
      <c r="N3006" s="221"/>
      <c r="O3006" s="221"/>
      <c r="P3006" s="221"/>
      <c r="Q3006" s="221"/>
      <c r="R3006" s="222"/>
      <c r="S3006" s="222"/>
      <c r="T3006" s="222"/>
      <c r="U3006" s="222"/>
      <c r="V3006" s="222"/>
      <c r="W3006" s="222"/>
      <c r="X3006" s="222"/>
      <c r="Y3006" s="222"/>
      <c r="Z3006" s="212"/>
      <c r="AA3006" s="212"/>
      <c r="AB3006" s="212"/>
      <c r="AC3006" s="212"/>
      <c r="AD3006" s="212"/>
      <c r="AE3006" s="212"/>
      <c r="AF3006" s="212"/>
      <c r="AG3006" s="212" t="s">
        <v>235</v>
      </c>
      <c r="AH3006" s="212">
        <v>0</v>
      </c>
      <c r="AI3006" s="212"/>
      <c r="AJ3006" s="212"/>
      <c r="AK3006" s="212"/>
      <c r="AL3006" s="212"/>
      <c r="AM3006" s="212"/>
      <c r="AN3006" s="212"/>
      <c r="AO3006" s="212"/>
      <c r="AP3006" s="212"/>
      <c r="AQ3006" s="212"/>
      <c r="AR3006" s="212"/>
      <c r="AS3006" s="212"/>
      <c r="AT3006" s="212"/>
      <c r="AU3006" s="212"/>
      <c r="AV3006" s="212"/>
      <c r="AW3006" s="212"/>
      <c r="AX3006" s="212"/>
      <c r="AY3006" s="212"/>
      <c r="AZ3006" s="212"/>
      <c r="BA3006" s="212"/>
      <c r="BB3006" s="212"/>
      <c r="BC3006" s="212"/>
      <c r="BD3006" s="212"/>
      <c r="BE3006" s="212"/>
      <c r="BF3006" s="212"/>
      <c r="BG3006" s="212"/>
      <c r="BH3006" s="212"/>
    </row>
    <row r="3007" spans="1:60" outlineLevel="3" x14ac:dyDescent="0.2">
      <c r="A3007" s="219"/>
      <c r="B3007" s="220"/>
      <c r="C3007" s="259" t="s">
        <v>392</v>
      </c>
      <c r="D3007" s="226"/>
      <c r="E3007" s="227">
        <v>23.7</v>
      </c>
      <c r="F3007" s="222"/>
      <c r="G3007" s="222"/>
      <c r="H3007" s="222"/>
      <c r="I3007" s="222"/>
      <c r="J3007" s="222"/>
      <c r="K3007" s="222"/>
      <c r="L3007" s="222"/>
      <c r="M3007" s="222"/>
      <c r="N3007" s="221"/>
      <c r="O3007" s="221"/>
      <c r="P3007" s="221"/>
      <c r="Q3007" s="221"/>
      <c r="R3007" s="222"/>
      <c r="S3007" s="222"/>
      <c r="T3007" s="222"/>
      <c r="U3007" s="222"/>
      <c r="V3007" s="222"/>
      <c r="W3007" s="222"/>
      <c r="X3007" s="222"/>
      <c r="Y3007" s="222"/>
      <c r="Z3007" s="212"/>
      <c r="AA3007" s="212"/>
      <c r="AB3007" s="212"/>
      <c r="AC3007" s="212"/>
      <c r="AD3007" s="212"/>
      <c r="AE3007" s="212"/>
      <c r="AF3007" s="212"/>
      <c r="AG3007" s="212" t="s">
        <v>235</v>
      </c>
      <c r="AH3007" s="212">
        <v>0</v>
      </c>
      <c r="AI3007" s="212"/>
      <c r="AJ3007" s="212"/>
      <c r="AK3007" s="212"/>
      <c r="AL3007" s="212"/>
      <c r="AM3007" s="212"/>
      <c r="AN3007" s="212"/>
      <c r="AO3007" s="212"/>
      <c r="AP3007" s="212"/>
      <c r="AQ3007" s="212"/>
      <c r="AR3007" s="212"/>
      <c r="AS3007" s="212"/>
      <c r="AT3007" s="212"/>
      <c r="AU3007" s="212"/>
      <c r="AV3007" s="212"/>
      <c r="AW3007" s="212"/>
      <c r="AX3007" s="212"/>
      <c r="AY3007" s="212"/>
      <c r="AZ3007" s="212"/>
      <c r="BA3007" s="212"/>
      <c r="BB3007" s="212"/>
      <c r="BC3007" s="212"/>
      <c r="BD3007" s="212"/>
      <c r="BE3007" s="212"/>
      <c r="BF3007" s="212"/>
      <c r="BG3007" s="212"/>
      <c r="BH3007" s="212"/>
    </row>
    <row r="3008" spans="1:60" outlineLevel="3" x14ac:dyDescent="0.2">
      <c r="A3008" s="219"/>
      <c r="B3008" s="220"/>
      <c r="C3008" s="259" t="s">
        <v>581</v>
      </c>
      <c r="D3008" s="226"/>
      <c r="E3008" s="227">
        <v>13.6</v>
      </c>
      <c r="F3008" s="222"/>
      <c r="G3008" s="222"/>
      <c r="H3008" s="222"/>
      <c r="I3008" s="222"/>
      <c r="J3008" s="222"/>
      <c r="K3008" s="222"/>
      <c r="L3008" s="222"/>
      <c r="M3008" s="222"/>
      <c r="N3008" s="221"/>
      <c r="O3008" s="221"/>
      <c r="P3008" s="221"/>
      <c r="Q3008" s="221"/>
      <c r="R3008" s="222"/>
      <c r="S3008" s="222"/>
      <c r="T3008" s="222"/>
      <c r="U3008" s="222"/>
      <c r="V3008" s="222"/>
      <c r="W3008" s="222"/>
      <c r="X3008" s="222"/>
      <c r="Y3008" s="222"/>
      <c r="Z3008" s="212"/>
      <c r="AA3008" s="212"/>
      <c r="AB3008" s="212"/>
      <c r="AC3008" s="212"/>
      <c r="AD3008" s="212"/>
      <c r="AE3008" s="212"/>
      <c r="AF3008" s="212"/>
      <c r="AG3008" s="212" t="s">
        <v>235</v>
      </c>
      <c r="AH3008" s="212">
        <v>0</v>
      </c>
      <c r="AI3008" s="212"/>
      <c r="AJ3008" s="212"/>
      <c r="AK3008" s="212"/>
      <c r="AL3008" s="212"/>
      <c r="AM3008" s="212"/>
      <c r="AN3008" s="212"/>
      <c r="AO3008" s="212"/>
      <c r="AP3008" s="212"/>
      <c r="AQ3008" s="212"/>
      <c r="AR3008" s="212"/>
      <c r="AS3008" s="212"/>
      <c r="AT3008" s="212"/>
      <c r="AU3008" s="212"/>
      <c r="AV3008" s="212"/>
      <c r="AW3008" s="212"/>
      <c r="AX3008" s="212"/>
      <c r="AY3008" s="212"/>
      <c r="AZ3008" s="212"/>
      <c r="BA3008" s="212"/>
      <c r="BB3008" s="212"/>
      <c r="BC3008" s="212"/>
      <c r="BD3008" s="212"/>
      <c r="BE3008" s="212"/>
      <c r="BF3008" s="212"/>
      <c r="BG3008" s="212"/>
      <c r="BH3008" s="212"/>
    </row>
    <row r="3009" spans="1:60" outlineLevel="3" x14ac:dyDescent="0.2">
      <c r="A3009" s="219"/>
      <c r="B3009" s="220"/>
      <c r="C3009" s="259" t="s">
        <v>394</v>
      </c>
      <c r="D3009" s="226"/>
      <c r="E3009" s="227">
        <v>47.7</v>
      </c>
      <c r="F3009" s="222"/>
      <c r="G3009" s="222"/>
      <c r="H3009" s="222"/>
      <c r="I3009" s="222"/>
      <c r="J3009" s="222"/>
      <c r="K3009" s="222"/>
      <c r="L3009" s="222"/>
      <c r="M3009" s="222"/>
      <c r="N3009" s="221"/>
      <c r="O3009" s="221"/>
      <c r="P3009" s="221"/>
      <c r="Q3009" s="221"/>
      <c r="R3009" s="222"/>
      <c r="S3009" s="222"/>
      <c r="T3009" s="222"/>
      <c r="U3009" s="222"/>
      <c r="V3009" s="222"/>
      <c r="W3009" s="222"/>
      <c r="X3009" s="222"/>
      <c r="Y3009" s="222"/>
      <c r="Z3009" s="212"/>
      <c r="AA3009" s="212"/>
      <c r="AB3009" s="212"/>
      <c r="AC3009" s="212"/>
      <c r="AD3009" s="212"/>
      <c r="AE3009" s="212"/>
      <c r="AF3009" s="212"/>
      <c r="AG3009" s="212" t="s">
        <v>235</v>
      </c>
      <c r="AH3009" s="212">
        <v>0</v>
      </c>
      <c r="AI3009" s="212"/>
      <c r="AJ3009" s="212"/>
      <c r="AK3009" s="212"/>
      <c r="AL3009" s="212"/>
      <c r="AM3009" s="212"/>
      <c r="AN3009" s="212"/>
      <c r="AO3009" s="212"/>
      <c r="AP3009" s="212"/>
      <c r="AQ3009" s="212"/>
      <c r="AR3009" s="212"/>
      <c r="AS3009" s="212"/>
      <c r="AT3009" s="212"/>
      <c r="AU3009" s="212"/>
      <c r="AV3009" s="212"/>
      <c r="AW3009" s="212"/>
      <c r="AX3009" s="212"/>
      <c r="AY3009" s="212"/>
      <c r="AZ3009" s="212"/>
      <c r="BA3009" s="212"/>
      <c r="BB3009" s="212"/>
      <c r="BC3009" s="212"/>
      <c r="BD3009" s="212"/>
      <c r="BE3009" s="212"/>
      <c r="BF3009" s="212"/>
      <c r="BG3009" s="212"/>
      <c r="BH3009" s="212"/>
    </row>
    <row r="3010" spans="1:60" outlineLevel="3" x14ac:dyDescent="0.2">
      <c r="A3010" s="219"/>
      <c r="B3010" s="220"/>
      <c r="C3010" s="259" t="s">
        <v>395</v>
      </c>
      <c r="D3010" s="226"/>
      <c r="E3010" s="227">
        <v>17.5</v>
      </c>
      <c r="F3010" s="222"/>
      <c r="G3010" s="222"/>
      <c r="H3010" s="222"/>
      <c r="I3010" s="222"/>
      <c r="J3010" s="222"/>
      <c r="K3010" s="222"/>
      <c r="L3010" s="222"/>
      <c r="M3010" s="222"/>
      <c r="N3010" s="221"/>
      <c r="O3010" s="221"/>
      <c r="P3010" s="221"/>
      <c r="Q3010" s="221"/>
      <c r="R3010" s="222"/>
      <c r="S3010" s="222"/>
      <c r="T3010" s="222"/>
      <c r="U3010" s="222"/>
      <c r="V3010" s="222"/>
      <c r="W3010" s="222"/>
      <c r="X3010" s="222"/>
      <c r="Y3010" s="222"/>
      <c r="Z3010" s="212"/>
      <c r="AA3010" s="212"/>
      <c r="AB3010" s="212"/>
      <c r="AC3010" s="212"/>
      <c r="AD3010" s="212"/>
      <c r="AE3010" s="212"/>
      <c r="AF3010" s="212"/>
      <c r="AG3010" s="212" t="s">
        <v>235</v>
      </c>
      <c r="AH3010" s="212">
        <v>0</v>
      </c>
      <c r="AI3010" s="212"/>
      <c r="AJ3010" s="212"/>
      <c r="AK3010" s="212"/>
      <c r="AL3010" s="212"/>
      <c r="AM3010" s="212"/>
      <c r="AN3010" s="212"/>
      <c r="AO3010" s="212"/>
      <c r="AP3010" s="212"/>
      <c r="AQ3010" s="212"/>
      <c r="AR3010" s="212"/>
      <c r="AS3010" s="212"/>
      <c r="AT3010" s="212"/>
      <c r="AU3010" s="212"/>
      <c r="AV3010" s="212"/>
      <c r="AW3010" s="212"/>
      <c r="AX3010" s="212"/>
      <c r="AY3010" s="212"/>
      <c r="AZ3010" s="212"/>
      <c r="BA3010" s="212"/>
      <c r="BB3010" s="212"/>
      <c r="BC3010" s="212"/>
      <c r="BD3010" s="212"/>
      <c r="BE3010" s="212"/>
      <c r="BF3010" s="212"/>
      <c r="BG3010" s="212"/>
      <c r="BH3010" s="212"/>
    </row>
    <row r="3011" spans="1:60" outlineLevel="3" x14ac:dyDescent="0.2">
      <c r="A3011" s="219"/>
      <c r="B3011" s="220"/>
      <c r="C3011" s="259" t="s">
        <v>396</v>
      </c>
      <c r="D3011" s="226"/>
      <c r="E3011" s="227">
        <v>18.399999999999999</v>
      </c>
      <c r="F3011" s="222"/>
      <c r="G3011" s="222"/>
      <c r="H3011" s="222"/>
      <c r="I3011" s="222"/>
      <c r="J3011" s="222"/>
      <c r="K3011" s="222"/>
      <c r="L3011" s="222"/>
      <c r="M3011" s="222"/>
      <c r="N3011" s="221"/>
      <c r="O3011" s="221"/>
      <c r="P3011" s="221"/>
      <c r="Q3011" s="221"/>
      <c r="R3011" s="222"/>
      <c r="S3011" s="222"/>
      <c r="T3011" s="222"/>
      <c r="U3011" s="222"/>
      <c r="V3011" s="222"/>
      <c r="W3011" s="222"/>
      <c r="X3011" s="222"/>
      <c r="Y3011" s="222"/>
      <c r="Z3011" s="212"/>
      <c r="AA3011" s="212"/>
      <c r="AB3011" s="212"/>
      <c r="AC3011" s="212"/>
      <c r="AD3011" s="212"/>
      <c r="AE3011" s="212"/>
      <c r="AF3011" s="212"/>
      <c r="AG3011" s="212" t="s">
        <v>235</v>
      </c>
      <c r="AH3011" s="212">
        <v>0</v>
      </c>
      <c r="AI3011" s="212"/>
      <c r="AJ3011" s="212"/>
      <c r="AK3011" s="212"/>
      <c r="AL3011" s="212"/>
      <c r="AM3011" s="212"/>
      <c r="AN3011" s="212"/>
      <c r="AO3011" s="212"/>
      <c r="AP3011" s="212"/>
      <c r="AQ3011" s="212"/>
      <c r="AR3011" s="212"/>
      <c r="AS3011" s="212"/>
      <c r="AT3011" s="212"/>
      <c r="AU3011" s="212"/>
      <c r="AV3011" s="212"/>
      <c r="AW3011" s="212"/>
      <c r="AX3011" s="212"/>
      <c r="AY3011" s="212"/>
      <c r="AZ3011" s="212"/>
      <c r="BA3011" s="212"/>
      <c r="BB3011" s="212"/>
      <c r="BC3011" s="212"/>
      <c r="BD3011" s="212"/>
      <c r="BE3011" s="212"/>
      <c r="BF3011" s="212"/>
      <c r="BG3011" s="212"/>
      <c r="BH3011" s="212"/>
    </row>
    <row r="3012" spans="1:60" outlineLevel="3" x14ac:dyDescent="0.2">
      <c r="A3012" s="219"/>
      <c r="B3012" s="220"/>
      <c r="C3012" s="259" t="s">
        <v>397</v>
      </c>
      <c r="D3012" s="226"/>
      <c r="E3012" s="227">
        <v>15.8</v>
      </c>
      <c r="F3012" s="222"/>
      <c r="G3012" s="222"/>
      <c r="H3012" s="222"/>
      <c r="I3012" s="222"/>
      <c r="J3012" s="222"/>
      <c r="K3012" s="222"/>
      <c r="L3012" s="222"/>
      <c r="M3012" s="222"/>
      <c r="N3012" s="221"/>
      <c r="O3012" s="221"/>
      <c r="P3012" s="221"/>
      <c r="Q3012" s="221"/>
      <c r="R3012" s="222"/>
      <c r="S3012" s="222"/>
      <c r="T3012" s="222"/>
      <c r="U3012" s="222"/>
      <c r="V3012" s="222"/>
      <c r="W3012" s="222"/>
      <c r="X3012" s="222"/>
      <c r="Y3012" s="222"/>
      <c r="Z3012" s="212"/>
      <c r="AA3012" s="212"/>
      <c r="AB3012" s="212"/>
      <c r="AC3012" s="212"/>
      <c r="AD3012" s="212"/>
      <c r="AE3012" s="212"/>
      <c r="AF3012" s="212"/>
      <c r="AG3012" s="212" t="s">
        <v>235</v>
      </c>
      <c r="AH3012" s="212">
        <v>0</v>
      </c>
      <c r="AI3012" s="212"/>
      <c r="AJ3012" s="212"/>
      <c r="AK3012" s="212"/>
      <c r="AL3012" s="212"/>
      <c r="AM3012" s="212"/>
      <c r="AN3012" s="212"/>
      <c r="AO3012" s="212"/>
      <c r="AP3012" s="212"/>
      <c r="AQ3012" s="212"/>
      <c r="AR3012" s="212"/>
      <c r="AS3012" s="212"/>
      <c r="AT3012" s="212"/>
      <c r="AU3012" s="212"/>
      <c r="AV3012" s="212"/>
      <c r="AW3012" s="212"/>
      <c r="AX3012" s="212"/>
      <c r="AY3012" s="212"/>
      <c r="AZ3012" s="212"/>
      <c r="BA3012" s="212"/>
      <c r="BB3012" s="212"/>
      <c r="BC3012" s="212"/>
      <c r="BD3012" s="212"/>
      <c r="BE3012" s="212"/>
      <c r="BF3012" s="212"/>
      <c r="BG3012" s="212"/>
      <c r="BH3012" s="212"/>
    </row>
    <row r="3013" spans="1:60" outlineLevel="3" x14ac:dyDescent="0.2">
      <c r="A3013" s="219"/>
      <c r="B3013" s="220"/>
      <c r="C3013" s="259" t="s">
        <v>398</v>
      </c>
      <c r="D3013" s="226"/>
      <c r="E3013" s="227">
        <v>30.2</v>
      </c>
      <c r="F3013" s="222"/>
      <c r="G3013" s="222"/>
      <c r="H3013" s="222"/>
      <c r="I3013" s="222"/>
      <c r="J3013" s="222"/>
      <c r="K3013" s="222"/>
      <c r="L3013" s="222"/>
      <c r="M3013" s="222"/>
      <c r="N3013" s="221"/>
      <c r="O3013" s="221"/>
      <c r="P3013" s="221"/>
      <c r="Q3013" s="221"/>
      <c r="R3013" s="222"/>
      <c r="S3013" s="222"/>
      <c r="T3013" s="222"/>
      <c r="U3013" s="222"/>
      <c r="V3013" s="222"/>
      <c r="W3013" s="222"/>
      <c r="X3013" s="222"/>
      <c r="Y3013" s="222"/>
      <c r="Z3013" s="212"/>
      <c r="AA3013" s="212"/>
      <c r="AB3013" s="212"/>
      <c r="AC3013" s="212"/>
      <c r="AD3013" s="212"/>
      <c r="AE3013" s="212"/>
      <c r="AF3013" s="212"/>
      <c r="AG3013" s="212" t="s">
        <v>235</v>
      </c>
      <c r="AH3013" s="212">
        <v>0</v>
      </c>
      <c r="AI3013" s="212"/>
      <c r="AJ3013" s="212"/>
      <c r="AK3013" s="212"/>
      <c r="AL3013" s="212"/>
      <c r="AM3013" s="212"/>
      <c r="AN3013" s="212"/>
      <c r="AO3013" s="212"/>
      <c r="AP3013" s="212"/>
      <c r="AQ3013" s="212"/>
      <c r="AR3013" s="212"/>
      <c r="AS3013" s="212"/>
      <c r="AT3013" s="212"/>
      <c r="AU3013" s="212"/>
      <c r="AV3013" s="212"/>
      <c r="AW3013" s="212"/>
      <c r="AX3013" s="212"/>
      <c r="AY3013" s="212"/>
      <c r="AZ3013" s="212"/>
      <c r="BA3013" s="212"/>
      <c r="BB3013" s="212"/>
      <c r="BC3013" s="212"/>
      <c r="BD3013" s="212"/>
      <c r="BE3013" s="212"/>
      <c r="BF3013" s="212"/>
      <c r="BG3013" s="212"/>
      <c r="BH3013" s="212"/>
    </row>
    <row r="3014" spans="1:60" outlineLevel="3" x14ac:dyDescent="0.2">
      <c r="A3014" s="219"/>
      <c r="B3014" s="220"/>
      <c r="C3014" s="259" t="s">
        <v>399</v>
      </c>
      <c r="D3014" s="226"/>
      <c r="E3014" s="227">
        <v>34</v>
      </c>
      <c r="F3014" s="222"/>
      <c r="G3014" s="222"/>
      <c r="H3014" s="222"/>
      <c r="I3014" s="222"/>
      <c r="J3014" s="222"/>
      <c r="K3014" s="222"/>
      <c r="L3014" s="222"/>
      <c r="M3014" s="222"/>
      <c r="N3014" s="221"/>
      <c r="O3014" s="221"/>
      <c r="P3014" s="221"/>
      <c r="Q3014" s="221"/>
      <c r="R3014" s="222"/>
      <c r="S3014" s="222"/>
      <c r="T3014" s="222"/>
      <c r="U3014" s="222"/>
      <c r="V3014" s="222"/>
      <c r="W3014" s="222"/>
      <c r="X3014" s="222"/>
      <c r="Y3014" s="222"/>
      <c r="Z3014" s="212"/>
      <c r="AA3014" s="212"/>
      <c r="AB3014" s="212"/>
      <c r="AC3014" s="212"/>
      <c r="AD3014" s="212"/>
      <c r="AE3014" s="212"/>
      <c r="AF3014" s="212"/>
      <c r="AG3014" s="212" t="s">
        <v>235</v>
      </c>
      <c r="AH3014" s="212">
        <v>0</v>
      </c>
      <c r="AI3014" s="212"/>
      <c r="AJ3014" s="212"/>
      <c r="AK3014" s="212"/>
      <c r="AL3014" s="212"/>
      <c r="AM3014" s="212"/>
      <c r="AN3014" s="212"/>
      <c r="AO3014" s="212"/>
      <c r="AP3014" s="212"/>
      <c r="AQ3014" s="212"/>
      <c r="AR3014" s="212"/>
      <c r="AS3014" s="212"/>
      <c r="AT3014" s="212"/>
      <c r="AU3014" s="212"/>
      <c r="AV3014" s="212"/>
      <c r="AW3014" s="212"/>
      <c r="AX3014" s="212"/>
      <c r="AY3014" s="212"/>
      <c r="AZ3014" s="212"/>
      <c r="BA3014" s="212"/>
      <c r="BB3014" s="212"/>
      <c r="BC3014" s="212"/>
      <c r="BD3014" s="212"/>
      <c r="BE3014" s="212"/>
      <c r="BF3014" s="212"/>
      <c r="BG3014" s="212"/>
      <c r="BH3014" s="212"/>
    </row>
    <row r="3015" spans="1:60" outlineLevel="3" x14ac:dyDescent="0.2">
      <c r="A3015" s="219"/>
      <c r="B3015" s="220"/>
      <c r="C3015" s="259" t="s">
        <v>400</v>
      </c>
      <c r="D3015" s="226"/>
      <c r="E3015" s="227">
        <v>21.1</v>
      </c>
      <c r="F3015" s="222"/>
      <c r="G3015" s="222"/>
      <c r="H3015" s="222"/>
      <c r="I3015" s="222"/>
      <c r="J3015" s="222"/>
      <c r="K3015" s="222"/>
      <c r="L3015" s="222"/>
      <c r="M3015" s="222"/>
      <c r="N3015" s="221"/>
      <c r="O3015" s="221"/>
      <c r="P3015" s="221"/>
      <c r="Q3015" s="221"/>
      <c r="R3015" s="222"/>
      <c r="S3015" s="222"/>
      <c r="T3015" s="222"/>
      <c r="U3015" s="222"/>
      <c r="V3015" s="222"/>
      <c r="W3015" s="222"/>
      <c r="X3015" s="222"/>
      <c r="Y3015" s="222"/>
      <c r="Z3015" s="212"/>
      <c r="AA3015" s="212"/>
      <c r="AB3015" s="212"/>
      <c r="AC3015" s="212"/>
      <c r="AD3015" s="212"/>
      <c r="AE3015" s="212"/>
      <c r="AF3015" s="212"/>
      <c r="AG3015" s="212" t="s">
        <v>235</v>
      </c>
      <c r="AH3015" s="212">
        <v>0</v>
      </c>
      <c r="AI3015" s="212"/>
      <c r="AJ3015" s="212"/>
      <c r="AK3015" s="212"/>
      <c r="AL3015" s="212"/>
      <c r="AM3015" s="212"/>
      <c r="AN3015" s="212"/>
      <c r="AO3015" s="212"/>
      <c r="AP3015" s="212"/>
      <c r="AQ3015" s="212"/>
      <c r="AR3015" s="212"/>
      <c r="AS3015" s="212"/>
      <c r="AT3015" s="212"/>
      <c r="AU3015" s="212"/>
      <c r="AV3015" s="212"/>
      <c r="AW3015" s="212"/>
      <c r="AX3015" s="212"/>
      <c r="AY3015" s="212"/>
      <c r="AZ3015" s="212"/>
      <c r="BA3015" s="212"/>
      <c r="BB3015" s="212"/>
      <c r="BC3015" s="212"/>
      <c r="BD3015" s="212"/>
      <c r="BE3015" s="212"/>
      <c r="BF3015" s="212"/>
      <c r="BG3015" s="212"/>
      <c r="BH3015" s="212"/>
    </row>
    <row r="3016" spans="1:60" outlineLevel="3" x14ac:dyDescent="0.2">
      <c r="A3016" s="219"/>
      <c r="B3016" s="220"/>
      <c r="C3016" s="259" t="s">
        <v>401</v>
      </c>
      <c r="D3016" s="226"/>
      <c r="E3016" s="227">
        <v>15.3</v>
      </c>
      <c r="F3016" s="222"/>
      <c r="G3016" s="222"/>
      <c r="H3016" s="222"/>
      <c r="I3016" s="222"/>
      <c r="J3016" s="222"/>
      <c r="K3016" s="222"/>
      <c r="L3016" s="222"/>
      <c r="M3016" s="222"/>
      <c r="N3016" s="221"/>
      <c r="O3016" s="221"/>
      <c r="P3016" s="221"/>
      <c r="Q3016" s="221"/>
      <c r="R3016" s="222"/>
      <c r="S3016" s="222"/>
      <c r="T3016" s="222"/>
      <c r="U3016" s="222"/>
      <c r="V3016" s="222"/>
      <c r="W3016" s="222"/>
      <c r="X3016" s="222"/>
      <c r="Y3016" s="222"/>
      <c r="Z3016" s="212"/>
      <c r="AA3016" s="212"/>
      <c r="AB3016" s="212"/>
      <c r="AC3016" s="212"/>
      <c r="AD3016" s="212"/>
      <c r="AE3016" s="212"/>
      <c r="AF3016" s="212"/>
      <c r="AG3016" s="212" t="s">
        <v>235</v>
      </c>
      <c r="AH3016" s="212">
        <v>0</v>
      </c>
      <c r="AI3016" s="212"/>
      <c r="AJ3016" s="212"/>
      <c r="AK3016" s="212"/>
      <c r="AL3016" s="212"/>
      <c r="AM3016" s="212"/>
      <c r="AN3016" s="212"/>
      <c r="AO3016" s="212"/>
      <c r="AP3016" s="212"/>
      <c r="AQ3016" s="212"/>
      <c r="AR3016" s="212"/>
      <c r="AS3016" s="212"/>
      <c r="AT3016" s="212"/>
      <c r="AU3016" s="212"/>
      <c r="AV3016" s="212"/>
      <c r="AW3016" s="212"/>
      <c r="AX3016" s="212"/>
      <c r="AY3016" s="212"/>
      <c r="AZ3016" s="212"/>
      <c r="BA3016" s="212"/>
      <c r="BB3016" s="212"/>
      <c r="BC3016" s="212"/>
      <c r="BD3016" s="212"/>
      <c r="BE3016" s="212"/>
      <c r="BF3016" s="212"/>
      <c r="BG3016" s="212"/>
      <c r="BH3016" s="212"/>
    </row>
    <row r="3017" spans="1:60" outlineLevel="3" x14ac:dyDescent="0.2">
      <c r="A3017" s="219"/>
      <c r="B3017" s="220"/>
      <c r="C3017" s="259" t="s">
        <v>402</v>
      </c>
      <c r="D3017" s="226"/>
      <c r="E3017" s="227">
        <v>1.1000000000000001</v>
      </c>
      <c r="F3017" s="222"/>
      <c r="G3017" s="222"/>
      <c r="H3017" s="222"/>
      <c r="I3017" s="222"/>
      <c r="J3017" s="222"/>
      <c r="K3017" s="222"/>
      <c r="L3017" s="222"/>
      <c r="M3017" s="222"/>
      <c r="N3017" s="221"/>
      <c r="O3017" s="221"/>
      <c r="P3017" s="221"/>
      <c r="Q3017" s="221"/>
      <c r="R3017" s="222"/>
      <c r="S3017" s="222"/>
      <c r="T3017" s="222"/>
      <c r="U3017" s="222"/>
      <c r="V3017" s="222"/>
      <c r="W3017" s="222"/>
      <c r="X3017" s="222"/>
      <c r="Y3017" s="222"/>
      <c r="Z3017" s="212"/>
      <c r="AA3017" s="212"/>
      <c r="AB3017" s="212"/>
      <c r="AC3017" s="212"/>
      <c r="AD3017" s="212"/>
      <c r="AE3017" s="212"/>
      <c r="AF3017" s="212"/>
      <c r="AG3017" s="212" t="s">
        <v>235</v>
      </c>
      <c r="AH3017" s="212">
        <v>0</v>
      </c>
      <c r="AI3017" s="212"/>
      <c r="AJ3017" s="212"/>
      <c r="AK3017" s="212"/>
      <c r="AL3017" s="212"/>
      <c r="AM3017" s="212"/>
      <c r="AN3017" s="212"/>
      <c r="AO3017" s="212"/>
      <c r="AP3017" s="212"/>
      <c r="AQ3017" s="212"/>
      <c r="AR3017" s="212"/>
      <c r="AS3017" s="212"/>
      <c r="AT3017" s="212"/>
      <c r="AU3017" s="212"/>
      <c r="AV3017" s="212"/>
      <c r="AW3017" s="212"/>
      <c r="AX3017" s="212"/>
      <c r="AY3017" s="212"/>
      <c r="AZ3017" s="212"/>
      <c r="BA3017" s="212"/>
      <c r="BB3017" s="212"/>
      <c r="BC3017" s="212"/>
      <c r="BD3017" s="212"/>
      <c r="BE3017" s="212"/>
      <c r="BF3017" s="212"/>
      <c r="BG3017" s="212"/>
      <c r="BH3017" s="212"/>
    </row>
    <row r="3018" spans="1:60" outlineLevel="3" x14ac:dyDescent="0.2">
      <c r="A3018" s="219"/>
      <c r="B3018" s="220"/>
      <c r="C3018" s="259" t="s">
        <v>582</v>
      </c>
      <c r="D3018" s="226"/>
      <c r="E3018" s="227"/>
      <c r="F3018" s="222"/>
      <c r="G3018" s="222"/>
      <c r="H3018" s="222"/>
      <c r="I3018" s="222"/>
      <c r="J3018" s="222"/>
      <c r="K3018" s="222"/>
      <c r="L3018" s="222"/>
      <c r="M3018" s="222"/>
      <c r="N3018" s="221"/>
      <c r="O3018" s="221"/>
      <c r="P3018" s="221"/>
      <c r="Q3018" s="221"/>
      <c r="R3018" s="222"/>
      <c r="S3018" s="222"/>
      <c r="T3018" s="222"/>
      <c r="U3018" s="222"/>
      <c r="V3018" s="222"/>
      <c r="W3018" s="222"/>
      <c r="X3018" s="222"/>
      <c r="Y3018" s="222"/>
      <c r="Z3018" s="212"/>
      <c r="AA3018" s="212"/>
      <c r="AB3018" s="212"/>
      <c r="AC3018" s="212"/>
      <c r="AD3018" s="212"/>
      <c r="AE3018" s="212"/>
      <c r="AF3018" s="212"/>
      <c r="AG3018" s="212" t="s">
        <v>235</v>
      </c>
      <c r="AH3018" s="212">
        <v>0</v>
      </c>
      <c r="AI3018" s="212"/>
      <c r="AJ3018" s="212"/>
      <c r="AK3018" s="212"/>
      <c r="AL3018" s="212"/>
      <c r="AM3018" s="212"/>
      <c r="AN3018" s="212"/>
      <c r="AO3018" s="212"/>
      <c r="AP3018" s="212"/>
      <c r="AQ3018" s="212"/>
      <c r="AR3018" s="212"/>
      <c r="AS3018" s="212"/>
      <c r="AT3018" s="212"/>
      <c r="AU3018" s="212"/>
      <c r="AV3018" s="212"/>
      <c r="AW3018" s="212"/>
      <c r="AX3018" s="212"/>
      <c r="AY3018" s="212"/>
      <c r="AZ3018" s="212"/>
      <c r="BA3018" s="212"/>
      <c r="BB3018" s="212"/>
      <c r="BC3018" s="212"/>
      <c r="BD3018" s="212"/>
      <c r="BE3018" s="212"/>
      <c r="BF3018" s="212"/>
      <c r="BG3018" s="212"/>
      <c r="BH3018" s="212"/>
    </row>
    <row r="3019" spans="1:60" outlineLevel="3" x14ac:dyDescent="0.2">
      <c r="A3019" s="219"/>
      <c r="B3019" s="220"/>
      <c r="C3019" s="259" t="s">
        <v>583</v>
      </c>
      <c r="D3019" s="226"/>
      <c r="E3019" s="227">
        <v>14</v>
      </c>
      <c r="F3019" s="222"/>
      <c r="G3019" s="222"/>
      <c r="H3019" s="222"/>
      <c r="I3019" s="222"/>
      <c r="J3019" s="222"/>
      <c r="K3019" s="222"/>
      <c r="L3019" s="222"/>
      <c r="M3019" s="222"/>
      <c r="N3019" s="221"/>
      <c r="O3019" s="221"/>
      <c r="P3019" s="221"/>
      <c r="Q3019" s="221"/>
      <c r="R3019" s="222"/>
      <c r="S3019" s="222"/>
      <c r="T3019" s="222"/>
      <c r="U3019" s="222"/>
      <c r="V3019" s="222"/>
      <c r="W3019" s="222"/>
      <c r="X3019" s="222"/>
      <c r="Y3019" s="222"/>
      <c r="Z3019" s="212"/>
      <c r="AA3019" s="212"/>
      <c r="AB3019" s="212"/>
      <c r="AC3019" s="212"/>
      <c r="AD3019" s="212"/>
      <c r="AE3019" s="212"/>
      <c r="AF3019" s="212"/>
      <c r="AG3019" s="212" t="s">
        <v>235</v>
      </c>
      <c r="AH3019" s="212">
        <v>0</v>
      </c>
      <c r="AI3019" s="212"/>
      <c r="AJ3019" s="212"/>
      <c r="AK3019" s="212"/>
      <c r="AL3019" s="212"/>
      <c r="AM3019" s="212"/>
      <c r="AN3019" s="212"/>
      <c r="AO3019" s="212"/>
      <c r="AP3019" s="212"/>
      <c r="AQ3019" s="212"/>
      <c r="AR3019" s="212"/>
      <c r="AS3019" s="212"/>
      <c r="AT3019" s="212"/>
      <c r="AU3019" s="212"/>
      <c r="AV3019" s="212"/>
      <c r="AW3019" s="212"/>
      <c r="AX3019" s="212"/>
      <c r="AY3019" s="212"/>
      <c r="AZ3019" s="212"/>
      <c r="BA3019" s="212"/>
      <c r="BB3019" s="212"/>
      <c r="BC3019" s="212"/>
      <c r="BD3019" s="212"/>
      <c r="BE3019" s="212"/>
      <c r="BF3019" s="212"/>
      <c r="BG3019" s="212"/>
      <c r="BH3019" s="212"/>
    </row>
    <row r="3020" spans="1:60" outlineLevel="3" x14ac:dyDescent="0.2">
      <c r="A3020" s="219"/>
      <c r="B3020" s="220"/>
      <c r="C3020" s="259" t="s">
        <v>584</v>
      </c>
      <c r="D3020" s="226"/>
      <c r="E3020" s="227">
        <v>12.2</v>
      </c>
      <c r="F3020" s="222"/>
      <c r="G3020" s="222"/>
      <c r="H3020" s="222"/>
      <c r="I3020" s="222"/>
      <c r="J3020" s="222"/>
      <c r="K3020" s="222"/>
      <c r="L3020" s="222"/>
      <c r="M3020" s="222"/>
      <c r="N3020" s="221"/>
      <c r="O3020" s="221"/>
      <c r="P3020" s="221"/>
      <c r="Q3020" s="221"/>
      <c r="R3020" s="222"/>
      <c r="S3020" s="222"/>
      <c r="T3020" s="222"/>
      <c r="U3020" s="222"/>
      <c r="V3020" s="222"/>
      <c r="W3020" s="222"/>
      <c r="X3020" s="222"/>
      <c r="Y3020" s="222"/>
      <c r="Z3020" s="212"/>
      <c r="AA3020" s="212"/>
      <c r="AB3020" s="212"/>
      <c r="AC3020" s="212"/>
      <c r="AD3020" s="212"/>
      <c r="AE3020" s="212"/>
      <c r="AF3020" s="212"/>
      <c r="AG3020" s="212" t="s">
        <v>235</v>
      </c>
      <c r="AH3020" s="212">
        <v>0</v>
      </c>
      <c r="AI3020" s="212"/>
      <c r="AJ3020" s="212"/>
      <c r="AK3020" s="212"/>
      <c r="AL3020" s="212"/>
      <c r="AM3020" s="212"/>
      <c r="AN3020" s="212"/>
      <c r="AO3020" s="212"/>
      <c r="AP3020" s="212"/>
      <c r="AQ3020" s="212"/>
      <c r="AR3020" s="212"/>
      <c r="AS3020" s="212"/>
      <c r="AT3020" s="212"/>
      <c r="AU3020" s="212"/>
      <c r="AV3020" s="212"/>
      <c r="AW3020" s="212"/>
      <c r="AX3020" s="212"/>
      <c r="AY3020" s="212"/>
      <c r="AZ3020" s="212"/>
      <c r="BA3020" s="212"/>
      <c r="BB3020" s="212"/>
      <c r="BC3020" s="212"/>
      <c r="BD3020" s="212"/>
      <c r="BE3020" s="212"/>
      <c r="BF3020" s="212"/>
      <c r="BG3020" s="212"/>
      <c r="BH3020" s="212"/>
    </row>
    <row r="3021" spans="1:60" outlineLevel="3" x14ac:dyDescent="0.2">
      <c r="A3021" s="219"/>
      <c r="B3021" s="220"/>
      <c r="C3021" s="259" t="s">
        <v>585</v>
      </c>
      <c r="D3021" s="226"/>
      <c r="E3021" s="227">
        <v>16.7</v>
      </c>
      <c r="F3021" s="222"/>
      <c r="G3021" s="222"/>
      <c r="H3021" s="222"/>
      <c r="I3021" s="222"/>
      <c r="J3021" s="222"/>
      <c r="K3021" s="222"/>
      <c r="L3021" s="222"/>
      <c r="M3021" s="222"/>
      <c r="N3021" s="221"/>
      <c r="O3021" s="221"/>
      <c r="P3021" s="221"/>
      <c r="Q3021" s="221"/>
      <c r="R3021" s="222"/>
      <c r="S3021" s="222"/>
      <c r="T3021" s="222"/>
      <c r="U3021" s="222"/>
      <c r="V3021" s="222"/>
      <c r="W3021" s="222"/>
      <c r="X3021" s="222"/>
      <c r="Y3021" s="222"/>
      <c r="Z3021" s="212"/>
      <c r="AA3021" s="212"/>
      <c r="AB3021" s="212"/>
      <c r="AC3021" s="212"/>
      <c r="AD3021" s="212"/>
      <c r="AE3021" s="212"/>
      <c r="AF3021" s="212"/>
      <c r="AG3021" s="212" t="s">
        <v>235</v>
      </c>
      <c r="AH3021" s="212">
        <v>0</v>
      </c>
      <c r="AI3021" s="212"/>
      <c r="AJ3021" s="212"/>
      <c r="AK3021" s="212"/>
      <c r="AL3021" s="212"/>
      <c r="AM3021" s="212"/>
      <c r="AN3021" s="212"/>
      <c r="AO3021" s="212"/>
      <c r="AP3021" s="212"/>
      <c r="AQ3021" s="212"/>
      <c r="AR3021" s="212"/>
      <c r="AS3021" s="212"/>
      <c r="AT3021" s="212"/>
      <c r="AU3021" s="212"/>
      <c r="AV3021" s="212"/>
      <c r="AW3021" s="212"/>
      <c r="AX3021" s="212"/>
      <c r="AY3021" s="212"/>
      <c r="AZ3021" s="212"/>
      <c r="BA3021" s="212"/>
      <c r="BB3021" s="212"/>
      <c r="BC3021" s="212"/>
      <c r="BD3021" s="212"/>
      <c r="BE3021" s="212"/>
      <c r="BF3021" s="212"/>
      <c r="BG3021" s="212"/>
      <c r="BH3021" s="212"/>
    </row>
    <row r="3022" spans="1:60" outlineLevel="3" x14ac:dyDescent="0.2">
      <c r="A3022" s="219"/>
      <c r="B3022" s="220"/>
      <c r="C3022" s="259" t="s">
        <v>586</v>
      </c>
      <c r="D3022" s="226"/>
      <c r="E3022" s="227">
        <v>19.2</v>
      </c>
      <c r="F3022" s="222"/>
      <c r="G3022" s="222"/>
      <c r="H3022" s="222"/>
      <c r="I3022" s="222"/>
      <c r="J3022" s="222"/>
      <c r="K3022" s="222"/>
      <c r="L3022" s="222"/>
      <c r="M3022" s="222"/>
      <c r="N3022" s="221"/>
      <c r="O3022" s="221"/>
      <c r="P3022" s="221"/>
      <c r="Q3022" s="221"/>
      <c r="R3022" s="222"/>
      <c r="S3022" s="222"/>
      <c r="T3022" s="222"/>
      <c r="U3022" s="222"/>
      <c r="V3022" s="222"/>
      <c r="W3022" s="222"/>
      <c r="X3022" s="222"/>
      <c r="Y3022" s="222"/>
      <c r="Z3022" s="212"/>
      <c r="AA3022" s="212"/>
      <c r="AB3022" s="212"/>
      <c r="AC3022" s="212"/>
      <c r="AD3022" s="212"/>
      <c r="AE3022" s="212"/>
      <c r="AF3022" s="212"/>
      <c r="AG3022" s="212" t="s">
        <v>235</v>
      </c>
      <c r="AH3022" s="212">
        <v>0</v>
      </c>
      <c r="AI3022" s="212"/>
      <c r="AJ3022" s="212"/>
      <c r="AK3022" s="212"/>
      <c r="AL3022" s="212"/>
      <c r="AM3022" s="212"/>
      <c r="AN3022" s="212"/>
      <c r="AO3022" s="212"/>
      <c r="AP3022" s="212"/>
      <c r="AQ3022" s="212"/>
      <c r="AR3022" s="212"/>
      <c r="AS3022" s="212"/>
      <c r="AT3022" s="212"/>
      <c r="AU3022" s="212"/>
      <c r="AV3022" s="212"/>
      <c r="AW3022" s="212"/>
      <c r="AX3022" s="212"/>
      <c r="AY3022" s="212"/>
      <c r="AZ3022" s="212"/>
      <c r="BA3022" s="212"/>
      <c r="BB3022" s="212"/>
      <c r="BC3022" s="212"/>
      <c r="BD3022" s="212"/>
      <c r="BE3022" s="212"/>
      <c r="BF3022" s="212"/>
      <c r="BG3022" s="212"/>
      <c r="BH3022" s="212"/>
    </row>
    <row r="3023" spans="1:60" outlineLevel="3" x14ac:dyDescent="0.2">
      <c r="A3023" s="219"/>
      <c r="B3023" s="220"/>
      <c r="C3023" s="259" t="s">
        <v>587</v>
      </c>
      <c r="D3023" s="226"/>
      <c r="E3023" s="227">
        <v>16.3</v>
      </c>
      <c r="F3023" s="222"/>
      <c r="G3023" s="222"/>
      <c r="H3023" s="222"/>
      <c r="I3023" s="222"/>
      <c r="J3023" s="222"/>
      <c r="K3023" s="222"/>
      <c r="L3023" s="222"/>
      <c r="M3023" s="222"/>
      <c r="N3023" s="221"/>
      <c r="O3023" s="221"/>
      <c r="P3023" s="221"/>
      <c r="Q3023" s="221"/>
      <c r="R3023" s="222"/>
      <c r="S3023" s="222"/>
      <c r="T3023" s="222"/>
      <c r="U3023" s="222"/>
      <c r="V3023" s="222"/>
      <c r="W3023" s="222"/>
      <c r="X3023" s="222"/>
      <c r="Y3023" s="222"/>
      <c r="Z3023" s="212"/>
      <c r="AA3023" s="212"/>
      <c r="AB3023" s="212"/>
      <c r="AC3023" s="212"/>
      <c r="AD3023" s="212"/>
      <c r="AE3023" s="212"/>
      <c r="AF3023" s="212"/>
      <c r="AG3023" s="212" t="s">
        <v>235</v>
      </c>
      <c r="AH3023" s="212">
        <v>0</v>
      </c>
      <c r="AI3023" s="212"/>
      <c r="AJ3023" s="212"/>
      <c r="AK3023" s="212"/>
      <c r="AL3023" s="212"/>
      <c r="AM3023" s="212"/>
      <c r="AN3023" s="212"/>
      <c r="AO3023" s="212"/>
      <c r="AP3023" s="212"/>
      <c r="AQ3023" s="212"/>
      <c r="AR3023" s="212"/>
      <c r="AS3023" s="212"/>
      <c r="AT3023" s="212"/>
      <c r="AU3023" s="212"/>
      <c r="AV3023" s="212"/>
      <c r="AW3023" s="212"/>
      <c r="AX3023" s="212"/>
      <c r="AY3023" s="212"/>
      <c r="AZ3023" s="212"/>
      <c r="BA3023" s="212"/>
      <c r="BB3023" s="212"/>
      <c r="BC3023" s="212"/>
      <c r="BD3023" s="212"/>
      <c r="BE3023" s="212"/>
      <c r="BF3023" s="212"/>
      <c r="BG3023" s="212"/>
      <c r="BH3023" s="212"/>
    </row>
    <row r="3024" spans="1:60" outlineLevel="3" x14ac:dyDescent="0.2">
      <c r="A3024" s="219"/>
      <c r="B3024" s="220"/>
      <c r="C3024" s="259" t="s">
        <v>588</v>
      </c>
      <c r="D3024" s="226"/>
      <c r="E3024" s="227">
        <v>4.9000000000000004</v>
      </c>
      <c r="F3024" s="222"/>
      <c r="G3024" s="222"/>
      <c r="H3024" s="222"/>
      <c r="I3024" s="222"/>
      <c r="J3024" s="222"/>
      <c r="K3024" s="222"/>
      <c r="L3024" s="222"/>
      <c r="M3024" s="222"/>
      <c r="N3024" s="221"/>
      <c r="O3024" s="221"/>
      <c r="P3024" s="221"/>
      <c r="Q3024" s="221"/>
      <c r="R3024" s="222"/>
      <c r="S3024" s="222"/>
      <c r="T3024" s="222"/>
      <c r="U3024" s="222"/>
      <c r="V3024" s="222"/>
      <c r="W3024" s="222"/>
      <c r="X3024" s="222"/>
      <c r="Y3024" s="222"/>
      <c r="Z3024" s="212"/>
      <c r="AA3024" s="212"/>
      <c r="AB3024" s="212"/>
      <c r="AC3024" s="212"/>
      <c r="AD3024" s="212"/>
      <c r="AE3024" s="212"/>
      <c r="AF3024" s="212"/>
      <c r="AG3024" s="212" t="s">
        <v>235</v>
      </c>
      <c r="AH3024" s="212">
        <v>0</v>
      </c>
      <c r="AI3024" s="212"/>
      <c r="AJ3024" s="212"/>
      <c r="AK3024" s="212"/>
      <c r="AL3024" s="212"/>
      <c r="AM3024" s="212"/>
      <c r="AN3024" s="212"/>
      <c r="AO3024" s="212"/>
      <c r="AP3024" s="212"/>
      <c r="AQ3024" s="212"/>
      <c r="AR3024" s="212"/>
      <c r="AS3024" s="212"/>
      <c r="AT3024" s="212"/>
      <c r="AU3024" s="212"/>
      <c r="AV3024" s="212"/>
      <c r="AW3024" s="212"/>
      <c r="AX3024" s="212"/>
      <c r="AY3024" s="212"/>
      <c r="AZ3024" s="212"/>
      <c r="BA3024" s="212"/>
      <c r="BB3024" s="212"/>
      <c r="BC3024" s="212"/>
      <c r="BD3024" s="212"/>
      <c r="BE3024" s="212"/>
      <c r="BF3024" s="212"/>
      <c r="BG3024" s="212"/>
      <c r="BH3024" s="212"/>
    </row>
    <row r="3025" spans="1:60" outlineLevel="3" x14ac:dyDescent="0.2">
      <c r="A3025" s="219"/>
      <c r="B3025" s="220"/>
      <c r="C3025" s="259" t="s">
        <v>589</v>
      </c>
      <c r="D3025" s="226"/>
      <c r="E3025" s="227">
        <v>10.6</v>
      </c>
      <c r="F3025" s="222"/>
      <c r="G3025" s="222"/>
      <c r="H3025" s="222"/>
      <c r="I3025" s="222"/>
      <c r="J3025" s="222"/>
      <c r="K3025" s="222"/>
      <c r="L3025" s="222"/>
      <c r="M3025" s="222"/>
      <c r="N3025" s="221"/>
      <c r="O3025" s="221"/>
      <c r="P3025" s="221"/>
      <c r="Q3025" s="221"/>
      <c r="R3025" s="222"/>
      <c r="S3025" s="222"/>
      <c r="T3025" s="222"/>
      <c r="U3025" s="222"/>
      <c r="V3025" s="222"/>
      <c r="W3025" s="222"/>
      <c r="X3025" s="222"/>
      <c r="Y3025" s="222"/>
      <c r="Z3025" s="212"/>
      <c r="AA3025" s="212"/>
      <c r="AB3025" s="212"/>
      <c r="AC3025" s="212"/>
      <c r="AD3025" s="212"/>
      <c r="AE3025" s="212"/>
      <c r="AF3025" s="212"/>
      <c r="AG3025" s="212" t="s">
        <v>235</v>
      </c>
      <c r="AH3025" s="212">
        <v>0</v>
      </c>
      <c r="AI3025" s="212"/>
      <c r="AJ3025" s="212"/>
      <c r="AK3025" s="212"/>
      <c r="AL3025" s="212"/>
      <c r="AM3025" s="212"/>
      <c r="AN3025" s="212"/>
      <c r="AO3025" s="212"/>
      <c r="AP3025" s="212"/>
      <c r="AQ3025" s="212"/>
      <c r="AR3025" s="212"/>
      <c r="AS3025" s="212"/>
      <c r="AT3025" s="212"/>
      <c r="AU3025" s="212"/>
      <c r="AV3025" s="212"/>
      <c r="AW3025" s="212"/>
      <c r="AX3025" s="212"/>
      <c r="AY3025" s="212"/>
      <c r="AZ3025" s="212"/>
      <c r="BA3025" s="212"/>
      <c r="BB3025" s="212"/>
      <c r="BC3025" s="212"/>
      <c r="BD3025" s="212"/>
      <c r="BE3025" s="212"/>
      <c r="BF3025" s="212"/>
      <c r="BG3025" s="212"/>
      <c r="BH3025" s="212"/>
    </row>
    <row r="3026" spans="1:60" outlineLevel="3" x14ac:dyDescent="0.2">
      <c r="A3026" s="219"/>
      <c r="B3026" s="220"/>
      <c r="C3026" s="259" t="s">
        <v>590</v>
      </c>
      <c r="D3026" s="226"/>
      <c r="E3026" s="227"/>
      <c r="F3026" s="222"/>
      <c r="G3026" s="222"/>
      <c r="H3026" s="222"/>
      <c r="I3026" s="222"/>
      <c r="J3026" s="222"/>
      <c r="K3026" s="222"/>
      <c r="L3026" s="222"/>
      <c r="M3026" s="222"/>
      <c r="N3026" s="221"/>
      <c r="O3026" s="221"/>
      <c r="P3026" s="221"/>
      <c r="Q3026" s="221"/>
      <c r="R3026" s="222"/>
      <c r="S3026" s="222"/>
      <c r="T3026" s="222"/>
      <c r="U3026" s="222"/>
      <c r="V3026" s="222"/>
      <c r="W3026" s="222"/>
      <c r="X3026" s="222"/>
      <c r="Y3026" s="222"/>
      <c r="Z3026" s="212"/>
      <c r="AA3026" s="212"/>
      <c r="AB3026" s="212"/>
      <c r="AC3026" s="212"/>
      <c r="AD3026" s="212"/>
      <c r="AE3026" s="212"/>
      <c r="AF3026" s="212"/>
      <c r="AG3026" s="212" t="s">
        <v>235</v>
      </c>
      <c r="AH3026" s="212">
        <v>0</v>
      </c>
      <c r="AI3026" s="212"/>
      <c r="AJ3026" s="212"/>
      <c r="AK3026" s="212"/>
      <c r="AL3026" s="212"/>
      <c r="AM3026" s="212"/>
      <c r="AN3026" s="212"/>
      <c r="AO3026" s="212"/>
      <c r="AP3026" s="212"/>
      <c r="AQ3026" s="212"/>
      <c r="AR3026" s="212"/>
      <c r="AS3026" s="212"/>
      <c r="AT3026" s="212"/>
      <c r="AU3026" s="212"/>
      <c r="AV3026" s="212"/>
      <c r="AW3026" s="212"/>
      <c r="AX3026" s="212"/>
      <c r="AY3026" s="212"/>
      <c r="AZ3026" s="212"/>
      <c r="BA3026" s="212"/>
      <c r="BB3026" s="212"/>
      <c r="BC3026" s="212"/>
      <c r="BD3026" s="212"/>
      <c r="BE3026" s="212"/>
      <c r="BF3026" s="212"/>
      <c r="BG3026" s="212"/>
      <c r="BH3026" s="212"/>
    </row>
    <row r="3027" spans="1:60" outlineLevel="3" x14ac:dyDescent="0.2">
      <c r="A3027" s="219"/>
      <c r="B3027" s="220"/>
      <c r="C3027" s="259" t="s">
        <v>591</v>
      </c>
      <c r="D3027" s="226"/>
      <c r="E3027" s="227">
        <v>6.2</v>
      </c>
      <c r="F3027" s="222"/>
      <c r="G3027" s="222"/>
      <c r="H3027" s="222"/>
      <c r="I3027" s="222"/>
      <c r="J3027" s="222"/>
      <c r="K3027" s="222"/>
      <c r="L3027" s="222"/>
      <c r="M3027" s="222"/>
      <c r="N3027" s="221"/>
      <c r="O3027" s="221"/>
      <c r="P3027" s="221"/>
      <c r="Q3027" s="221"/>
      <c r="R3027" s="222"/>
      <c r="S3027" s="222"/>
      <c r="T3027" s="222"/>
      <c r="U3027" s="222"/>
      <c r="V3027" s="222"/>
      <c r="W3027" s="222"/>
      <c r="X3027" s="222"/>
      <c r="Y3027" s="222"/>
      <c r="Z3027" s="212"/>
      <c r="AA3027" s="212"/>
      <c r="AB3027" s="212"/>
      <c r="AC3027" s="212"/>
      <c r="AD3027" s="212"/>
      <c r="AE3027" s="212"/>
      <c r="AF3027" s="212"/>
      <c r="AG3027" s="212" t="s">
        <v>235</v>
      </c>
      <c r="AH3027" s="212">
        <v>0</v>
      </c>
      <c r="AI3027" s="212"/>
      <c r="AJ3027" s="212"/>
      <c r="AK3027" s="212"/>
      <c r="AL3027" s="212"/>
      <c r="AM3027" s="212"/>
      <c r="AN3027" s="212"/>
      <c r="AO3027" s="212"/>
      <c r="AP3027" s="212"/>
      <c r="AQ3027" s="212"/>
      <c r="AR3027" s="212"/>
      <c r="AS3027" s="212"/>
      <c r="AT3027" s="212"/>
      <c r="AU3027" s="212"/>
      <c r="AV3027" s="212"/>
      <c r="AW3027" s="212"/>
      <c r="AX3027" s="212"/>
      <c r="AY3027" s="212"/>
      <c r="AZ3027" s="212"/>
      <c r="BA3027" s="212"/>
      <c r="BB3027" s="212"/>
      <c r="BC3027" s="212"/>
      <c r="BD3027" s="212"/>
      <c r="BE3027" s="212"/>
      <c r="BF3027" s="212"/>
      <c r="BG3027" s="212"/>
      <c r="BH3027" s="212"/>
    </row>
    <row r="3028" spans="1:60" outlineLevel="3" x14ac:dyDescent="0.2">
      <c r="A3028" s="219"/>
      <c r="B3028" s="220"/>
      <c r="C3028" s="259" t="s">
        <v>592</v>
      </c>
      <c r="D3028" s="226"/>
      <c r="E3028" s="227">
        <v>6.91</v>
      </c>
      <c r="F3028" s="222"/>
      <c r="G3028" s="222"/>
      <c r="H3028" s="222"/>
      <c r="I3028" s="222"/>
      <c r="J3028" s="222"/>
      <c r="K3028" s="222"/>
      <c r="L3028" s="222"/>
      <c r="M3028" s="222"/>
      <c r="N3028" s="221"/>
      <c r="O3028" s="221"/>
      <c r="P3028" s="221"/>
      <c r="Q3028" s="221"/>
      <c r="R3028" s="222"/>
      <c r="S3028" s="222"/>
      <c r="T3028" s="222"/>
      <c r="U3028" s="222"/>
      <c r="V3028" s="222"/>
      <c r="W3028" s="222"/>
      <c r="X3028" s="222"/>
      <c r="Y3028" s="222"/>
      <c r="Z3028" s="212"/>
      <c r="AA3028" s="212"/>
      <c r="AB3028" s="212"/>
      <c r="AC3028" s="212"/>
      <c r="AD3028" s="212"/>
      <c r="AE3028" s="212"/>
      <c r="AF3028" s="212"/>
      <c r="AG3028" s="212" t="s">
        <v>235</v>
      </c>
      <c r="AH3028" s="212">
        <v>0</v>
      </c>
      <c r="AI3028" s="212"/>
      <c r="AJ3028" s="212"/>
      <c r="AK3028" s="212"/>
      <c r="AL3028" s="212"/>
      <c r="AM3028" s="212"/>
      <c r="AN3028" s="212"/>
      <c r="AO3028" s="212"/>
      <c r="AP3028" s="212"/>
      <c r="AQ3028" s="212"/>
      <c r="AR3028" s="212"/>
      <c r="AS3028" s="212"/>
      <c r="AT3028" s="212"/>
      <c r="AU3028" s="212"/>
      <c r="AV3028" s="212"/>
      <c r="AW3028" s="212"/>
      <c r="AX3028" s="212"/>
      <c r="AY3028" s="212"/>
      <c r="AZ3028" s="212"/>
      <c r="BA3028" s="212"/>
      <c r="BB3028" s="212"/>
      <c r="BC3028" s="212"/>
      <c r="BD3028" s="212"/>
      <c r="BE3028" s="212"/>
      <c r="BF3028" s="212"/>
      <c r="BG3028" s="212"/>
      <c r="BH3028" s="212"/>
    </row>
    <row r="3029" spans="1:60" outlineLevel="3" x14ac:dyDescent="0.2">
      <c r="A3029" s="219"/>
      <c r="B3029" s="220"/>
      <c r="C3029" s="259" t="s">
        <v>593</v>
      </c>
      <c r="D3029" s="226"/>
      <c r="E3029" s="227">
        <v>7.5</v>
      </c>
      <c r="F3029" s="222"/>
      <c r="G3029" s="222"/>
      <c r="H3029" s="222"/>
      <c r="I3029" s="222"/>
      <c r="J3029" s="222"/>
      <c r="K3029" s="222"/>
      <c r="L3029" s="222"/>
      <c r="M3029" s="222"/>
      <c r="N3029" s="221"/>
      <c r="O3029" s="221"/>
      <c r="P3029" s="221"/>
      <c r="Q3029" s="221"/>
      <c r="R3029" s="222"/>
      <c r="S3029" s="222"/>
      <c r="T3029" s="222"/>
      <c r="U3029" s="222"/>
      <c r="V3029" s="222"/>
      <c r="W3029" s="222"/>
      <c r="X3029" s="222"/>
      <c r="Y3029" s="222"/>
      <c r="Z3029" s="212"/>
      <c r="AA3029" s="212"/>
      <c r="AB3029" s="212"/>
      <c r="AC3029" s="212"/>
      <c r="AD3029" s="212"/>
      <c r="AE3029" s="212"/>
      <c r="AF3029" s="212"/>
      <c r="AG3029" s="212" t="s">
        <v>235</v>
      </c>
      <c r="AH3029" s="212">
        <v>0</v>
      </c>
      <c r="AI3029" s="212"/>
      <c r="AJ3029" s="212"/>
      <c r="AK3029" s="212"/>
      <c r="AL3029" s="212"/>
      <c r="AM3029" s="212"/>
      <c r="AN3029" s="212"/>
      <c r="AO3029" s="212"/>
      <c r="AP3029" s="212"/>
      <c r="AQ3029" s="212"/>
      <c r="AR3029" s="212"/>
      <c r="AS3029" s="212"/>
      <c r="AT3029" s="212"/>
      <c r="AU3029" s="212"/>
      <c r="AV3029" s="212"/>
      <c r="AW3029" s="212"/>
      <c r="AX3029" s="212"/>
      <c r="AY3029" s="212"/>
      <c r="AZ3029" s="212"/>
      <c r="BA3029" s="212"/>
      <c r="BB3029" s="212"/>
      <c r="BC3029" s="212"/>
      <c r="BD3029" s="212"/>
      <c r="BE3029" s="212"/>
      <c r="BF3029" s="212"/>
      <c r="BG3029" s="212"/>
      <c r="BH3029" s="212"/>
    </row>
    <row r="3030" spans="1:60" outlineLevel="3" x14ac:dyDescent="0.2">
      <c r="A3030" s="219"/>
      <c r="B3030" s="220"/>
      <c r="C3030" s="259" t="s">
        <v>594</v>
      </c>
      <c r="D3030" s="226"/>
      <c r="E3030" s="227"/>
      <c r="F3030" s="222"/>
      <c r="G3030" s="222"/>
      <c r="H3030" s="222"/>
      <c r="I3030" s="222"/>
      <c r="J3030" s="222"/>
      <c r="K3030" s="222"/>
      <c r="L3030" s="222"/>
      <c r="M3030" s="222"/>
      <c r="N3030" s="221"/>
      <c r="O3030" s="221"/>
      <c r="P3030" s="221"/>
      <c r="Q3030" s="221"/>
      <c r="R3030" s="222"/>
      <c r="S3030" s="222"/>
      <c r="T3030" s="222"/>
      <c r="U3030" s="222"/>
      <c r="V3030" s="222"/>
      <c r="W3030" s="222"/>
      <c r="X3030" s="222"/>
      <c r="Y3030" s="222"/>
      <c r="Z3030" s="212"/>
      <c r="AA3030" s="212"/>
      <c r="AB3030" s="212"/>
      <c r="AC3030" s="212"/>
      <c r="AD3030" s="212"/>
      <c r="AE3030" s="212"/>
      <c r="AF3030" s="212"/>
      <c r="AG3030" s="212" t="s">
        <v>235</v>
      </c>
      <c r="AH3030" s="212">
        <v>0</v>
      </c>
      <c r="AI3030" s="212"/>
      <c r="AJ3030" s="212"/>
      <c r="AK3030" s="212"/>
      <c r="AL3030" s="212"/>
      <c r="AM3030" s="212"/>
      <c r="AN3030" s="212"/>
      <c r="AO3030" s="212"/>
      <c r="AP3030" s="212"/>
      <c r="AQ3030" s="212"/>
      <c r="AR3030" s="212"/>
      <c r="AS3030" s="212"/>
      <c r="AT3030" s="212"/>
      <c r="AU3030" s="212"/>
      <c r="AV3030" s="212"/>
      <c r="AW3030" s="212"/>
      <c r="AX3030" s="212"/>
      <c r="AY3030" s="212"/>
      <c r="AZ3030" s="212"/>
      <c r="BA3030" s="212"/>
      <c r="BB3030" s="212"/>
      <c r="BC3030" s="212"/>
      <c r="BD3030" s="212"/>
      <c r="BE3030" s="212"/>
      <c r="BF3030" s="212"/>
      <c r="BG3030" s="212"/>
      <c r="BH3030" s="212"/>
    </row>
    <row r="3031" spans="1:60" outlineLevel="3" x14ac:dyDescent="0.2">
      <c r="A3031" s="219"/>
      <c r="B3031" s="220"/>
      <c r="C3031" s="259" t="s">
        <v>595</v>
      </c>
      <c r="D3031" s="226"/>
      <c r="E3031" s="227">
        <v>16.7</v>
      </c>
      <c r="F3031" s="222"/>
      <c r="G3031" s="222"/>
      <c r="H3031" s="222"/>
      <c r="I3031" s="222"/>
      <c r="J3031" s="222"/>
      <c r="K3031" s="222"/>
      <c r="L3031" s="222"/>
      <c r="M3031" s="222"/>
      <c r="N3031" s="221"/>
      <c r="O3031" s="221"/>
      <c r="P3031" s="221"/>
      <c r="Q3031" s="221"/>
      <c r="R3031" s="222"/>
      <c r="S3031" s="222"/>
      <c r="T3031" s="222"/>
      <c r="U3031" s="222"/>
      <c r="V3031" s="222"/>
      <c r="W3031" s="222"/>
      <c r="X3031" s="222"/>
      <c r="Y3031" s="222"/>
      <c r="Z3031" s="212"/>
      <c r="AA3031" s="212"/>
      <c r="AB3031" s="212"/>
      <c r="AC3031" s="212"/>
      <c r="AD3031" s="212"/>
      <c r="AE3031" s="212"/>
      <c r="AF3031" s="212"/>
      <c r="AG3031" s="212" t="s">
        <v>235</v>
      </c>
      <c r="AH3031" s="212">
        <v>0</v>
      </c>
      <c r="AI3031" s="212"/>
      <c r="AJ3031" s="212"/>
      <c r="AK3031" s="212"/>
      <c r="AL3031" s="212"/>
      <c r="AM3031" s="212"/>
      <c r="AN3031" s="212"/>
      <c r="AO3031" s="212"/>
      <c r="AP3031" s="212"/>
      <c r="AQ3031" s="212"/>
      <c r="AR3031" s="212"/>
      <c r="AS3031" s="212"/>
      <c r="AT3031" s="212"/>
      <c r="AU3031" s="212"/>
      <c r="AV3031" s="212"/>
      <c r="AW3031" s="212"/>
      <c r="AX3031" s="212"/>
      <c r="AY3031" s="212"/>
      <c r="AZ3031" s="212"/>
      <c r="BA3031" s="212"/>
      <c r="BB3031" s="212"/>
      <c r="BC3031" s="212"/>
      <c r="BD3031" s="212"/>
      <c r="BE3031" s="212"/>
      <c r="BF3031" s="212"/>
      <c r="BG3031" s="212"/>
      <c r="BH3031" s="212"/>
    </row>
    <row r="3032" spans="1:60" outlineLevel="3" x14ac:dyDescent="0.2">
      <c r="A3032" s="219"/>
      <c r="B3032" s="220"/>
      <c r="C3032" s="259" t="s">
        <v>596</v>
      </c>
      <c r="D3032" s="226"/>
      <c r="E3032" s="227">
        <v>14.3</v>
      </c>
      <c r="F3032" s="222"/>
      <c r="G3032" s="222"/>
      <c r="H3032" s="222"/>
      <c r="I3032" s="222"/>
      <c r="J3032" s="222"/>
      <c r="K3032" s="222"/>
      <c r="L3032" s="222"/>
      <c r="M3032" s="222"/>
      <c r="N3032" s="221"/>
      <c r="O3032" s="221"/>
      <c r="P3032" s="221"/>
      <c r="Q3032" s="221"/>
      <c r="R3032" s="222"/>
      <c r="S3032" s="222"/>
      <c r="T3032" s="222"/>
      <c r="U3032" s="222"/>
      <c r="V3032" s="222"/>
      <c r="W3032" s="222"/>
      <c r="X3032" s="222"/>
      <c r="Y3032" s="222"/>
      <c r="Z3032" s="212"/>
      <c r="AA3032" s="212"/>
      <c r="AB3032" s="212"/>
      <c r="AC3032" s="212"/>
      <c r="AD3032" s="212"/>
      <c r="AE3032" s="212"/>
      <c r="AF3032" s="212"/>
      <c r="AG3032" s="212" t="s">
        <v>235</v>
      </c>
      <c r="AH3032" s="212">
        <v>0</v>
      </c>
      <c r="AI3032" s="212"/>
      <c r="AJ3032" s="212"/>
      <c r="AK3032" s="212"/>
      <c r="AL3032" s="212"/>
      <c r="AM3032" s="212"/>
      <c r="AN3032" s="212"/>
      <c r="AO3032" s="212"/>
      <c r="AP3032" s="212"/>
      <c r="AQ3032" s="212"/>
      <c r="AR3032" s="212"/>
      <c r="AS3032" s="212"/>
      <c r="AT3032" s="212"/>
      <c r="AU3032" s="212"/>
      <c r="AV3032" s="212"/>
      <c r="AW3032" s="212"/>
      <c r="AX3032" s="212"/>
      <c r="AY3032" s="212"/>
      <c r="AZ3032" s="212"/>
      <c r="BA3032" s="212"/>
      <c r="BB3032" s="212"/>
      <c r="BC3032" s="212"/>
      <c r="BD3032" s="212"/>
      <c r="BE3032" s="212"/>
      <c r="BF3032" s="212"/>
      <c r="BG3032" s="212"/>
      <c r="BH3032" s="212"/>
    </row>
    <row r="3033" spans="1:60" outlineLevel="3" x14ac:dyDescent="0.2">
      <c r="A3033" s="219"/>
      <c r="B3033" s="220"/>
      <c r="C3033" s="259" t="s">
        <v>597</v>
      </c>
      <c r="D3033" s="226"/>
      <c r="E3033" s="227"/>
      <c r="F3033" s="222"/>
      <c r="G3033" s="222"/>
      <c r="H3033" s="222"/>
      <c r="I3033" s="222"/>
      <c r="J3033" s="222"/>
      <c r="K3033" s="222"/>
      <c r="L3033" s="222"/>
      <c r="M3033" s="222"/>
      <c r="N3033" s="221"/>
      <c r="O3033" s="221"/>
      <c r="P3033" s="221"/>
      <c r="Q3033" s="221"/>
      <c r="R3033" s="222"/>
      <c r="S3033" s="222"/>
      <c r="T3033" s="222"/>
      <c r="U3033" s="222"/>
      <c r="V3033" s="222"/>
      <c r="W3033" s="222"/>
      <c r="X3033" s="222"/>
      <c r="Y3033" s="222"/>
      <c r="Z3033" s="212"/>
      <c r="AA3033" s="212"/>
      <c r="AB3033" s="212"/>
      <c r="AC3033" s="212"/>
      <c r="AD3033" s="212"/>
      <c r="AE3033" s="212"/>
      <c r="AF3033" s="212"/>
      <c r="AG3033" s="212" t="s">
        <v>235</v>
      </c>
      <c r="AH3033" s="212">
        <v>0</v>
      </c>
      <c r="AI3033" s="212"/>
      <c r="AJ3033" s="212"/>
      <c r="AK3033" s="212"/>
      <c r="AL3033" s="212"/>
      <c r="AM3033" s="212"/>
      <c r="AN3033" s="212"/>
      <c r="AO3033" s="212"/>
      <c r="AP3033" s="212"/>
      <c r="AQ3033" s="212"/>
      <c r="AR3033" s="212"/>
      <c r="AS3033" s="212"/>
      <c r="AT3033" s="212"/>
      <c r="AU3033" s="212"/>
      <c r="AV3033" s="212"/>
      <c r="AW3033" s="212"/>
      <c r="AX3033" s="212"/>
      <c r="AY3033" s="212"/>
      <c r="AZ3033" s="212"/>
      <c r="BA3033" s="212"/>
      <c r="BB3033" s="212"/>
      <c r="BC3033" s="212"/>
      <c r="BD3033" s="212"/>
      <c r="BE3033" s="212"/>
      <c r="BF3033" s="212"/>
      <c r="BG3033" s="212"/>
      <c r="BH3033" s="212"/>
    </row>
    <row r="3034" spans="1:60" outlineLevel="3" x14ac:dyDescent="0.2">
      <c r="A3034" s="219"/>
      <c r="B3034" s="220"/>
      <c r="C3034" s="259" t="s">
        <v>598</v>
      </c>
      <c r="D3034" s="226"/>
      <c r="E3034" s="227">
        <v>7.5</v>
      </c>
      <c r="F3034" s="222"/>
      <c r="G3034" s="222"/>
      <c r="H3034" s="222"/>
      <c r="I3034" s="222"/>
      <c r="J3034" s="222"/>
      <c r="K3034" s="222"/>
      <c r="L3034" s="222"/>
      <c r="M3034" s="222"/>
      <c r="N3034" s="221"/>
      <c r="O3034" s="221"/>
      <c r="P3034" s="221"/>
      <c r="Q3034" s="221"/>
      <c r="R3034" s="222"/>
      <c r="S3034" s="222"/>
      <c r="T3034" s="222"/>
      <c r="U3034" s="222"/>
      <c r="V3034" s="222"/>
      <c r="W3034" s="222"/>
      <c r="X3034" s="222"/>
      <c r="Y3034" s="222"/>
      <c r="Z3034" s="212"/>
      <c r="AA3034" s="212"/>
      <c r="AB3034" s="212"/>
      <c r="AC3034" s="212"/>
      <c r="AD3034" s="212"/>
      <c r="AE3034" s="212"/>
      <c r="AF3034" s="212"/>
      <c r="AG3034" s="212" t="s">
        <v>235</v>
      </c>
      <c r="AH3034" s="212">
        <v>0</v>
      </c>
      <c r="AI3034" s="212"/>
      <c r="AJ3034" s="212"/>
      <c r="AK3034" s="212"/>
      <c r="AL3034" s="212"/>
      <c r="AM3034" s="212"/>
      <c r="AN3034" s="212"/>
      <c r="AO3034" s="212"/>
      <c r="AP3034" s="212"/>
      <c r="AQ3034" s="212"/>
      <c r="AR3034" s="212"/>
      <c r="AS3034" s="212"/>
      <c r="AT3034" s="212"/>
      <c r="AU3034" s="212"/>
      <c r="AV3034" s="212"/>
      <c r="AW3034" s="212"/>
      <c r="AX3034" s="212"/>
      <c r="AY3034" s="212"/>
      <c r="AZ3034" s="212"/>
      <c r="BA3034" s="212"/>
      <c r="BB3034" s="212"/>
      <c r="BC3034" s="212"/>
      <c r="BD3034" s="212"/>
      <c r="BE3034" s="212"/>
      <c r="BF3034" s="212"/>
      <c r="BG3034" s="212"/>
      <c r="BH3034" s="212"/>
    </row>
    <row r="3035" spans="1:60" outlineLevel="3" x14ac:dyDescent="0.2">
      <c r="A3035" s="219"/>
      <c r="B3035" s="220"/>
      <c r="C3035" s="259" t="s">
        <v>599</v>
      </c>
      <c r="D3035" s="226"/>
      <c r="E3035" s="227"/>
      <c r="F3035" s="222"/>
      <c r="G3035" s="222"/>
      <c r="H3035" s="222"/>
      <c r="I3035" s="222"/>
      <c r="J3035" s="222"/>
      <c r="K3035" s="222"/>
      <c r="L3035" s="222"/>
      <c r="M3035" s="222"/>
      <c r="N3035" s="221"/>
      <c r="O3035" s="221"/>
      <c r="P3035" s="221"/>
      <c r="Q3035" s="221"/>
      <c r="R3035" s="222"/>
      <c r="S3035" s="222"/>
      <c r="T3035" s="222"/>
      <c r="U3035" s="222"/>
      <c r="V3035" s="222"/>
      <c r="W3035" s="222"/>
      <c r="X3035" s="222"/>
      <c r="Y3035" s="222"/>
      <c r="Z3035" s="212"/>
      <c r="AA3035" s="212"/>
      <c r="AB3035" s="212"/>
      <c r="AC3035" s="212"/>
      <c r="AD3035" s="212"/>
      <c r="AE3035" s="212"/>
      <c r="AF3035" s="212"/>
      <c r="AG3035" s="212" t="s">
        <v>235</v>
      </c>
      <c r="AH3035" s="212">
        <v>0</v>
      </c>
      <c r="AI3035" s="212"/>
      <c r="AJ3035" s="212"/>
      <c r="AK3035" s="212"/>
      <c r="AL3035" s="212"/>
      <c r="AM3035" s="212"/>
      <c r="AN3035" s="212"/>
      <c r="AO3035" s="212"/>
      <c r="AP3035" s="212"/>
      <c r="AQ3035" s="212"/>
      <c r="AR3035" s="212"/>
      <c r="AS3035" s="212"/>
      <c r="AT3035" s="212"/>
      <c r="AU3035" s="212"/>
      <c r="AV3035" s="212"/>
      <c r="AW3035" s="212"/>
      <c r="AX3035" s="212"/>
      <c r="AY3035" s="212"/>
      <c r="AZ3035" s="212"/>
      <c r="BA3035" s="212"/>
      <c r="BB3035" s="212"/>
      <c r="BC3035" s="212"/>
      <c r="BD3035" s="212"/>
      <c r="BE3035" s="212"/>
      <c r="BF3035" s="212"/>
      <c r="BG3035" s="212"/>
      <c r="BH3035" s="212"/>
    </row>
    <row r="3036" spans="1:60" outlineLevel="3" x14ac:dyDescent="0.2">
      <c r="A3036" s="219"/>
      <c r="B3036" s="220"/>
      <c r="C3036" s="259" t="s">
        <v>600</v>
      </c>
      <c r="D3036" s="226"/>
      <c r="E3036" s="227">
        <v>24.15</v>
      </c>
      <c r="F3036" s="222"/>
      <c r="G3036" s="222"/>
      <c r="H3036" s="222"/>
      <c r="I3036" s="222"/>
      <c r="J3036" s="222"/>
      <c r="K3036" s="222"/>
      <c r="L3036" s="222"/>
      <c r="M3036" s="222"/>
      <c r="N3036" s="221"/>
      <c r="O3036" s="221"/>
      <c r="P3036" s="221"/>
      <c r="Q3036" s="221"/>
      <c r="R3036" s="222"/>
      <c r="S3036" s="222"/>
      <c r="T3036" s="222"/>
      <c r="U3036" s="222"/>
      <c r="V3036" s="222"/>
      <c r="W3036" s="222"/>
      <c r="X3036" s="222"/>
      <c r="Y3036" s="222"/>
      <c r="Z3036" s="212"/>
      <c r="AA3036" s="212"/>
      <c r="AB3036" s="212"/>
      <c r="AC3036" s="212"/>
      <c r="AD3036" s="212"/>
      <c r="AE3036" s="212"/>
      <c r="AF3036" s="212"/>
      <c r="AG3036" s="212" t="s">
        <v>235</v>
      </c>
      <c r="AH3036" s="212">
        <v>0</v>
      </c>
      <c r="AI3036" s="212"/>
      <c r="AJ3036" s="212"/>
      <c r="AK3036" s="212"/>
      <c r="AL3036" s="212"/>
      <c r="AM3036" s="212"/>
      <c r="AN3036" s="212"/>
      <c r="AO3036" s="212"/>
      <c r="AP3036" s="212"/>
      <c r="AQ3036" s="212"/>
      <c r="AR3036" s="212"/>
      <c r="AS3036" s="212"/>
      <c r="AT3036" s="212"/>
      <c r="AU3036" s="212"/>
      <c r="AV3036" s="212"/>
      <c r="AW3036" s="212"/>
      <c r="AX3036" s="212"/>
      <c r="AY3036" s="212"/>
      <c r="AZ3036" s="212"/>
      <c r="BA3036" s="212"/>
      <c r="BB3036" s="212"/>
      <c r="BC3036" s="212"/>
      <c r="BD3036" s="212"/>
      <c r="BE3036" s="212"/>
      <c r="BF3036" s="212"/>
      <c r="BG3036" s="212"/>
      <c r="BH3036" s="212"/>
    </row>
    <row r="3037" spans="1:60" outlineLevel="3" x14ac:dyDescent="0.2">
      <c r="A3037" s="219"/>
      <c r="B3037" s="220"/>
      <c r="C3037" s="259" t="s">
        <v>597</v>
      </c>
      <c r="D3037" s="226"/>
      <c r="E3037" s="227"/>
      <c r="F3037" s="222"/>
      <c r="G3037" s="222"/>
      <c r="H3037" s="222"/>
      <c r="I3037" s="222"/>
      <c r="J3037" s="222"/>
      <c r="K3037" s="222"/>
      <c r="L3037" s="222"/>
      <c r="M3037" s="222"/>
      <c r="N3037" s="221"/>
      <c r="O3037" s="221"/>
      <c r="P3037" s="221"/>
      <c r="Q3037" s="221"/>
      <c r="R3037" s="222"/>
      <c r="S3037" s="222"/>
      <c r="T3037" s="222"/>
      <c r="U3037" s="222"/>
      <c r="V3037" s="222"/>
      <c r="W3037" s="222"/>
      <c r="X3037" s="222"/>
      <c r="Y3037" s="222"/>
      <c r="Z3037" s="212"/>
      <c r="AA3037" s="212"/>
      <c r="AB3037" s="212"/>
      <c r="AC3037" s="212"/>
      <c r="AD3037" s="212"/>
      <c r="AE3037" s="212"/>
      <c r="AF3037" s="212"/>
      <c r="AG3037" s="212" t="s">
        <v>235</v>
      </c>
      <c r="AH3037" s="212">
        <v>0</v>
      </c>
      <c r="AI3037" s="212"/>
      <c r="AJ3037" s="212"/>
      <c r="AK3037" s="212"/>
      <c r="AL3037" s="212"/>
      <c r="AM3037" s="212"/>
      <c r="AN3037" s="212"/>
      <c r="AO3037" s="212"/>
      <c r="AP3037" s="212"/>
      <c r="AQ3037" s="212"/>
      <c r="AR3037" s="212"/>
      <c r="AS3037" s="212"/>
      <c r="AT3037" s="212"/>
      <c r="AU3037" s="212"/>
      <c r="AV3037" s="212"/>
      <c r="AW3037" s="212"/>
      <c r="AX3037" s="212"/>
      <c r="AY3037" s="212"/>
      <c r="AZ3037" s="212"/>
      <c r="BA3037" s="212"/>
      <c r="BB3037" s="212"/>
      <c r="BC3037" s="212"/>
      <c r="BD3037" s="212"/>
      <c r="BE3037" s="212"/>
      <c r="BF3037" s="212"/>
      <c r="BG3037" s="212"/>
      <c r="BH3037" s="212"/>
    </row>
    <row r="3038" spans="1:60" outlineLevel="3" x14ac:dyDescent="0.2">
      <c r="A3038" s="219"/>
      <c r="B3038" s="220"/>
      <c r="C3038" s="259" t="s">
        <v>601</v>
      </c>
      <c r="D3038" s="226"/>
      <c r="E3038" s="227">
        <v>7.5</v>
      </c>
      <c r="F3038" s="222"/>
      <c r="G3038" s="222"/>
      <c r="H3038" s="222"/>
      <c r="I3038" s="222"/>
      <c r="J3038" s="222"/>
      <c r="K3038" s="222"/>
      <c r="L3038" s="222"/>
      <c r="M3038" s="222"/>
      <c r="N3038" s="221"/>
      <c r="O3038" s="221"/>
      <c r="P3038" s="221"/>
      <c r="Q3038" s="221"/>
      <c r="R3038" s="222"/>
      <c r="S3038" s="222"/>
      <c r="T3038" s="222"/>
      <c r="U3038" s="222"/>
      <c r="V3038" s="222"/>
      <c r="W3038" s="222"/>
      <c r="X3038" s="222"/>
      <c r="Y3038" s="222"/>
      <c r="Z3038" s="212"/>
      <c r="AA3038" s="212"/>
      <c r="AB3038" s="212"/>
      <c r="AC3038" s="212"/>
      <c r="AD3038" s="212"/>
      <c r="AE3038" s="212"/>
      <c r="AF3038" s="212"/>
      <c r="AG3038" s="212" t="s">
        <v>235</v>
      </c>
      <c r="AH3038" s="212">
        <v>0</v>
      </c>
      <c r="AI3038" s="212"/>
      <c r="AJ3038" s="212"/>
      <c r="AK3038" s="212"/>
      <c r="AL3038" s="212"/>
      <c r="AM3038" s="212"/>
      <c r="AN3038" s="212"/>
      <c r="AO3038" s="212"/>
      <c r="AP3038" s="212"/>
      <c r="AQ3038" s="212"/>
      <c r="AR3038" s="212"/>
      <c r="AS3038" s="212"/>
      <c r="AT3038" s="212"/>
      <c r="AU3038" s="212"/>
      <c r="AV3038" s="212"/>
      <c r="AW3038" s="212"/>
      <c r="AX3038" s="212"/>
      <c r="AY3038" s="212"/>
      <c r="AZ3038" s="212"/>
      <c r="BA3038" s="212"/>
      <c r="BB3038" s="212"/>
      <c r="BC3038" s="212"/>
      <c r="BD3038" s="212"/>
      <c r="BE3038" s="212"/>
      <c r="BF3038" s="212"/>
      <c r="BG3038" s="212"/>
      <c r="BH3038" s="212"/>
    </row>
    <row r="3039" spans="1:60" outlineLevel="3" x14ac:dyDescent="0.2">
      <c r="A3039" s="219"/>
      <c r="B3039" s="220"/>
      <c r="C3039" s="259" t="s">
        <v>602</v>
      </c>
      <c r="D3039" s="226"/>
      <c r="E3039" s="227"/>
      <c r="F3039" s="222"/>
      <c r="G3039" s="222"/>
      <c r="H3039" s="222"/>
      <c r="I3039" s="222"/>
      <c r="J3039" s="222"/>
      <c r="K3039" s="222"/>
      <c r="L3039" s="222"/>
      <c r="M3039" s="222"/>
      <c r="N3039" s="221"/>
      <c r="O3039" s="221"/>
      <c r="P3039" s="221"/>
      <c r="Q3039" s="221"/>
      <c r="R3039" s="222"/>
      <c r="S3039" s="222"/>
      <c r="T3039" s="222"/>
      <c r="U3039" s="222"/>
      <c r="V3039" s="222"/>
      <c r="W3039" s="222"/>
      <c r="X3039" s="222"/>
      <c r="Y3039" s="222"/>
      <c r="Z3039" s="212"/>
      <c r="AA3039" s="212"/>
      <c r="AB3039" s="212"/>
      <c r="AC3039" s="212"/>
      <c r="AD3039" s="212"/>
      <c r="AE3039" s="212"/>
      <c r="AF3039" s="212"/>
      <c r="AG3039" s="212" t="s">
        <v>235</v>
      </c>
      <c r="AH3039" s="212">
        <v>0</v>
      </c>
      <c r="AI3039" s="212"/>
      <c r="AJ3039" s="212"/>
      <c r="AK3039" s="212"/>
      <c r="AL3039" s="212"/>
      <c r="AM3039" s="212"/>
      <c r="AN3039" s="212"/>
      <c r="AO3039" s="212"/>
      <c r="AP3039" s="212"/>
      <c r="AQ3039" s="212"/>
      <c r="AR3039" s="212"/>
      <c r="AS3039" s="212"/>
      <c r="AT3039" s="212"/>
      <c r="AU3039" s="212"/>
      <c r="AV3039" s="212"/>
      <c r="AW3039" s="212"/>
      <c r="AX3039" s="212"/>
      <c r="AY3039" s="212"/>
      <c r="AZ3039" s="212"/>
      <c r="BA3039" s="212"/>
      <c r="BB3039" s="212"/>
      <c r="BC3039" s="212"/>
      <c r="BD3039" s="212"/>
      <c r="BE3039" s="212"/>
      <c r="BF3039" s="212"/>
      <c r="BG3039" s="212"/>
      <c r="BH3039" s="212"/>
    </row>
    <row r="3040" spans="1:60" outlineLevel="3" x14ac:dyDescent="0.2">
      <c r="A3040" s="219"/>
      <c r="B3040" s="220"/>
      <c r="C3040" s="259" t="s">
        <v>603</v>
      </c>
      <c r="D3040" s="226"/>
      <c r="E3040" s="227">
        <v>24.15</v>
      </c>
      <c r="F3040" s="222"/>
      <c r="G3040" s="222"/>
      <c r="H3040" s="222"/>
      <c r="I3040" s="222"/>
      <c r="J3040" s="222"/>
      <c r="K3040" s="222"/>
      <c r="L3040" s="222"/>
      <c r="M3040" s="222"/>
      <c r="N3040" s="221"/>
      <c r="O3040" s="221"/>
      <c r="P3040" s="221"/>
      <c r="Q3040" s="221"/>
      <c r="R3040" s="222"/>
      <c r="S3040" s="222"/>
      <c r="T3040" s="222"/>
      <c r="U3040" s="222"/>
      <c r="V3040" s="222"/>
      <c r="W3040" s="222"/>
      <c r="X3040" s="222"/>
      <c r="Y3040" s="222"/>
      <c r="Z3040" s="212"/>
      <c r="AA3040" s="212"/>
      <c r="AB3040" s="212"/>
      <c r="AC3040" s="212"/>
      <c r="AD3040" s="212"/>
      <c r="AE3040" s="212"/>
      <c r="AF3040" s="212"/>
      <c r="AG3040" s="212" t="s">
        <v>235</v>
      </c>
      <c r="AH3040" s="212">
        <v>0</v>
      </c>
      <c r="AI3040" s="212"/>
      <c r="AJ3040" s="212"/>
      <c r="AK3040" s="212"/>
      <c r="AL3040" s="212"/>
      <c r="AM3040" s="212"/>
      <c r="AN3040" s="212"/>
      <c r="AO3040" s="212"/>
      <c r="AP3040" s="212"/>
      <c r="AQ3040" s="212"/>
      <c r="AR3040" s="212"/>
      <c r="AS3040" s="212"/>
      <c r="AT3040" s="212"/>
      <c r="AU3040" s="212"/>
      <c r="AV3040" s="212"/>
      <c r="AW3040" s="212"/>
      <c r="AX3040" s="212"/>
      <c r="AY3040" s="212"/>
      <c r="AZ3040" s="212"/>
      <c r="BA3040" s="212"/>
      <c r="BB3040" s="212"/>
      <c r="BC3040" s="212"/>
      <c r="BD3040" s="212"/>
      <c r="BE3040" s="212"/>
      <c r="BF3040" s="212"/>
      <c r="BG3040" s="212"/>
      <c r="BH3040" s="212"/>
    </row>
    <row r="3041" spans="1:60" outlineLevel="3" x14ac:dyDescent="0.2">
      <c r="A3041" s="219"/>
      <c r="B3041" s="220"/>
      <c r="C3041" s="259" t="s">
        <v>597</v>
      </c>
      <c r="D3041" s="226"/>
      <c r="E3041" s="227"/>
      <c r="F3041" s="222"/>
      <c r="G3041" s="222"/>
      <c r="H3041" s="222"/>
      <c r="I3041" s="222"/>
      <c r="J3041" s="222"/>
      <c r="K3041" s="222"/>
      <c r="L3041" s="222"/>
      <c r="M3041" s="222"/>
      <c r="N3041" s="221"/>
      <c r="O3041" s="221"/>
      <c r="P3041" s="221"/>
      <c r="Q3041" s="221"/>
      <c r="R3041" s="222"/>
      <c r="S3041" s="222"/>
      <c r="T3041" s="222"/>
      <c r="U3041" s="222"/>
      <c r="V3041" s="222"/>
      <c r="W3041" s="222"/>
      <c r="X3041" s="222"/>
      <c r="Y3041" s="222"/>
      <c r="Z3041" s="212"/>
      <c r="AA3041" s="212"/>
      <c r="AB3041" s="212"/>
      <c r="AC3041" s="212"/>
      <c r="AD3041" s="212"/>
      <c r="AE3041" s="212"/>
      <c r="AF3041" s="212"/>
      <c r="AG3041" s="212" t="s">
        <v>235</v>
      </c>
      <c r="AH3041" s="212">
        <v>0</v>
      </c>
      <c r="AI3041" s="212"/>
      <c r="AJ3041" s="212"/>
      <c r="AK3041" s="212"/>
      <c r="AL3041" s="212"/>
      <c r="AM3041" s="212"/>
      <c r="AN3041" s="212"/>
      <c r="AO3041" s="212"/>
      <c r="AP3041" s="212"/>
      <c r="AQ3041" s="212"/>
      <c r="AR3041" s="212"/>
      <c r="AS3041" s="212"/>
      <c r="AT3041" s="212"/>
      <c r="AU3041" s="212"/>
      <c r="AV3041" s="212"/>
      <c r="AW3041" s="212"/>
      <c r="AX3041" s="212"/>
      <c r="AY3041" s="212"/>
      <c r="AZ3041" s="212"/>
      <c r="BA3041" s="212"/>
      <c r="BB3041" s="212"/>
      <c r="BC3041" s="212"/>
      <c r="BD3041" s="212"/>
      <c r="BE3041" s="212"/>
      <c r="BF3041" s="212"/>
      <c r="BG3041" s="212"/>
      <c r="BH3041" s="212"/>
    </row>
    <row r="3042" spans="1:60" outlineLevel="3" x14ac:dyDescent="0.2">
      <c r="A3042" s="219"/>
      <c r="B3042" s="220"/>
      <c r="C3042" s="259" t="s">
        <v>604</v>
      </c>
      <c r="D3042" s="226"/>
      <c r="E3042" s="227">
        <v>7.5</v>
      </c>
      <c r="F3042" s="222"/>
      <c r="G3042" s="222"/>
      <c r="H3042" s="222"/>
      <c r="I3042" s="222"/>
      <c r="J3042" s="222"/>
      <c r="K3042" s="222"/>
      <c r="L3042" s="222"/>
      <c r="M3042" s="222"/>
      <c r="N3042" s="221"/>
      <c r="O3042" s="221"/>
      <c r="P3042" s="221"/>
      <c r="Q3042" s="221"/>
      <c r="R3042" s="222"/>
      <c r="S3042" s="222"/>
      <c r="T3042" s="222"/>
      <c r="U3042" s="222"/>
      <c r="V3042" s="222"/>
      <c r="W3042" s="222"/>
      <c r="X3042" s="222"/>
      <c r="Y3042" s="222"/>
      <c r="Z3042" s="212"/>
      <c r="AA3042" s="212"/>
      <c r="AB3042" s="212"/>
      <c r="AC3042" s="212"/>
      <c r="AD3042" s="212"/>
      <c r="AE3042" s="212"/>
      <c r="AF3042" s="212"/>
      <c r="AG3042" s="212" t="s">
        <v>235</v>
      </c>
      <c r="AH3042" s="212">
        <v>0</v>
      </c>
      <c r="AI3042" s="212"/>
      <c r="AJ3042" s="212"/>
      <c r="AK3042" s="212"/>
      <c r="AL3042" s="212"/>
      <c r="AM3042" s="212"/>
      <c r="AN3042" s="212"/>
      <c r="AO3042" s="212"/>
      <c r="AP3042" s="212"/>
      <c r="AQ3042" s="212"/>
      <c r="AR3042" s="212"/>
      <c r="AS3042" s="212"/>
      <c r="AT3042" s="212"/>
      <c r="AU3042" s="212"/>
      <c r="AV3042" s="212"/>
      <c r="AW3042" s="212"/>
      <c r="AX3042" s="212"/>
      <c r="AY3042" s="212"/>
      <c r="AZ3042" s="212"/>
      <c r="BA3042" s="212"/>
      <c r="BB3042" s="212"/>
      <c r="BC3042" s="212"/>
      <c r="BD3042" s="212"/>
      <c r="BE3042" s="212"/>
      <c r="BF3042" s="212"/>
      <c r="BG3042" s="212"/>
      <c r="BH3042" s="212"/>
    </row>
    <row r="3043" spans="1:60" outlineLevel="3" x14ac:dyDescent="0.2">
      <c r="A3043" s="219"/>
      <c r="B3043" s="220"/>
      <c r="C3043" s="259" t="s">
        <v>605</v>
      </c>
      <c r="D3043" s="226"/>
      <c r="E3043" s="227"/>
      <c r="F3043" s="222"/>
      <c r="G3043" s="222"/>
      <c r="H3043" s="222"/>
      <c r="I3043" s="222"/>
      <c r="J3043" s="222"/>
      <c r="K3043" s="222"/>
      <c r="L3043" s="222"/>
      <c r="M3043" s="222"/>
      <c r="N3043" s="221"/>
      <c r="O3043" s="221"/>
      <c r="P3043" s="221"/>
      <c r="Q3043" s="221"/>
      <c r="R3043" s="222"/>
      <c r="S3043" s="222"/>
      <c r="T3043" s="222"/>
      <c r="U3043" s="222"/>
      <c r="V3043" s="222"/>
      <c r="W3043" s="222"/>
      <c r="X3043" s="222"/>
      <c r="Y3043" s="222"/>
      <c r="Z3043" s="212"/>
      <c r="AA3043" s="212"/>
      <c r="AB3043" s="212"/>
      <c r="AC3043" s="212"/>
      <c r="AD3043" s="212"/>
      <c r="AE3043" s="212"/>
      <c r="AF3043" s="212"/>
      <c r="AG3043" s="212" t="s">
        <v>235</v>
      </c>
      <c r="AH3043" s="212">
        <v>0</v>
      </c>
      <c r="AI3043" s="212"/>
      <c r="AJ3043" s="212"/>
      <c r="AK3043" s="212"/>
      <c r="AL3043" s="212"/>
      <c r="AM3043" s="212"/>
      <c r="AN3043" s="212"/>
      <c r="AO3043" s="212"/>
      <c r="AP3043" s="212"/>
      <c r="AQ3043" s="212"/>
      <c r="AR3043" s="212"/>
      <c r="AS3043" s="212"/>
      <c r="AT3043" s="212"/>
      <c r="AU3043" s="212"/>
      <c r="AV3043" s="212"/>
      <c r="AW3043" s="212"/>
      <c r="AX3043" s="212"/>
      <c r="AY3043" s="212"/>
      <c r="AZ3043" s="212"/>
      <c r="BA3043" s="212"/>
      <c r="BB3043" s="212"/>
      <c r="BC3043" s="212"/>
      <c r="BD3043" s="212"/>
      <c r="BE3043" s="212"/>
      <c r="BF3043" s="212"/>
      <c r="BG3043" s="212"/>
      <c r="BH3043" s="212"/>
    </row>
    <row r="3044" spans="1:60" outlineLevel="3" x14ac:dyDescent="0.2">
      <c r="A3044" s="219"/>
      <c r="B3044" s="220"/>
      <c r="C3044" s="259" t="s">
        <v>606</v>
      </c>
      <c r="D3044" s="226"/>
      <c r="E3044" s="227">
        <v>24.15</v>
      </c>
      <c r="F3044" s="222"/>
      <c r="G3044" s="222"/>
      <c r="H3044" s="222"/>
      <c r="I3044" s="222"/>
      <c r="J3044" s="222"/>
      <c r="K3044" s="222"/>
      <c r="L3044" s="222"/>
      <c r="M3044" s="222"/>
      <c r="N3044" s="221"/>
      <c r="O3044" s="221"/>
      <c r="P3044" s="221"/>
      <c r="Q3044" s="221"/>
      <c r="R3044" s="222"/>
      <c r="S3044" s="222"/>
      <c r="T3044" s="222"/>
      <c r="U3044" s="222"/>
      <c r="V3044" s="222"/>
      <c r="W3044" s="222"/>
      <c r="X3044" s="222"/>
      <c r="Y3044" s="222"/>
      <c r="Z3044" s="212"/>
      <c r="AA3044" s="212"/>
      <c r="AB3044" s="212"/>
      <c r="AC3044" s="212"/>
      <c r="AD3044" s="212"/>
      <c r="AE3044" s="212"/>
      <c r="AF3044" s="212"/>
      <c r="AG3044" s="212" t="s">
        <v>235</v>
      </c>
      <c r="AH3044" s="212">
        <v>0</v>
      </c>
      <c r="AI3044" s="212"/>
      <c r="AJ3044" s="212"/>
      <c r="AK3044" s="212"/>
      <c r="AL3044" s="212"/>
      <c r="AM3044" s="212"/>
      <c r="AN3044" s="212"/>
      <c r="AO3044" s="212"/>
      <c r="AP3044" s="212"/>
      <c r="AQ3044" s="212"/>
      <c r="AR3044" s="212"/>
      <c r="AS3044" s="212"/>
      <c r="AT3044" s="212"/>
      <c r="AU3044" s="212"/>
      <c r="AV3044" s="212"/>
      <c r="AW3044" s="212"/>
      <c r="AX3044" s="212"/>
      <c r="AY3044" s="212"/>
      <c r="AZ3044" s="212"/>
      <c r="BA3044" s="212"/>
      <c r="BB3044" s="212"/>
      <c r="BC3044" s="212"/>
      <c r="BD3044" s="212"/>
      <c r="BE3044" s="212"/>
      <c r="BF3044" s="212"/>
      <c r="BG3044" s="212"/>
      <c r="BH3044" s="212"/>
    </row>
    <row r="3045" spans="1:60" outlineLevel="3" x14ac:dyDescent="0.2">
      <c r="A3045" s="219"/>
      <c r="B3045" s="220"/>
      <c r="C3045" s="259" t="s">
        <v>597</v>
      </c>
      <c r="D3045" s="226"/>
      <c r="E3045" s="227"/>
      <c r="F3045" s="222"/>
      <c r="G3045" s="222"/>
      <c r="H3045" s="222"/>
      <c r="I3045" s="222"/>
      <c r="J3045" s="222"/>
      <c r="K3045" s="222"/>
      <c r="L3045" s="222"/>
      <c r="M3045" s="222"/>
      <c r="N3045" s="221"/>
      <c r="O3045" s="221"/>
      <c r="P3045" s="221"/>
      <c r="Q3045" s="221"/>
      <c r="R3045" s="222"/>
      <c r="S3045" s="222"/>
      <c r="T3045" s="222"/>
      <c r="U3045" s="222"/>
      <c r="V3045" s="222"/>
      <c r="W3045" s="222"/>
      <c r="X3045" s="222"/>
      <c r="Y3045" s="222"/>
      <c r="Z3045" s="212"/>
      <c r="AA3045" s="212"/>
      <c r="AB3045" s="212"/>
      <c r="AC3045" s="212"/>
      <c r="AD3045" s="212"/>
      <c r="AE3045" s="212"/>
      <c r="AF3045" s="212"/>
      <c r="AG3045" s="212" t="s">
        <v>235</v>
      </c>
      <c r="AH3045" s="212">
        <v>0</v>
      </c>
      <c r="AI3045" s="212"/>
      <c r="AJ3045" s="212"/>
      <c r="AK3045" s="212"/>
      <c r="AL3045" s="212"/>
      <c r="AM3045" s="212"/>
      <c r="AN3045" s="212"/>
      <c r="AO3045" s="212"/>
      <c r="AP3045" s="212"/>
      <c r="AQ3045" s="212"/>
      <c r="AR3045" s="212"/>
      <c r="AS3045" s="212"/>
      <c r="AT3045" s="212"/>
      <c r="AU3045" s="212"/>
      <c r="AV3045" s="212"/>
      <c r="AW3045" s="212"/>
      <c r="AX3045" s="212"/>
      <c r="AY3045" s="212"/>
      <c r="AZ3045" s="212"/>
      <c r="BA3045" s="212"/>
      <c r="BB3045" s="212"/>
      <c r="BC3045" s="212"/>
      <c r="BD3045" s="212"/>
      <c r="BE3045" s="212"/>
      <c r="BF3045" s="212"/>
      <c r="BG3045" s="212"/>
      <c r="BH3045" s="212"/>
    </row>
    <row r="3046" spans="1:60" outlineLevel="3" x14ac:dyDescent="0.2">
      <c r="A3046" s="219"/>
      <c r="B3046" s="220"/>
      <c r="C3046" s="259" t="s">
        <v>607</v>
      </c>
      <c r="D3046" s="226"/>
      <c r="E3046" s="227">
        <v>7.5</v>
      </c>
      <c r="F3046" s="222"/>
      <c r="G3046" s="222"/>
      <c r="H3046" s="222"/>
      <c r="I3046" s="222"/>
      <c r="J3046" s="222"/>
      <c r="K3046" s="222"/>
      <c r="L3046" s="222"/>
      <c r="M3046" s="222"/>
      <c r="N3046" s="221"/>
      <c r="O3046" s="221"/>
      <c r="P3046" s="221"/>
      <c r="Q3046" s="221"/>
      <c r="R3046" s="222"/>
      <c r="S3046" s="222"/>
      <c r="T3046" s="222"/>
      <c r="U3046" s="222"/>
      <c r="V3046" s="222"/>
      <c r="W3046" s="222"/>
      <c r="X3046" s="222"/>
      <c r="Y3046" s="222"/>
      <c r="Z3046" s="212"/>
      <c r="AA3046" s="212"/>
      <c r="AB3046" s="212"/>
      <c r="AC3046" s="212"/>
      <c r="AD3046" s="212"/>
      <c r="AE3046" s="212"/>
      <c r="AF3046" s="212"/>
      <c r="AG3046" s="212" t="s">
        <v>235</v>
      </c>
      <c r="AH3046" s="212">
        <v>0</v>
      </c>
      <c r="AI3046" s="212"/>
      <c r="AJ3046" s="212"/>
      <c r="AK3046" s="212"/>
      <c r="AL3046" s="212"/>
      <c r="AM3046" s="212"/>
      <c r="AN3046" s="212"/>
      <c r="AO3046" s="212"/>
      <c r="AP3046" s="212"/>
      <c r="AQ3046" s="212"/>
      <c r="AR3046" s="212"/>
      <c r="AS3046" s="212"/>
      <c r="AT3046" s="212"/>
      <c r="AU3046" s="212"/>
      <c r="AV3046" s="212"/>
      <c r="AW3046" s="212"/>
      <c r="AX3046" s="212"/>
      <c r="AY3046" s="212"/>
      <c r="AZ3046" s="212"/>
      <c r="BA3046" s="212"/>
      <c r="BB3046" s="212"/>
      <c r="BC3046" s="212"/>
      <c r="BD3046" s="212"/>
      <c r="BE3046" s="212"/>
      <c r="BF3046" s="212"/>
      <c r="BG3046" s="212"/>
      <c r="BH3046" s="212"/>
    </row>
    <row r="3047" spans="1:60" outlineLevel="3" x14ac:dyDescent="0.2">
      <c r="A3047" s="219"/>
      <c r="B3047" s="220"/>
      <c r="C3047" s="259" t="s">
        <v>608</v>
      </c>
      <c r="D3047" s="226"/>
      <c r="E3047" s="227"/>
      <c r="F3047" s="222"/>
      <c r="G3047" s="222"/>
      <c r="H3047" s="222"/>
      <c r="I3047" s="222"/>
      <c r="J3047" s="222"/>
      <c r="K3047" s="222"/>
      <c r="L3047" s="222"/>
      <c r="M3047" s="222"/>
      <c r="N3047" s="221"/>
      <c r="O3047" s="221"/>
      <c r="P3047" s="221"/>
      <c r="Q3047" s="221"/>
      <c r="R3047" s="222"/>
      <c r="S3047" s="222"/>
      <c r="T3047" s="222"/>
      <c r="U3047" s="222"/>
      <c r="V3047" s="222"/>
      <c r="W3047" s="222"/>
      <c r="X3047" s="222"/>
      <c r="Y3047" s="222"/>
      <c r="Z3047" s="212"/>
      <c r="AA3047" s="212"/>
      <c r="AB3047" s="212"/>
      <c r="AC3047" s="212"/>
      <c r="AD3047" s="212"/>
      <c r="AE3047" s="212"/>
      <c r="AF3047" s="212"/>
      <c r="AG3047" s="212" t="s">
        <v>235</v>
      </c>
      <c r="AH3047" s="212">
        <v>0</v>
      </c>
      <c r="AI3047" s="212"/>
      <c r="AJ3047" s="212"/>
      <c r="AK3047" s="212"/>
      <c r="AL3047" s="212"/>
      <c r="AM3047" s="212"/>
      <c r="AN3047" s="212"/>
      <c r="AO3047" s="212"/>
      <c r="AP3047" s="212"/>
      <c r="AQ3047" s="212"/>
      <c r="AR3047" s="212"/>
      <c r="AS3047" s="212"/>
      <c r="AT3047" s="212"/>
      <c r="AU3047" s="212"/>
      <c r="AV3047" s="212"/>
      <c r="AW3047" s="212"/>
      <c r="AX3047" s="212"/>
      <c r="AY3047" s="212"/>
      <c r="AZ3047" s="212"/>
      <c r="BA3047" s="212"/>
      <c r="BB3047" s="212"/>
      <c r="BC3047" s="212"/>
      <c r="BD3047" s="212"/>
      <c r="BE3047" s="212"/>
      <c r="BF3047" s="212"/>
      <c r="BG3047" s="212"/>
      <c r="BH3047" s="212"/>
    </row>
    <row r="3048" spans="1:60" outlineLevel="3" x14ac:dyDescent="0.2">
      <c r="A3048" s="219"/>
      <c r="B3048" s="220"/>
      <c r="C3048" s="259" t="s">
        <v>609</v>
      </c>
      <c r="D3048" s="226"/>
      <c r="E3048" s="227">
        <v>24.6</v>
      </c>
      <c r="F3048" s="222"/>
      <c r="G3048" s="222"/>
      <c r="H3048" s="222"/>
      <c r="I3048" s="222"/>
      <c r="J3048" s="222"/>
      <c r="K3048" s="222"/>
      <c r="L3048" s="222"/>
      <c r="M3048" s="222"/>
      <c r="N3048" s="221"/>
      <c r="O3048" s="221"/>
      <c r="P3048" s="221"/>
      <c r="Q3048" s="221"/>
      <c r="R3048" s="222"/>
      <c r="S3048" s="222"/>
      <c r="T3048" s="222"/>
      <c r="U3048" s="222"/>
      <c r="V3048" s="222"/>
      <c r="W3048" s="222"/>
      <c r="X3048" s="222"/>
      <c r="Y3048" s="222"/>
      <c r="Z3048" s="212"/>
      <c r="AA3048" s="212"/>
      <c r="AB3048" s="212"/>
      <c r="AC3048" s="212"/>
      <c r="AD3048" s="212"/>
      <c r="AE3048" s="212"/>
      <c r="AF3048" s="212"/>
      <c r="AG3048" s="212" t="s">
        <v>235</v>
      </c>
      <c r="AH3048" s="212">
        <v>0</v>
      </c>
      <c r="AI3048" s="212"/>
      <c r="AJ3048" s="212"/>
      <c r="AK3048" s="212"/>
      <c r="AL3048" s="212"/>
      <c r="AM3048" s="212"/>
      <c r="AN3048" s="212"/>
      <c r="AO3048" s="212"/>
      <c r="AP3048" s="212"/>
      <c r="AQ3048" s="212"/>
      <c r="AR3048" s="212"/>
      <c r="AS3048" s="212"/>
      <c r="AT3048" s="212"/>
      <c r="AU3048" s="212"/>
      <c r="AV3048" s="212"/>
      <c r="AW3048" s="212"/>
      <c r="AX3048" s="212"/>
      <c r="AY3048" s="212"/>
      <c r="AZ3048" s="212"/>
      <c r="BA3048" s="212"/>
      <c r="BB3048" s="212"/>
      <c r="BC3048" s="212"/>
      <c r="BD3048" s="212"/>
      <c r="BE3048" s="212"/>
      <c r="BF3048" s="212"/>
      <c r="BG3048" s="212"/>
      <c r="BH3048" s="212"/>
    </row>
    <row r="3049" spans="1:60" outlineLevel="3" x14ac:dyDescent="0.2">
      <c r="A3049" s="219"/>
      <c r="B3049" s="220"/>
      <c r="C3049" s="259" t="s">
        <v>610</v>
      </c>
      <c r="D3049" s="226"/>
      <c r="E3049" s="227">
        <v>21.33</v>
      </c>
      <c r="F3049" s="222"/>
      <c r="G3049" s="222"/>
      <c r="H3049" s="222"/>
      <c r="I3049" s="222"/>
      <c r="J3049" s="222"/>
      <c r="K3049" s="222"/>
      <c r="L3049" s="222"/>
      <c r="M3049" s="222"/>
      <c r="N3049" s="221"/>
      <c r="O3049" s="221"/>
      <c r="P3049" s="221"/>
      <c r="Q3049" s="221"/>
      <c r="R3049" s="222"/>
      <c r="S3049" s="222"/>
      <c r="T3049" s="222"/>
      <c r="U3049" s="222"/>
      <c r="V3049" s="222"/>
      <c r="W3049" s="222"/>
      <c r="X3049" s="222"/>
      <c r="Y3049" s="222"/>
      <c r="Z3049" s="212"/>
      <c r="AA3049" s="212"/>
      <c r="AB3049" s="212"/>
      <c r="AC3049" s="212"/>
      <c r="AD3049" s="212"/>
      <c r="AE3049" s="212"/>
      <c r="AF3049" s="212"/>
      <c r="AG3049" s="212" t="s">
        <v>235</v>
      </c>
      <c r="AH3049" s="212">
        <v>0</v>
      </c>
      <c r="AI3049" s="212"/>
      <c r="AJ3049" s="212"/>
      <c r="AK3049" s="212"/>
      <c r="AL3049" s="212"/>
      <c r="AM3049" s="212"/>
      <c r="AN3049" s="212"/>
      <c r="AO3049" s="212"/>
      <c r="AP3049" s="212"/>
      <c r="AQ3049" s="212"/>
      <c r="AR3049" s="212"/>
      <c r="AS3049" s="212"/>
      <c r="AT3049" s="212"/>
      <c r="AU3049" s="212"/>
      <c r="AV3049" s="212"/>
      <c r="AW3049" s="212"/>
      <c r="AX3049" s="212"/>
      <c r="AY3049" s="212"/>
      <c r="AZ3049" s="212"/>
      <c r="BA3049" s="212"/>
      <c r="BB3049" s="212"/>
      <c r="BC3049" s="212"/>
      <c r="BD3049" s="212"/>
      <c r="BE3049" s="212"/>
      <c r="BF3049" s="212"/>
      <c r="BG3049" s="212"/>
      <c r="BH3049" s="212"/>
    </row>
    <row r="3050" spans="1:60" outlineLevel="3" x14ac:dyDescent="0.2">
      <c r="A3050" s="219"/>
      <c r="B3050" s="220"/>
      <c r="C3050" s="259" t="s">
        <v>409</v>
      </c>
      <c r="D3050" s="226"/>
      <c r="E3050" s="227"/>
      <c r="F3050" s="222"/>
      <c r="G3050" s="222"/>
      <c r="H3050" s="222"/>
      <c r="I3050" s="222"/>
      <c r="J3050" s="222"/>
      <c r="K3050" s="222"/>
      <c r="L3050" s="222"/>
      <c r="M3050" s="222"/>
      <c r="N3050" s="221"/>
      <c r="O3050" s="221"/>
      <c r="P3050" s="221"/>
      <c r="Q3050" s="221"/>
      <c r="R3050" s="222"/>
      <c r="S3050" s="222"/>
      <c r="T3050" s="222"/>
      <c r="U3050" s="222"/>
      <c r="V3050" s="222"/>
      <c r="W3050" s="222"/>
      <c r="X3050" s="222"/>
      <c r="Y3050" s="222"/>
      <c r="Z3050" s="212"/>
      <c r="AA3050" s="212"/>
      <c r="AB3050" s="212"/>
      <c r="AC3050" s="212"/>
      <c r="AD3050" s="212"/>
      <c r="AE3050" s="212"/>
      <c r="AF3050" s="212"/>
      <c r="AG3050" s="212" t="s">
        <v>235</v>
      </c>
      <c r="AH3050" s="212">
        <v>0</v>
      </c>
      <c r="AI3050" s="212"/>
      <c r="AJ3050" s="212"/>
      <c r="AK3050" s="212"/>
      <c r="AL3050" s="212"/>
      <c r="AM3050" s="212"/>
      <c r="AN3050" s="212"/>
      <c r="AO3050" s="212"/>
      <c r="AP3050" s="212"/>
      <c r="AQ3050" s="212"/>
      <c r="AR3050" s="212"/>
      <c r="AS3050" s="212"/>
      <c r="AT3050" s="212"/>
      <c r="AU3050" s="212"/>
      <c r="AV3050" s="212"/>
      <c r="AW3050" s="212"/>
      <c r="AX3050" s="212"/>
      <c r="AY3050" s="212"/>
      <c r="AZ3050" s="212"/>
      <c r="BA3050" s="212"/>
      <c r="BB3050" s="212"/>
      <c r="BC3050" s="212"/>
      <c r="BD3050" s="212"/>
      <c r="BE3050" s="212"/>
      <c r="BF3050" s="212"/>
      <c r="BG3050" s="212"/>
      <c r="BH3050" s="212"/>
    </row>
    <row r="3051" spans="1:60" outlineLevel="3" x14ac:dyDescent="0.2">
      <c r="A3051" s="219"/>
      <c r="B3051" s="220"/>
      <c r="C3051" s="273" t="s">
        <v>328</v>
      </c>
      <c r="D3051" s="265"/>
      <c r="E3051" s="266">
        <v>552.79</v>
      </c>
      <c r="F3051" s="222"/>
      <c r="G3051" s="222"/>
      <c r="H3051" s="222"/>
      <c r="I3051" s="222"/>
      <c r="J3051" s="222"/>
      <c r="K3051" s="222"/>
      <c r="L3051" s="222"/>
      <c r="M3051" s="222"/>
      <c r="N3051" s="221"/>
      <c r="O3051" s="221"/>
      <c r="P3051" s="221"/>
      <c r="Q3051" s="221"/>
      <c r="R3051" s="222"/>
      <c r="S3051" s="222"/>
      <c r="T3051" s="222"/>
      <c r="U3051" s="222"/>
      <c r="V3051" s="222"/>
      <c r="W3051" s="222"/>
      <c r="X3051" s="222"/>
      <c r="Y3051" s="222"/>
      <c r="Z3051" s="212"/>
      <c r="AA3051" s="212"/>
      <c r="AB3051" s="212"/>
      <c r="AC3051" s="212"/>
      <c r="AD3051" s="212"/>
      <c r="AE3051" s="212"/>
      <c r="AF3051" s="212"/>
      <c r="AG3051" s="212" t="s">
        <v>235</v>
      </c>
      <c r="AH3051" s="212">
        <v>1</v>
      </c>
      <c r="AI3051" s="212"/>
      <c r="AJ3051" s="212"/>
      <c r="AK3051" s="212"/>
      <c r="AL3051" s="212"/>
      <c r="AM3051" s="212"/>
      <c r="AN3051" s="212"/>
      <c r="AO3051" s="212"/>
      <c r="AP3051" s="212"/>
      <c r="AQ3051" s="212"/>
      <c r="AR3051" s="212"/>
      <c r="AS3051" s="212"/>
      <c r="AT3051" s="212"/>
      <c r="AU3051" s="212"/>
      <c r="AV3051" s="212"/>
      <c r="AW3051" s="212"/>
      <c r="AX3051" s="212"/>
      <c r="AY3051" s="212"/>
      <c r="AZ3051" s="212"/>
      <c r="BA3051" s="212"/>
      <c r="BB3051" s="212"/>
      <c r="BC3051" s="212"/>
      <c r="BD3051" s="212"/>
      <c r="BE3051" s="212"/>
      <c r="BF3051" s="212"/>
      <c r="BG3051" s="212"/>
      <c r="BH3051" s="212"/>
    </row>
    <row r="3052" spans="1:60" outlineLevel="3" x14ac:dyDescent="0.2">
      <c r="A3052" s="219"/>
      <c r="B3052" s="220"/>
      <c r="C3052" s="259" t="s">
        <v>611</v>
      </c>
      <c r="D3052" s="226"/>
      <c r="E3052" s="227"/>
      <c r="F3052" s="222"/>
      <c r="G3052" s="222"/>
      <c r="H3052" s="222"/>
      <c r="I3052" s="222"/>
      <c r="J3052" s="222"/>
      <c r="K3052" s="222"/>
      <c r="L3052" s="222"/>
      <c r="M3052" s="222"/>
      <c r="N3052" s="221"/>
      <c r="O3052" s="221"/>
      <c r="P3052" s="221"/>
      <c r="Q3052" s="221"/>
      <c r="R3052" s="222"/>
      <c r="S3052" s="222"/>
      <c r="T3052" s="222"/>
      <c r="U3052" s="222"/>
      <c r="V3052" s="222"/>
      <c r="W3052" s="222"/>
      <c r="X3052" s="222"/>
      <c r="Y3052" s="222"/>
      <c r="Z3052" s="212"/>
      <c r="AA3052" s="212"/>
      <c r="AB3052" s="212"/>
      <c r="AC3052" s="212"/>
      <c r="AD3052" s="212"/>
      <c r="AE3052" s="212"/>
      <c r="AF3052" s="212"/>
      <c r="AG3052" s="212" t="s">
        <v>235</v>
      </c>
      <c r="AH3052" s="212">
        <v>0</v>
      </c>
      <c r="AI3052" s="212"/>
      <c r="AJ3052" s="212"/>
      <c r="AK3052" s="212"/>
      <c r="AL3052" s="212"/>
      <c r="AM3052" s="212"/>
      <c r="AN3052" s="212"/>
      <c r="AO3052" s="212"/>
      <c r="AP3052" s="212"/>
      <c r="AQ3052" s="212"/>
      <c r="AR3052" s="212"/>
      <c r="AS3052" s="212"/>
      <c r="AT3052" s="212"/>
      <c r="AU3052" s="212"/>
      <c r="AV3052" s="212"/>
      <c r="AW3052" s="212"/>
      <c r="AX3052" s="212"/>
      <c r="AY3052" s="212"/>
      <c r="AZ3052" s="212"/>
      <c r="BA3052" s="212"/>
      <c r="BB3052" s="212"/>
      <c r="BC3052" s="212"/>
      <c r="BD3052" s="212"/>
      <c r="BE3052" s="212"/>
      <c r="BF3052" s="212"/>
      <c r="BG3052" s="212"/>
      <c r="BH3052" s="212"/>
    </row>
    <row r="3053" spans="1:60" outlineLevel="3" x14ac:dyDescent="0.2">
      <c r="A3053" s="219"/>
      <c r="B3053" s="220"/>
      <c r="C3053" s="259" t="s">
        <v>325</v>
      </c>
      <c r="D3053" s="226"/>
      <c r="E3053" s="227"/>
      <c r="F3053" s="222"/>
      <c r="G3053" s="222"/>
      <c r="H3053" s="222"/>
      <c r="I3053" s="222"/>
      <c r="J3053" s="222"/>
      <c r="K3053" s="222"/>
      <c r="L3053" s="222"/>
      <c r="M3053" s="222"/>
      <c r="N3053" s="221"/>
      <c r="O3053" s="221"/>
      <c r="P3053" s="221"/>
      <c r="Q3053" s="221"/>
      <c r="R3053" s="222"/>
      <c r="S3053" s="222"/>
      <c r="T3053" s="222"/>
      <c r="U3053" s="222"/>
      <c r="V3053" s="222"/>
      <c r="W3053" s="222"/>
      <c r="X3053" s="222"/>
      <c r="Y3053" s="222"/>
      <c r="Z3053" s="212"/>
      <c r="AA3053" s="212"/>
      <c r="AB3053" s="212"/>
      <c r="AC3053" s="212"/>
      <c r="AD3053" s="212"/>
      <c r="AE3053" s="212"/>
      <c r="AF3053" s="212"/>
      <c r="AG3053" s="212" t="s">
        <v>235</v>
      </c>
      <c r="AH3053" s="212">
        <v>0</v>
      </c>
      <c r="AI3053" s="212"/>
      <c r="AJ3053" s="212"/>
      <c r="AK3053" s="212"/>
      <c r="AL3053" s="212"/>
      <c r="AM3053" s="212"/>
      <c r="AN3053" s="212"/>
      <c r="AO3053" s="212"/>
      <c r="AP3053" s="212"/>
      <c r="AQ3053" s="212"/>
      <c r="AR3053" s="212"/>
      <c r="AS3053" s="212"/>
      <c r="AT3053" s="212"/>
      <c r="AU3053" s="212"/>
      <c r="AV3053" s="212"/>
      <c r="AW3053" s="212"/>
      <c r="AX3053" s="212"/>
      <c r="AY3053" s="212"/>
      <c r="AZ3053" s="212"/>
      <c r="BA3053" s="212"/>
      <c r="BB3053" s="212"/>
      <c r="BC3053" s="212"/>
      <c r="BD3053" s="212"/>
      <c r="BE3053" s="212"/>
      <c r="BF3053" s="212"/>
      <c r="BG3053" s="212"/>
      <c r="BH3053" s="212"/>
    </row>
    <row r="3054" spans="1:60" outlineLevel="3" x14ac:dyDescent="0.2">
      <c r="A3054" s="219"/>
      <c r="B3054" s="220"/>
      <c r="C3054" s="259" t="s">
        <v>612</v>
      </c>
      <c r="D3054" s="226"/>
      <c r="E3054" s="227">
        <v>17.350000000000001</v>
      </c>
      <c r="F3054" s="222"/>
      <c r="G3054" s="222"/>
      <c r="H3054" s="222"/>
      <c r="I3054" s="222"/>
      <c r="J3054" s="222"/>
      <c r="K3054" s="222"/>
      <c r="L3054" s="222"/>
      <c r="M3054" s="222"/>
      <c r="N3054" s="221"/>
      <c r="O3054" s="221"/>
      <c r="P3054" s="221"/>
      <c r="Q3054" s="221"/>
      <c r="R3054" s="222"/>
      <c r="S3054" s="222"/>
      <c r="T3054" s="222"/>
      <c r="U3054" s="222"/>
      <c r="V3054" s="222"/>
      <c r="W3054" s="222"/>
      <c r="X3054" s="222"/>
      <c r="Y3054" s="222"/>
      <c r="Z3054" s="212"/>
      <c r="AA3054" s="212"/>
      <c r="AB3054" s="212"/>
      <c r="AC3054" s="212"/>
      <c r="AD3054" s="212"/>
      <c r="AE3054" s="212"/>
      <c r="AF3054" s="212"/>
      <c r="AG3054" s="212" t="s">
        <v>235</v>
      </c>
      <c r="AH3054" s="212">
        <v>0</v>
      </c>
      <c r="AI3054" s="212"/>
      <c r="AJ3054" s="212"/>
      <c r="AK3054" s="212"/>
      <c r="AL3054" s="212"/>
      <c r="AM3054" s="212"/>
      <c r="AN3054" s="212"/>
      <c r="AO3054" s="212"/>
      <c r="AP3054" s="212"/>
      <c r="AQ3054" s="212"/>
      <c r="AR3054" s="212"/>
      <c r="AS3054" s="212"/>
      <c r="AT3054" s="212"/>
      <c r="AU3054" s="212"/>
      <c r="AV3054" s="212"/>
      <c r="AW3054" s="212"/>
      <c r="AX3054" s="212"/>
      <c r="AY3054" s="212"/>
      <c r="AZ3054" s="212"/>
      <c r="BA3054" s="212"/>
      <c r="BB3054" s="212"/>
      <c r="BC3054" s="212"/>
      <c r="BD3054" s="212"/>
      <c r="BE3054" s="212"/>
      <c r="BF3054" s="212"/>
      <c r="BG3054" s="212"/>
      <c r="BH3054" s="212"/>
    </row>
    <row r="3055" spans="1:60" outlineLevel="3" x14ac:dyDescent="0.2">
      <c r="A3055" s="219"/>
      <c r="B3055" s="220"/>
      <c r="C3055" s="259" t="s">
        <v>613</v>
      </c>
      <c r="D3055" s="226"/>
      <c r="E3055" s="227">
        <v>10.3</v>
      </c>
      <c r="F3055" s="222"/>
      <c r="G3055" s="222"/>
      <c r="H3055" s="222"/>
      <c r="I3055" s="222"/>
      <c r="J3055" s="222"/>
      <c r="K3055" s="222"/>
      <c r="L3055" s="222"/>
      <c r="M3055" s="222"/>
      <c r="N3055" s="221"/>
      <c r="O3055" s="221"/>
      <c r="P3055" s="221"/>
      <c r="Q3055" s="221"/>
      <c r="R3055" s="222"/>
      <c r="S3055" s="222"/>
      <c r="T3055" s="222"/>
      <c r="U3055" s="222"/>
      <c r="V3055" s="222"/>
      <c r="W3055" s="222"/>
      <c r="X3055" s="222"/>
      <c r="Y3055" s="222"/>
      <c r="Z3055" s="212"/>
      <c r="AA3055" s="212"/>
      <c r="AB3055" s="212"/>
      <c r="AC3055" s="212"/>
      <c r="AD3055" s="212"/>
      <c r="AE3055" s="212"/>
      <c r="AF3055" s="212"/>
      <c r="AG3055" s="212" t="s">
        <v>235</v>
      </c>
      <c r="AH3055" s="212">
        <v>0</v>
      </c>
      <c r="AI3055" s="212"/>
      <c r="AJ3055" s="212"/>
      <c r="AK3055" s="212"/>
      <c r="AL3055" s="212"/>
      <c r="AM3055" s="212"/>
      <c r="AN3055" s="212"/>
      <c r="AO3055" s="212"/>
      <c r="AP3055" s="212"/>
      <c r="AQ3055" s="212"/>
      <c r="AR3055" s="212"/>
      <c r="AS3055" s="212"/>
      <c r="AT3055" s="212"/>
      <c r="AU3055" s="212"/>
      <c r="AV3055" s="212"/>
      <c r="AW3055" s="212"/>
      <c r="AX3055" s="212"/>
      <c r="AY3055" s="212"/>
      <c r="AZ3055" s="212"/>
      <c r="BA3055" s="212"/>
      <c r="BB3055" s="212"/>
      <c r="BC3055" s="212"/>
      <c r="BD3055" s="212"/>
      <c r="BE3055" s="212"/>
      <c r="BF3055" s="212"/>
      <c r="BG3055" s="212"/>
      <c r="BH3055" s="212"/>
    </row>
    <row r="3056" spans="1:60" outlineLevel="3" x14ac:dyDescent="0.2">
      <c r="A3056" s="219"/>
      <c r="B3056" s="220"/>
      <c r="C3056" s="259" t="s">
        <v>403</v>
      </c>
      <c r="D3056" s="226"/>
      <c r="E3056" s="227">
        <v>25.1</v>
      </c>
      <c r="F3056" s="222"/>
      <c r="G3056" s="222"/>
      <c r="H3056" s="222"/>
      <c r="I3056" s="222"/>
      <c r="J3056" s="222"/>
      <c r="K3056" s="222"/>
      <c r="L3056" s="222"/>
      <c r="M3056" s="222"/>
      <c r="N3056" s="221"/>
      <c r="O3056" s="221"/>
      <c r="P3056" s="221"/>
      <c r="Q3056" s="221"/>
      <c r="R3056" s="222"/>
      <c r="S3056" s="222"/>
      <c r="T3056" s="222"/>
      <c r="U3056" s="222"/>
      <c r="V3056" s="222"/>
      <c r="W3056" s="222"/>
      <c r="X3056" s="222"/>
      <c r="Y3056" s="222"/>
      <c r="Z3056" s="212"/>
      <c r="AA3056" s="212"/>
      <c r="AB3056" s="212"/>
      <c r="AC3056" s="212"/>
      <c r="AD3056" s="212"/>
      <c r="AE3056" s="212"/>
      <c r="AF3056" s="212"/>
      <c r="AG3056" s="212" t="s">
        <v>235</v>
      </c>
      <c r="AH3056" s="212">
        <v>0</v>
      </c>
      <c r="AI3056" s="212"/>
      <c r="AJ3056" s="212"/>
      <c r="AK3056" s="212"/>
      <c r="AL3056" s="212"/>
      <c r="AM3056" s="212"/>
      <c r="AN3056" s="212"/>
      <c r="AO3056" s="212"/>
      <c r="AP3056" s="212"/>
      <c r="AQ3056" s="212"/>
      <c r="AR3056" s="212"/>
      <c r="AS3056" s="212"/>
      <c r="AT3056" s="212"/>
      <c r="AU3056" s="212"/>
      <c r="AV3056" s="212"/>
      <c r="AW3056" s="212"/>
      <c r="AX3056" s="212"/>
      <c r="AY3056" s="212"/>
      <c r="AZ3056" s="212"/>
      <c r="BA3056" s="212"/>
      <c r="BB3056" s="212"/>
      <c r="BC3056" s="212"/>
      <c r="BD3056" s="212"/>
      <c r="BE3056" s="212"/>
      <c r="BF3056" s="212"/>
      <c r="BG3056" s="212"/>
      <c r="BH3056" s="212"/>
    </row>
    <row r="3057" spans="1:60" outlineLevel="3" x14ac:dyDescent="0.2">
      <c r="A3057" s="219"/>
      <c r="B3057" s="220"/>
      <c r="C3057" s="259" t="s">
        <v>404</v>
      </c>
      <c r="D3057" s="226"/>
      <c r="E3057" s="227">
        <v>21.2</v>
      </c>
      <c r="F3057" s="222"/>
      <c r="G3057" s="222"/>
      <c r="H3057" s="222"/>
      <c r="I3057" s="222"/>
      <c r="J3057" s="222"/>
      <c r="K3057" s="222"/>
      <c r="L3057" s="222"/>
      <c r="M3057" s="222"/>
      <c r="N3057" s="221"/>
      <c r="O3057" s="221"/>
      <c r="P3057" s="221"/>
      <c r="Q3057" s="221"/>
      <c r="R3057" s="222"/>
      <c r="S3057" s="222"/>
      <c r="T3057" s="222"/>
      <c r="U3057" s="222"/>
      <c r="V3057" s="222"/>
      <c r="W3057" s="222"/>
      <c r="X3057" s="222"/>
      <c r="Y3057" s="222"/>
      <c r="Z3057" s="212"/>
      <c r="AA3057" s="212"/>
      <c r="AB3057" s="212"/>
      <c r="AC3057" s="212"/>
      <c r="AD3057" s="212"/>
      <c r="AE3057" s="212"/>
      <c r="AF3057" s="212"/>
      <c r="AG3057" s="212" t="s">
        <v>235</v>
      </c>
      <c r="AH3057" s="212">
        <v>0</v>
      </c>
      <c r="AI3057" s="212"/>
      <c r="AJ3057" s="212"/>
      <c r="AK3057" s="212"/>
      <c r="AL3057" s="212"/>
      <c r="AM3057" s="212"/>
      <c r="AN3057" s="212"/>
      <c r="AO3057" s="212"/>
      <c r="AP3057" s="212"/>
      <c r="AQ3057" s="212"/>
      <c r="AR3057" s="212"/>
      <c r="AS3057" s="212"/>
      <c r="AT3057" s="212"/>
      <c r="AU3057" s="212"/>
      <c r="AV3057" s="212"/>
      <c r="AW3057" s="212"/>
      <c r="AX3057" s="212"/>
      <c r="AY3057" s="212"/>
      <c r="AZ3057" s="212"/>
      <c r="BA3057" s="212"/>
      <c r="BB3057" s="212"/>
      <c r="BC3057" s="212"/>
      <c r="BD3057" s="212"/>
      <c r="BE3057" s="212"/>
      <c r="BF3057" s="212"/>
      <c r="BG3057" s="212"/>
      <c r="BH3057" s="212"/>
    </row>
    <row r="3058" spans="1:60" outlineLevel="3" x14ac:dyDescent="0.2">
      <c r="A3058" s="219"/>
      <c r="B3058" s="220"/>
      <c r="C3058" s="273" t="s">
        <v>328</v>
      </c>
      <c r="D3058" s="265"/>
      <c r="E3058" s="266">
        <v>73.95</v>
      </c>
      <c r="F3058" s="222"/>
      <c r="G3058" s="222"/>
      <c r="H3058" s="222"/>
      <c r="I3058" s="222"/>
      <c r="J3058" s="222"/>
      <c r="K3058" s="222"/>
      <c r="L3058" s="222"/>
      <c r="M3058" s="222"/>
      <c r="N3058" s="221"/>
      <c r="O3058" s="221"/>
      <c r="P3058" s="221"/>
      <c r="Q3058" s="221"/>
      <c r="R3058" s="222"/>
      <c r="S3058" s="222"/>
      <c r="T3058" s="222"/>
      <c r="U3058" s="222"/>
      <c r="V3058" s="222"/>
      <c r="W3058" s="222"/>
      <c r="X3058" s="222"/>
      <c r="Y3058" s="222"/>
      <c r="Z3058" s="212"/>
      <c r="AA3058" s="212"/>
      <c r="AB3058" s="212"/>
      <c r="AC3058" s="212"/>
      <c r="AD3058" s="212"/>
      <c r="AE3058" s="212"/>
      <c r="AF3058" s="212"/>
      <c r="AG3058" s="212" t="s">
        <v>235</v>
      </c>
      <c r="AH3058" s="212">
        <v>1</v>
      </c>
      <c r="AI3058" s="212"/>
      <c r="AJ3058" s="212"/>
      <c r="AK3058" s="212"/>
      <c r="AL3058" s="212"/>
      <c r="AM3058" s="212"/>
      <c r="AN3058" s="212"/>
      <c r="AO3058" s="212"/>
      <c r="AP3058" s="212"/>
      <c r="AQ3058" s="212"/>
      <c r="AR3058" s="212"/>
      <c r="AS3058" s="212"/>
      <c r="AT3058" s="212"/>
      <c r="AU3058" s="212"/>
      <c r="AV3058" s="212"/>
      <c r="AW3058" s="212"/>
      <c r="AX3058" s="212"/>
      <c r="AY3058" s="212"/>
      <c r="AZ3058" s="212"/>
      <c r="BA3058" s="212"/>
      <c r="BB3058" s="212"/>
      <c r="BC3058" s="212"/>
      <c r="BD3058" s="212"/>
      <c r="BE3058" s="212"/>
      <c r="BF3058" s="212"/>
      <c r="BG3058" s="212"/>
      <c r="BH3058" s="212"/>
    </row>
    <row r="3059" spans="1:60" outlineLevel="3" x14ac:dyDescent="0.2">
      <c r="A3059" s="219"/>
      <c r="B3059" s="220"/>
      <c r="C3059" s="259" t="s">
        <v>2160</v>
      </c>
      <c r="D3059" s="226"/>
      <c r="E3059" s="227"/>
      <c r="F3059" s="222"/>
      <c r="G3059" s="222"/>
      <c r="H3059" s="222"/>
      <c r="I3059" s="222"/>
      <c r="J3059" s="222"/>
      <c r="K3059" s="222"/>
      <c r="L3059" s="222"/>
      <c r="M3059" s="222"/>
      <c r="N3059" s="221"/>
      <c r="O3059" s="221"/>
      <c r="P3059" s="221"/>
      <c r="Q3059" s="221"/>
      <c r="R3059" s="222"/>
      <c r="S3059" s="222"/>
      <c r="T3059" s="222"/>
      <c r="U3059" s="222"/>
      <c r="V3059" s="222"/>
      <c r="W3059" s="222"/>
      <c r="X3059" s="222"/>
      <c r="Y3059" s="222"/>
      <c r="Z3059" s="212"/>
      <c r="AA3059" s="212"/>
      <c r="AB3059" s="212"/>
      <c r="AC3059" s="212"/>
      <c r="AD3059" s="212"/>
      <c r="AE3059" s="212"/>
      <c r="AF3059" s="212"/>
      <c r="AG3059" s="212" t="s">
        <v>235</v>
      </c>
      <c r="AH3059" s="212">
        <v>0</v>
      </c>
      <c r="AI3059" s="212"/>
      <c r="AJ3059" s="212"/>
      <c r="AK3059" s="212"/>
      <c r="AL3059" s="212"/>
      <c r="AM3059" s="212"/>
      <c r="AN3059" s="212"/>
      <c r="AO3059" s="212"/>
      <c r="AP3059" s="212"/>
      <c r="AQ3059" s="212"/>
      <c r="AR3059" s="212"/>
      <c r="AS3059" s="212"/>
      <c r="AT3059" s="212"/>
      <c r="AU3059" s="212"/>
      <c r="AV3059" s="212"/>
      <c r="AW3059" s="212"/>
      <c r="AX3059" s="212"/>
      <c r="AY3059" s="212"/>
      <c r="AZ3059" s="212"/>
      <c r="BA3059" s="212"/>
      <c r="BB3059" s="212"/>
      <c r="BC3059" s="212"/>
      <c r="BD3059" s="212"/>
      <c r="BE3059" s="212"/>
      <c r="BF3059" s="212"/>
      <c r="BG3059" s="212"/>
      <c r="BH3059" s="212"/>
    </row>
    <row r="3060" spans="1:60" outlineLevel="3" x14ac:dyDescent="0.2">
      <c r="A3060" s="219"/>
      <c r="B3060" s="220"/>
      <c r="C3060" s="259" t="s">
        <v>2161</v>
      </c>
      <c r="D3060" s="226"/>
      <c r="E3060" s="227">
        <v>17.88</v>
      </c>
      <c r="F3060" s="222"/>
      <c r="G3060" s="222"/>
      <c r="H3060" s="222"/>
      <c r="I3060" s="222"/>
      <c r="J3060" s="222"/>
      <c r="K3060" s="222"/>
      <c r="L3060" s="222"/>
      <c r="M3060" s="222"/>
      <c r="N3060" s="221"/>
      <c r="O3060" s="221"/>
      <c r="P3060" s="221"/>
      <c r="Q3060" s="221"/>
      <c r="R3060" s="222"/>
      <c r="S3060" s="222"/>
      <c r="T3060" s="222"/>
      <c r="U3060" s="222"/>
      <c r="V3060" s="222"/>
      <c r="W3060" s="222"/>
      <c r="X3060" s="222"/>
      <c r="Y3060" s="222"/>
      <c r="Z3060" s="212"/>
      <c r="AA3060" s="212"/>
      <c r="AB3060" s="212"/>
      <c r="AC3060" s="212"/>
      <c r="AD3060" s="212"/>
      <c r="AE3060" s="212"/>
      <c r="AF3060" s="212"/>
      <c r="AG3060" s="212" t="s">
        <v>235</v>
      </c>
      <c r="AH3060" s="212">
        <v>0</v>
      </c>
      <c r="AI3060" s="212"/>
      <c r="AJ3060" s="212"/>
      <c r="AK3060" s="212"/>
      <c r="AL3060" s="212"/>
      <c r="AM3060" s="212"/>
      <c r="AN3060" s="212"/>
      <c r="AO3060" s="212"/>
      <c r="AP3060" s="212"/>
      <c r="AQ3060" s="212"/>
      <c r="AR3060" s="212"/>
      <c r="AS3060" s="212"/>
      <c r="AT3060" s="212"/>
      <c r="AU3060" s="212"/>
      <c r="AV3060" s="212"/>
      <c r="AW3060" s="212"/>
      <c r="AX3060" s="212"/>
      <c r="AY3060" s="212"/>
      <c r="AZ3060" s="212"/>
      <c r="BA3060" s="212"/>
      <c r="BB3060" s="212"/>
      <c r="BC3060" s="212"/>
      <c r="BD3060" s="212"/>
      <c r="BE3060" s="212"/>
      <c r="BF3060" s="212"/>
      <c r="BG3060" s="212"/>
      <c r="BH3060" s="212"/>
    </row>
    <row r="3061" spans="1:60" outlineLevel="3" x14ac:dyDescent="0.2">
      <c r="A3061" s="219"/>
      <c r="B3061" s="220"/>
      <c r="C3061" s="259" t="s">
        <v>2162</v>
      </c>
      <c r="D3061" s="226"/>
      <c r="E3061" s="227">
        <v>21</v>
      </c>
      <c r="F3061" s="222"/>
      <c r="G3061" s="222"/>
      <c r="H3061" s="222"/>
      <c r="I3061" s="222"/>
      <c r="J3061" s="222"/>
      <c r="K3061" s="222"/>
      <c r="L3061" s="222"/>
      <c r="M3061" s="222"/>
      <c r="N3061" s="221"/>
      <c r="O3061" s="221"/>
      <c r="P3061" s="221"/>
      <c r="Q3061" s="221"/>
      <c r="R3061" s="222"/>
      <c r="S3061" s="222"/>
      <c r="T3061" s="222"/>
      <c r="U3061" s="222"/>
      <c r="V3061" s="222"/>
      <c r="W3061" s="222"/>
      <c r="X3061" s="222"/>
      <c r="Y3061" s="222"/>
      <c r="Z3061" s="212"/>
      <c r="AA3061" s="212"/>
      <c r="AB3061" s="212"/>
      <c r="AC3061" s="212"/>
      <c r="AD3061" s="212"/>
      <c r="AE3061" s="212"/>
      <c r="AF3061" s="212"/>
      <c r="AG3061" s="212" t="s">
        <v>235</v>
      </c>
      <c r="AH3061" s="212">
        <v>0</v>
      </c>
      <c r="AI3061" s="212"/>
      <c r="AJ3061" s="212"/>
      <c r="AK3061" s="212"/>
      <c r="AL3061" s="212"/>
      <c r="AM3061" s="212"/>
      <c r="AN3061" s="212"/>
      <c r="AO3061" s="212"/>
      <c r="AP3061" s="212"/>
      <c r="AQ3061" s="212"/>
      <c r="AR3061" s="212"/>
      <c r="AS3061" s="212"/>
      <c r="AT3061" s="212"/>
      <c r="AU3061" s="212"/>
      <c r="AV3061" s="212"/>
      <c r="AW3061" s="212"/>
      <c r="AX3061" s="212"/>
      <c r="AY3061" s="212"/>
      <c r="AZ3061" s="212"/>
      <c r="BA3061" s="212"/>
      <c r="BB3061" s="212"/>
      <c r="BC3061" s="212"/>
      <c r="BD3061" s="212"/>
      <c r="BE3061" s="212"/>
      <c r="BF3061" s="212"/>
      <c r="BG3061" s="212"/>
      <c r="BH3061" s="212"/>
    </row>
    <row r="3062" spans="1:60" outlineLevel="3" x14ac:dyDescent="0.2">
      <c r="A3062" s="219"/>
      <c r="B3062" s="220"/>
      <c r="C3062" s="259" t="s">
        <v>2163</v>
      </c>
      <c r="D3062" s="226"/>
      <c r="E3062" s="227">
        <v>27</v>
      </c>
      <c r="F3062" s="222"/>
      <c r="G3062" s="222"/>
      <c r="H3062" s="222"/>
      <c r="I3062" s="222"/>
      <c r="J3062" s="222"/>
      <c r="K3062" s="222"/>
      <c r="L3062" s="222"/>
      <c r="M3062" s="222"/>
      <c r="N3062" s="221"/>
      <c r="O3062" s="221"/>
      <c r="P3062" s="221"/>
      <c r="Q3062" s="221"/>
      <c r="R3062" s="222"/>
      <c r="S3062" s="222"/>
      <c r="T3062" s="222"/>
      <c r="U3062" s="222"/>
      <c r="V3062" s="222"/>
      <c r="W3062" s="222"/>
      <c r="X3062" s="222"/>
      <c r="Y3062" s="222"/>
      <c r="Z3062" s="212"/>
      <c r="AA3062" s="212"/>
      <c r="AB3062" s="212"/>
      <c r="AC3062" s="212"/>
      <c r="AD3062" s="212"/>
      <c r="AE3062" s="212"/>
      <c r="AF3062" s="212"/>
      <c r="AG3062" s="212" t="s">
        <v>235</v>
      </c>
      <c r="AH3062" s="212">
        <v>0</v>
      </c>
      <c r="AI3062" s="212"/>
      <c r="AJ3062" s="212"/>
      <c r="AK3062" s="212"/>
      <c r="AL3062" s="212"/>
      <c r="AM3062" s="212"/>
      <c r="AN3062" s="212"/>
      <c r="AO3062" s="212"/>
      <c r="AP3062" s="212"/>
      <c r="AQ3062" s="212"/>
      <c r="AR3062" s="212"/>
      <c r="AS3062" s="212"/>
      <c r="AT3062" s="212"/>
      <c r="AU3062" s="212"/>
      <c r="AV3062" s="212"/>
      <c r="AW3062" s="212"/>
      <c r="AX3062" s="212"/>
      <c r="AY3062" s="212"/>
      <c r="AZ3062" s="212"/>
      <c r="BA3062" s="212"/>
      <c r="BB3062" s="212"/>
      <c r="BC3062" s="212"/>
      <c r="BD3062" s="212"/>
      <c r="BE3062" s="212"/>
      <c r="BF3062" s="212"/>
      <c r="BG3062" s="212"/>
      <c r="BH3062" s="212"/>
    </row>
    <row r="3063" spans="1:60" outlineLevel="3" x14ac:dyDescent="0.2">
      <c r="A3063" s="219"/>
      <c r="B3063" s="220"/>
      <c r="C3063" s="259" t="s">
        <v>2164</v>
      </c>
      <c r="D3063" s="226"/>
      <c r="E3063" s="227">
        <v>20.7</v>
      </c>
      <c r="F3063" s="222"/>
      <c r="G3063" s="222"/>
      <c r="H3063" s="222"/>
      <c r="I3063" s="222"/>
      <c r="J3063" s="222"/>
      <c r="K3063" s="222"/>
      <c r="L3063" s="222"/>
      <c r="M3063" s="222"/>
      <c r="N3063" s="221"/>
      <c r="O3063" s="221"/>
      <c r="P3063" s="221"/>
      <c r="Q3063" s="221"/>
      <c r="R3063" s="222"/>
      <c r="S3063" s="222"/>
      <c r="T3063" s="222"/>
      <c r="U3063" s="222"/>
      <c r="V3063" s="222"/>
      <c r="W3063" s="222"/>
      <c r="X3063" s="222"/>
      <c r="Y3063" s="222"/>
      <c r="Z3063" s="212"/>
      <c r="AA3063" s="212"/>
      <c r="AB3063" s="212"/>
      <c r="AC3063" s="212"/>
      <c r="AD3063" s="212"/>
      <c r="AE3063" s="212"/>
      <c r="AF3063" s="212"/>
      <c r="AG3063" s="212" t="s">
        <v>235</v>
      </c>
      <c r="AH3063" s="212">
        <v>0</v>
      </c>
      <c r="AI3063" s="212"/>
      <c r="AJ3063" s="212"/>
      <c r="AK3063" s="212"/>
      <c r="AL3063" s="212"/>
      <c r="AM3063" s="212"/>
      <c r="AN3063" s="212"/>
      <c r="AO3063" s="212"/>
      <c r="AP3063" s="212"/>
      <c r="AQ3063" s="212"/>
      <c r="AR3063" s="212"/>
      <c r="AS3063" s="212"/>
      <c r="AT3063" s="212"/>
      <c r="AU3063" s="212"/>
      <c r="AV3063" s="212"/>
      <c r="AW3063" s="212"/>
      <c r="AX3063" s="212"/>
      <c r="AY3063" s="212"/>
      <c r="AZ3063" s="212"/>
      <c r="BA3063" s="212"/>
      <c r="BB3063" s="212"/>
      <c r="BC3063" s="212"/>
      <c r="BD3063" s="212"/>
      <c r="BE3063" s="212"/>
      <c r="BF3063" s="212"/>
      <c r="BG3063" s="212"/>
      <c r="BH3063" s="212"/>
    </row>
    <row r="3064" spans="1:60" outlineLevel="3" x14ac:dyDescent="0.2">
      <c r="A3064" s="219"/>
      <c r="B3064" s="220"/>
      <c r="C3064" s="259" t="s">
        <v>2165</v>
      </c>
      <c r="D3064" s="226"/>
      <c r="E3064" s="227">
        <v>20.7</v>
      </c>
      <c r="F3064" s="222"/>
      <c r="G3064" s="222"/>
      <c r="H3064" s="222"/>
      <c r="I3064" s="222"/>
      <c r="J3064" s="222"/>
      <c r="K3064" s="222"/>
      <c r="L3064" s="222"/>
      <c r="M3064" s="222"/>
      <c r="N3064" s="221"/>
      <c r="O3064" s="221"/>
      <c r="P3064" s="221"/>
      <c r="Q3064" s="221"/>
      <c r="R3064" s="222"/>
      <c r="S3064" s="222"/>
      <c r="T3064" s="222"/>
      <c r="U3064" s="222"/>
      <c r="V3064" s="222"/>
      <c r="W3064" s="222"/>
      <c r="X3064" s="222"/>
      <c r="Y3064" s="222"/>
      <c r="Z3064" s="212"/>
      <c r="AA3064" s="212"/>
      <c r="AB3064" s="212"/>
      <c r="AC3064" s="212"/>
      <c r="AD3064" s="212"/>
      <c r="AE3064" s="212"/>
      <c r="AF3064" s="212"/>
      <c r="AG3064" s="212" t="s">
        <v>235</v>
      </c>
      <c r="AH3064" s="212">
        <v>0</v>
      </c>
      <c r="AI3064" s="212"/>
      <c r="AJ3064" s="212"/>
      <c r="AK3064" s="212"/>
      <c r="AL3064" s="212"/>
      <c r="AM3064" s="212"/>
      <c r="AN3064" s="212"/>
      <c r="AO3064" s="212"/>
      <c r="AP3064" s="212"/>
      <c r="AQ3064" s="212"/>
      <c r="AR3064" s="212"/>
      <c r="AS3064" s="212"/>
      <c r="AT3064" s="212"/>
      <c r="AU3064" s="212"/>
      <c r="AV3064" s="212"/>
      <c r="AW3064" s="212"/>
      <c r="AX3064" s="212"/>
      <c r="AY3064" s="212"/>
      <c r="AZ3064" s="212"/>
      <c r="BA3064" s="212"/>
      <c r="BB3064" s="212"/>
      <c r="BC3064" s="212"/>
      <c r="BD3064" s="212"/>
      <c r="BE3064" s="212"/>
      <c r="BF3064" s="212"/>
      <c r="BG3064" s="212"/>
      <c r="BH3064" s="212"/>
    </row>
    <row r="3065" spans="1:60" outlineLevel="3" x14ac:dyDescent="0.2">
      <c r="A3065" s="219"/>
      <c r="B3065" s="220"/>
      <c r="C3065" s="259" t="s">
        <v>2166</v>
      </c>
      <c r="D3065" s="226"/>
      <c r="E3065" s="227">
        <v>20.7</v>
      </c>
      <c r="F3065" s="222"/>
      <c r="G3065" s="222"/>
      <c r="H3065" s="222"/>
      <c r="I3065" s="222"/>
      <c r="J3065" s="222"/>
      <c r="K3065" s="222"/>
      <c r="L3065" s="222"/>
      <c r="M3065" s="222"/>
      <c r="N3065" s="221"/>
      <c r="O3065" s="221"/>
      <c r="P3065" s="221"/>
      <c r="Q3065" s="221"/>
      <c r="R3065" s="222"/>
      <c r="S3065" s="222"/>
      <c r="T3065" s="222"/>
      <c r="U3065" s="222"/>
      <c r="V3065" s="222"/>
      <c r="W3065" s="222"/>
      <c r="X3065" s="222"/>
      <c r="Y3065" s="222"/>
      <c r="Z3065" s="212"/>
      <c r="AA3065" s="212"/>
      <c r="AB3065" s="212"/>
      <c r="AC3065" s="212"/>
      <c r="AD3065" s="212"/>
      <c r="AE3065" s="212"/>
      <c r="AF3065" s="212"/>
      <c r="AG3065" s="212" t="s">
        <v>235</v>
      </c>
      <c r="AH3065" s="212">
        <v>0</v>
      </c>
      <c r="AI3065" s="212"/>
      <c r="AJ3065" s="212"/>
      <c r="AK3065" s="212"/>
      <c r="AL3065" s="212"/>
      <c r="AM3065" s="212"/>
      <c r="AN3065" s="212"/>
      <c r="AO3065" s="212"/>
      <c r="AP3065" s="212"/>
      <c r="AQ3065" s="212"/>
      <c r="AR3065" s="212"/>
      <c r="AS3065" s="212"/>
      <c r="AT3065" s="212"/>
      <c r="AU3065" s="212"/>
      <c r="AV3065" s="212"/>
      <c r="AW3065" s="212"/>
      <c r="AX3065" s="212"/>
      <c r="AY3065" s="212"/>
      <c r="AZ3065" s="212"/>
      <c r="BA3065" s="212"/>
      <c r="BB3065" s="212"/>
      <c r="BC3065" s="212"/>
      <c r="BD3065" s="212"/>
      <c r="BE3065" s="212"/>
      <c r="BF3065" s="212"/>
      <c r="BG3065" s="212"/>
      <c r="BH3065" s="212"/>
    </row>
    <row r="3066" spans="1:60" outlineLevel="3" x14ac:dyDescent="0.2">
      <c r="A3066" s="219"/>
      <c r="B3066" s="220"/>
      <c r="C3066" s="259" t="s">
        <v>2167</v>
      </c>
      <c r="D3066" s="226"/>
      <c r="E3066" s="227">
        <v>20.7</v>
      </c>
      <c r="F3066" s="222"/>
      <c r="G3066" s="222"/>
      <c r="H3066" s="222"/>
      <c r="I3066" s="222"/>
      <c r="J3066" s="222"/>
      <c r="K3066" s="222"/>
      <c r="L3066" s="222"/>
      <c r="M3066" s="222"/>
      <c r="N3066" s="221"/>
      <c r="O3066" s="221"/>
      <c r="P3066" s="221"/>
      <c r="Q3066" s="221"/>
      <c r="R3066" s="222"/>
      <c r="S3066" s="222"/>
      <c r="T3066" s="222"/>
      <c r="U3066" s="222"/>
      <c r="V3066" s="222"/>
      <c r="W3066" s="222"/>
      <c r="X3066" s="222"/>
      <c r="Y3066" s="222"/>
      <c r="Z3066" s="212"/>
      <c r="AA3066" s="212"/>
      <c r="AB3066" s="212"/>
      <c r="AC3066" s="212"/>
      <c r="AD3066" s="212"/>
      <c r="AE3066" s="212"/>
      <c r="AF3066" s="212"/>
      <c r="AG3066" s="212" t="s">
        <v>235</v>
      </c>
      <c r="AH3066" s="212">
        <v>0</v>
      </c>
      <c r="AI3066" s="212"/>
      <c r="AJ3066" s="212"/>
      <c r="AK3066" s="212"/>
      <c r="AL3066" s="212"/>
      <c r="AM3066" s="212"/>
      <c r="AN3066" s="212"/>
      <c r="AO3066" s="212"/>
      <c r="AP3066" s="212"/>
      <c r="AQ3066" s="212"/>
      <c r="AR3066" s="212"/>
      <c r="AS3066" s="212"/>
      <c r="AT3066" s="212"/>
      <c r="AU3066" s="212"/>
      <c r="AV3066" s="212"/>
      <c r="AW3066" s="212"/>
      <c r="AX3066" s="212"/>
      <c r="AY3066" s="212"/>
      <c r="AZ3066" s="212"/>
      <c r="BA3066" s="212"/>
      <c r="BB3066" s="212"/>
      <c r="BC3066" s="212"/>
      <c r="BD3066" s="212"/>
      <c r="BE3066" s="212"/>
      <c r="BF3066" s="212"/>
      <c r="BG3066" s="212"/>
      <c r="BH3066" s="212"/>
    </row>
    <row r="3067" spans="1:60" outlineLevel="3" x14ac:dyDescent="0.2">
      <c r="A3067" s="219"/>
      <c r="B3067" s="220"/>
      <c r="C3067" s="273" t="s">
        <v>328</v>
      </c>
      <c r="D3067" s="265"/>
      <c r="E3067" s="266">
        <v>148.68</v>
      </c>
      <c r="F3067" s="222"/>
      <c r="G3067" s="222"/>
      <c r="H3067" s="222"/>
      <c r="I3067" s="222"/>
      <c r="J3067" s="222"/>
      <c r="K3067" s="222"/>
      <c r="L3067" s="222"/>
      <c r="M3067" s="222"/>
      <c r="N3067" s="221"/>
      <c r="O3067" s="221"/>
      <c r="P3067" s="221"/>
      <c r="Q3067" s="221"/>
      <c r="R3067" s="222"/>
      <c r="S3067" s="222"/>
      <c r="T3067" s="222"/>
      <c r="U3067" s="222"/>
      <c r="V3067" s="222"/>
      <c r="W3067" s="222"/>
      <c r="X3067" s="222"/>
      <c r="Y3067" s="222"/>
      <c r="Z3067" s="212"/>
      <c r="AA3067" s="212"/>
      <c r="AB3067" s="212"/>
      <c r="AC3067" s="212"/>
      <c r="AD3067" s="212"/>
      <c r="AE3067" s="212"/>
      <c r="AF3067" s="212"/>
      <c r="AG3067" s="212" t="s">
        <v>235</v>
      </c>
      <c r="AH3067" s="212">
        <v>1</v>
      </c>
      <c r="AI3067" s="212"/>
      <c r="AJ3067" s="212"/>
      <c r="AK3067" s="212"/>
      <c r="AL3067" s="212"/>
      <c r="AM3067" s="212"/>
      <c r="AN3067" s="212"/>
      <c r="AO3067" s="212"/>
      <c r="AP3067" s="212"/>
      <c r="AQ3067" s="212"/>
      <c r="AR3067" s="212"/>
      <c r="AS3067" s="212"/>
      <c r="AT3067" s="212"/>
      <c r="AU3067" s="212"/>
      <c r="AV3067" s="212"/>
      <c r="AW3067" s="212"/>
      <c r="AX3067" s="212"/>
      <c r="AY3067" s="212"/>
      <c r="AZ3067" s="212"/>
      <c r="BA3067" s="212"/>
      <c r="BB3067" s="212"/>
      <c r="BC3067" s="212"/>
      <c r="BD3067" s="212"/>
      <c r="BE3067" s="212"/>
      <c r="BF3067" s="212"/>
      <c r="BG3067" s="212"/>
      <c r="BH3067" s="212"/>
    </row>
    <row r="3068" spans="1:60" outlineLevel="1" x14ac:dyDescent="0.2">
      <c r="A3068" s="239">
        <v>329</v>
      </c>
      <c r="B3068" s="240" t="s">
        <v>2184</v>
      </c>
      <c r="C3068" s="257" t="s">
        <v>2185</v>
      </c>
      <c r="D3068" s="241" t="s">
        <v>296</v>
      </c>
      <c r="E3068" s="242">
        <v>148.68</v>
      </c>
      <c r="F3068" s="243"/>
      <c r="G3068" s="244">
        <f>ROUND(E3068*F3068,2)</f>
        <v>0</v>
      </c>
      <c r="H3068" s="243"/>
      <c r="I3068" s="244">
        <f>ROUND(E3068*H3068,2)</f>
        <v>0</v>
      </c>
      <c r="J3068" s="243"/>
      <c r="K3068" s="244">
        <f>ROUND(E3068*J3068,2)</f>
        <v>0</v>
      </c>
      <c r="L3068" s="244">
        <v>15</v>
      </c>
      <c r="M3068" s="244">
        <f>G3068*(1+L3068/100)</f>
        <v>0</v>
      </c>
      <c r="N3068" s="242">
        <v>0</v>
      </c>
      <c r="O3068" s="242">
        <f>ROUND(E3068*N3068,2)</f>
        <v>0</v>
      </c>
      <c r="P3068" s="242">
        <v>0</v>
      </c>
      <c r="Q3068" s="242">
        <f>ROUND(E3068*P3068,2)</f>
        <v>0</v>
      </c>
      <c r="R3068" s="244" t="s">
        <v>2145</v>
      </c>
      <c r="S3068" s="244" t="s">
        <v>227</v>
      </c>
      <c r="T3068" s="245" t="s">
        <v>227</v>
      </c>
      <c r="U3068" s="222">
        <v>0.08</v>
      </c>
      <c r="V3068" s="222">
        <f>ROUND(E3068*U3068,2)</f>
        <v>11.89</v>
      </c>
      <c r="W3068" s="222"/>
      <c r="X3068" s="222" t="s">
        <v>298</v>
      </c>
      <c r="Y3068" s="222" t="s">
        <v>230</v>
      </c>
      <c r="Z3068" s="212"/>
      <c r="AA3068" s="212"/>
      <c r="AB3068" s="212"/>
      <c r="AC3068" s="212"/>
      <c r="AD3068" s="212"/>
      <c r="AE3068" s="212"/>
      <c r="AF3068" s="212"/>
      <c r="AG3068" s="212" t="s">
        <v>299</v>
      </c>
      <c r="AH3068" s="212"/>
      <c r="AI3068" s="212"/>
      <c r="AJ3068" s="212"/>
      <c r="AK3068" s="212"/>
      <c r="AL3068" s="212"/>
      <c r="AM3068" s="212"/>
      <c r="AN3068" s="212"/>
      <c r="AO3068" s="212"/>
      <c r="AP3068" s="212"/>
      <c r="AQ3068" s="212"/>
      <c r="AR3068" s="212"/>
      <c r="AS3068" s="212"/>
      <c r="AT3068" s="212"/>
      <c r="AU3068" s="212"/>
      <c r="AV3068" s="212"/>
      <c r="AW3068" s="212"/>
      <c r="AX3068" s="212"/>
      <c r="AY3068" s="212"/>
      <c r="AZ3068" s="212"/>
      <c r="BA3068" s="212"/>
      <c r="BB3068" s="212"/>
      <c r="BC3068" s="212"/>
      <c r="BD3068" s="212"/>
      <c r="BE3068" s="212"/>
      <c r="BF3068" s="212"/>
      <c r="BG3068" s="212"/>
      <c r="BH3068" s="212"/>
    </row>
    <row r="3069" spans="1:60" outlineLevel="2" x14ac:dyDescent="0.2">
      <c r="A3069" s="219"/>
      <c r="B3069" s="220"/>
      <c r="C3069" s="259" t="s">
        <v>2160</v>
      </c>
      <c r="D3069" s="226"/>
      <c r="E3069" s="227"/>
      <c r="F3069" s="222"/>
      <c r="G3069" s="222"/>
      <c r="H3069" s="222"/>
      <c r="I3069" s="222"/>
      <c r="J3069" s="222"/>
      <c r="K3069" s="222"/>
      <c r="L3069" s="222"/>
      <c r="M3069" s="222"/>
      <c r="N3069" s="221"/>
      <c r="O3069" s="221"/>
      <c r="P3069" s="221"/>
      <c r="Q3069" s="221"/>
      <c r="R3069" s="222"/>
      <c r="S3069" s="222"/>
      <c r="T3069" s="222"/>
      <c r="U3069" s="222"/>
      <c r="V3069" s="222"/>
      <c r="W3069" s="222"/>
      <c r="X3069" s="222"/>
      <c r="Y3069" s="222"/>
      <c r="Z3069" s="212"/>
      <c r="AA3069" s="212"/>
      <c r="AB3069" s="212"/>
      <c r="AC3069" s="212"/>
      <c r="AD3069" s="212"/>
      <c r="AE3069" s="212"/>
      <c r="AF3069" s="212"/>
      <c r="AG3069" s="212" t="s">
        <v>235</v>
      </c>
      <c r="AH3069" s="212">
        <v>0</v>
      </c>
      <c r="AI3069" s="212"/>
      <c r="AJ3069" s="212"/>
      <c r="AK3069" s="212"/>
      <c r="AL3069" s="212"/>
      <c r="AM3069" s="212"/>
      <c r="AN3069" s="212"/>
      <c r="AO3069" s="212"/>
      <c r="AP3069" s="212"/>
      <c r="AQ3069" s="212"/>
      <c r="AR3069" s="212"/>
      <c r="AS3069" s="212"/>
      <c r="AT3069" s="212"/>
      <c r="AU3069" s="212"/>
      <c r="AV3069" s="212"/>
      <c r="AW3069" s="212"/>
      <c r="AX3069" s="212"/>
      <c r="AY3069" s="212"/>
      <c r="AZ3069" s="212"/>
      <c r="BA3069" s="212"/>
      <c r="BB3069" s="212"/>
      <c r="BC3069" s="212"/>
      <c r="BD3069" s="212"/>
      <c r="BE3069" s="212"/>
      <c r="BF3069" s="212"/>
      <c r="BG3069" s="212"/>
      <c r="BH3069" s="212"/>
    </row>
    <row r="3070" spans="1:60" outlineLevel="3" x14ac:dyDescent="0.2">
      <c r="A3070" s="219"/>
      <c r="B3070" s="220"/>
      <c r="C3070" s="259" t="s">
        <v>2161</v>
      </c>
      <c r="D3070" s="226"/>
      <c r="E3070" s="227">
        <v>17.88</v>
      </c>
      <c r="F3070" s="222"/>
      <c r="G3070" s="222"/>
      <c r="H3070" s="222"/>
      <c r="I3070" s="222"/>
      <c r="J3070" s="222"/>
      <c r="K3070" s="222"/>
      <c r="L3070" s="222"/>
      <c r="M3070" s="222"/>
      <c r="N3070" s="221"/>
      <c r="O3070" s="221"/>
      <c r="P3070" s="221"/>
      <c r="Q3070" s="221"/>
      <c r="R3070" s="222"/>
      <c r="S3070" s="222"/>
      <c r="T3070" s="222"/>
      <c r="U3070" s="222"/>
      <c r="V3070" s="222"/>
      <c r="W3070" s="222"/>
      <c r="X3070" s="222"/>
      <c r="Y3070" s="222"/>
      <c r="Z3070" s="212"/>
      <c r="AA3070" s="212"/>
      <c r="AB3070" s="212"/>
      <c r="AC3070" s="212"/>
      <c r="AD3070" s="212"/>
      <c r="AE3070" s="212"/>
      <c r="AF3070" s="212"/>
      <c r="AG3070" s="212" t="s">
        <v>235</v>
      </c>
      <c r="AH3070" s="212">
        <v>0</v>
      </c>
      <c r="AI3070" s="212"/>
      <c r="AJ3070" s="212"/>
      <c r="AK3070" s="212"/>
      <c r="AL3070" s="212"/>
      <c r="AM3070" s="212"/>
      <c r="AN3070" s="212"/>
      <c r="AO3070" s="212"/>
      <c r="AP3070" s="212"/>
      <c r="AQ3070" s="212"/>
      <c r="AR3070" s="212"/>
      <c r="AS3070" s="212"/>
      <c r="AT3070" s="212"/>
      <c r="AU3070" s="212"/>
      <c r="AV3070" s="212"/>
      <c r="AW3070" s="212"/>
      <c r="AX3070" s="212"/>
      <c r="AY3070" s="212"/>
      <c r="AZ3070" s="212"/>
      <c r="BA3070" s="212"/>
      <c r="BB3070" s="212"/>
      <c r="BC3070" s="212"/>
      <c r="BD3070" s="212"/>
      <c r="BE3070" s="212"/>
      <c r="BF3070" s="212"/>
      <c r="BG3070" s="212"/>
      <c r="BH3070" s="212"/>
    </row>
    <row r="3071" spans="1:60" outlineLevel="3" x14ac:dyDescent="0.2">
      <c r="A3071" s="219"/>
      <c r="B3071" s="220"/>
      <c r="C3071" s="259" t="s">
        <v>2162</v>
      </c>
      <c r="D3071" s="226"/>
      <c r="E3071" s="227">
        <v>21</v>
      </c>
      <c r="F3071" s="222"/>
      <c r="G3071" s="222"/>
      <c r="H3071" s="222"/>
      <c r="I3071" s="222"/>
      <c r="J3071" s="222"/>
      <c r="K3071" s="222"/>
      <c r="L3071" s="222"/>
      <c r="M3071" s="222"/>
      <c r="N3071" s="221"/>
      <c r="O3071" s="221"/>
      <c r="P3071" s="221"/>
      <c r="Q3071" s="221"/>
      <c r="R3071" s="222"/>
      <c r="S3071" s="222"/>
      <c r="T3071" s="222"/>
      <c r="U3071" s="222"/>
      <c r="V3071" s="222"/>
      <c r="W3071" s="222"/>
      <c r="X3071" s="222"/>
      <c r="Y3071" s="222"/>
      <c r="Z3071" s="212"/>
      <c r="AA3071" s="212"/>
      <c r="AB3071" s="212"/>
      <c r="AC3071" s="212"/>
      <c r="AD3071" s="212"/>
      <c r="AE3071" s="212"/>
      <c r="AF3071" s="212"/>
      <c r="AG3071" s="212" t="s">
        <v>235</v>
      </c>
      <c r="AH3071" s="212">
        <v>0</v>
      </c>
      <c r="AI3071" s="212"/>
      <c r="AJ3071" s="212"/>
      <c r="AK3071" s="212"/>
      <c r="AL3071" s="212"/>
      <c r="AM3071" s="212"/>
      <c r="AN3071" s="212"/>
      <c r="AO3071" s="212"/>
      <c r="AP3071" s="212"/>
      <c r="AQ3071" s="212"/>
      <c r="AR3071" s="212"/>
      <c r="AS3071" s="212"/>
      <c r="AT3071" s="212"/>
      <c r="AU3071" s="212"/>
      <c r="AV3071" s="212"/>
      <c r="AW3071" s="212"/>
      <c r="AX3071" s="212"/>
      <c r="AY3071" s="212"/>
      <c r="AZ3071" s="212"/>
      <c r="BA3071" s="212"/>
      <c r="BB3071" s="212"/>
      <c r="BC3071" s="212"/>
      <c r="BD3071" s="212"/>
      <c r="BE3071" s="212"/>
      <c r="BF3071" s="212"/>
      <c r="BG3071" s="212"/>
      <c r="BH3071" s="212"/>
    </row>
    <row r="3072" spans="1:60" outlineLevel="3" x14ac:dyDescent="0.2">
      <c r="A3072" s="219"/>
      <c r="B3072" s="220"/>
      <c r="C3072" s="259" t="s">
        <v>2163</v>
      </c>
      <c r="D3072" s="226"/>
      <c r="E3072" s="227">
        <v>27</v>
      </c>
      <c r="F3072" s="222"/>
      <c r="G3072" s="222"/>
      <c r="H3072" s="222"/>
      <c r="I3072" s="222"/>
      <c r="J3072" s="222"/>
      <c r="K3072" s="222"/>
      <c r="L3072" s="222"/>
      <c r="M3072" s="222"/>
      <c r="N3072" s="221"/>
      <c r="O3072" s="221"/>
      <c r="P3072" s="221"/>
      <c r="Q3072" s="221"/>
      <c r="R3072" s="222"/>
      <c r="S3072" s="222"/>
      <c r="T3072" s="222"/>
      <c r="U3072" s="222"/>
      <c r="V3072" s="222"/>
      <c r="W3072" s="222"/>
      <c r="X3072" s="222"/>
      <c r="Y3072" s="222"/>
      <c r="Z3072" s="212"/>
      <c r="AA3072" s="212"/>
      <c r="AB3072" s="212"/>
      <c r="AC3072" s="212"/>
      <c r="AD3072" s="212"/>
      <c r="AE3072" s="212"/>
      <c r="AF3072" s="212"/>
      <c r="AG3072" s="212" t="s">
        <v>235</v>
      </c>
      <c r="AH3072" s="212">
        <v>0</v>
      </c>
      <c r="AI3072" s="212"/>
      <c r="AJ3072" s="212"/>
      <c r="AK3072" s="212"/>
      <c r="AL3072" s="212"/>
      <c r="AM3072" s="212"/>
      <c r="AN3072" s="212"/>
      <c r="AO3072" s="212"/>
      <c r="AP3072" s="212"/>
      <c r="AQ3072" s="212"/>
      <c r="AR3072" s="212"/>
      <c r="AS3072" s="212"/>
      <c r="AT3072" s="212"/>
      <c r="AU3072" s="212"/>
      <c r="AV3072" s="212"/>
      <c r="AW3072" s="212"/>
      <c r="AX3072" s="212"/>
      <c r="AY3072" s="212"/>
      <c r="AZ3072" s="212"/>
      <c r="BA3072" s="212"/>
      <c r="BB3072" s="212"/>
      <c r="BC3072" s="212"/>
      <c r="BD3072" s="212"/>
      <c r="BE3072" s="212"/>
      <c r="BF3072" s="212"/>
      <c r="BG3072" s="212"/>
      <c r="BH3072" s="212"/>
    </row>
    <row r="3073" spans="1:60" outlineLevel="3" x14ac:dyDescent="0.2">
      <c r="A3073" s="219"/>
      <c r="B3073" s="220"/>
      <c r="C3073" s="259" t="s">
        <v>2164</v>
      </c>
      <c r="D3073" s="226"/>
      <c r="E3073" s="227">
        <v>20.7</v>
      </c>
      <c r="F3073" s="222"/>
      <c r="G3073" s="222"/>
      <c r="H3073" s="222"/>
      <c r="I3073" s="222"/>
      <c r="J3073" s="222"/>
      <c r="K3073" s="222"/>
      <c r="L3073" s="222"/>
      <c r="M3073" s="222"/>
      <c r="N3073" s="221"/>
      <c r="O3073" s="221"/>
      <c r="P3073" s="221"/>
      <c r="Q3073" s="221"/>
      <c r="R3073" s="222"/>
      <c r="S3073" s="222"/>
      <c r="T3073" s="222"/>
      <c r="U3073" s="222"/>
      <c r="V3073" s="222"/>
      <c r="W3073" s="222"/>
      <c r="X3073" s="222"/>
      <c r="Y3073" s="222"/>
      <c r="Z3073" s="212"/>
      <c r="AA3073" s="212"/>
      <c r="AB3073" s="212"/>
      <c r="AC3073" s="212"/>
      <c r="AD3073" s="212"/>
      <c r="AE3073" s="212"/>
      <c r="AF3073" s="212"/>
      <c r="AG3073" s="212" t="s">
        <v>235</v>
      </c>
      <c r="AH3073" s="212">
        <v>0</v>
      </c>
      <c r="AI3073" s="212"/>
      <c r="AJ3073" s="212"/>
      <c r="AK3073" s="212"/>
      <c r="AL3073" s="212"/>
      <c r="AM3073" s="212"/>
      <c r="AN3073" s="212"/>
      <c r="AO3073" s="212"/>
      <c r="AP3073" s="212"/>
      <c r="AQ3073" s="212"/>
      <c r="AR3073" s="212"/>
      <c r="AS3073" s="212"/>
      <c r="AT3073" s="212"/>
      <c r="AU3073" s="212"/>
      <c r="AV3073" s="212"/>
      <c r="AW3073" s="212"/>
      <c r="AX3073" s="212"/>
      <c r="AY3073" s="212"/>
      <c r="AZ3073" s="212"/>
      <c r="BA3073" s="212"/>
      <c r="BB3073" s="212"/>
      <c r="BC3073" s="212"/>
      <c r="BD3073" s="212"/>
      <c r="BE3073" s="212"/>
      <c r="BF3073" s="212"/>
      <c r="BG3073" s="212"/>
      <c r="BH3073" s="212"/>
    </row>
    <row r="3074" spans="1:60" outlineLevel="3" x14ac:dyDescent="0.2">
      <c r="A3074" s="219"/>
      <c r="B3074" s="220"/>
      <c r="C3074" s="259" t="s">
        <v>2165</v>
      </c>
      <c r="D3074" s="226"/>
      <c r="E3074" s="227">
        <v>20.7</v>
      </c>
      <c r="F3074" s="222"/>
      <c r="G3074" s="222"/>
      <c r="H3074" s="222"/>
      <c r="I3074" s="222"/>
      <c r="J3074" s="222"/>
      <c r="K3074" s="222"/>
      <c r="L3074" s="222"/>
      <c r="M3074" s="222"/>
      <c r="N3074" s="221"/>
      <c r="O3074" s="221"/>
      <c r="P3074" s="221"/>
      <c r="Q3074" s="221"/>
      <c r="R3074" s="222"/>
      <c r="S3074" s="222"/>
      <c r="T3074" s="222"/>
      <c r="U3074" s="222"/>
      <c r="V3074" s="222"/>
      <c r="W3074" s="222"/>
      <c r="X3074" s="222"/>
      <c r="Y3074" s="222"/>
      <c r="Z3074" s="212"/>
      <c r="AA3074" s="212"/>
      <c r="AB3074" s="212"/>
      <c r="AC3074" s="212"/>
      <c r="AD3074" s="212"/>
      <c r="AE3074" s="212"/>
      <c r="AF3074" s="212"/>
      <c r="AG3074" s="212" t="s">
        <v>235</v>
      </c>
      <c r="AH3074" s="212">
        <v>0</v>
      </c>
      <c r="AI3074" s="212"/>
      <c r="AJ3074" s="212"/>
      <c r="AK3074" s="212"/>
      <c r="AL3074" s="212"/>
      <c r="AM3074" s="212"/>
      <c r="AN3074" s="212"/>
      <c r="AO3074" s="212"/>
      <c r="AP3074" s="212"/>
      <c r="AQ3074" s="212"/>
      <c r="AR3074" s="212"/>
      <c r="AS3074" s="212"/>
      <c r="AT3074" s="212"/>
      <c r="AU3074" s="212"/>
      <c r="AV3074" s="212"/>
      <c r="AW3074" s="212"/>
      <c r="AX3074" s="212"/>
      <c r="AY3074" s="212"/>
      <c r="AZ3074" s="212"/>
      <c r="BA3074" s="212"/>
      <c r="BB3074" s="212"/>
      <c r="BC3074" s="212"/>
      <c r="BD3074" s="212"/>
      <c r="BE3074" s="212"/>
      <c r="BF3074" s="212"/>
      <c r="BG3074" s="212"/>
      <c r="BH3074" s="212"/>
    </row>
    <row r="3075" spans="1:60" outlineLevel="3" x14ac:dyDescent="0.2">
      <c r="A3075" s="219"/>
      <c r="B3075" s="220"/>
      <c r="C3075" s="259" t="s">
        <v>2166</v>
      </c>
      <c r="D3075" s="226"/>
      <c r="E3075" s="227">
        <v>20.7</v>
      </c>
      <c r="F3075" s="222"/>
      <c r="G3075" s="222"/>
      <c r="H3075" s="222"/>
      <c r="I3075" s="222"/>
      <c r="J3075" s="222"/>
      <c r="K3075" s="222"/>
      <c r="L3075" s="222"/>
      <c r="M3075" s="222"/>
      <c r="N3075" s="221"/>
      <c r="O3075" s="221"/>
      <c r="P3075" s="221"/>
      <c r="Q3075" s="221"/>
      <c r="R3075" s="222"/>
      <c r="S3075" s="222"/>
      <c r="T3075" s="222"/>
      <c r="U3075" s="222"/>
      <c r="V3075" s="222"/>
      <c r="W3075" s="222"/>
      <c r="X3075" s="222"/>
      <c r="Y3075" s="222"/>
      <c r="Z3075" s="212"/>
      <c r="AA3075" s="212"/>
      <c r="AB3075" s="212"/>
      <c r="AC3075" s="212"/>
      <c r="AD3075" s="212"/>
      <c r="AE3075" s="212"/>
      <c r="AF3075" s="212"/>
      <c r="AG3075" s="212" t="s">
        <v>235</v>
      </c>
      <c r="AH3075" s="212">
        <v>0</v>
      </c>
      <c r="AI3075" s="212"/>
      <c r="AJ3075" s="212"/>
      <c r="AK3075" s="212"/>
      <c r="AL3075" s="212"/>
      <c r="AM3075" s="212"/>
      <c r="AN3075" s="212"/>
      <c r="AO3075" s="212"/>
      <c r="AP3075" s="212"/>
      <c r="AQ3075" s="212"/>
      <c r="AR3075" s="212"/>
      <c r="AS3075" s="212"/>
      <c r="AT3075" s="212"/>
      <c r="AU3075" s="212"/>
      <c r="AV3075" s="212"/>
      <c r="AW3075" s="212"/>
      <c r="AX3075" s="212"/>
      <c r="AY3075" s="212"/>
      <c r="AZ3075" s="212"/>
      <c r="BA3075" s="212"/>
      <c r="BB3075" s="212"/>
      <c r="BC3075" s="212"/>
      <c r="BD3075" s="212"/>
      <c r="BE3075" s="212"/>
      <c r="BF3075" s="212"/>
      <c r="BG3075" s="212"/>
      <c r="BH3075" s="212"/>
    </row>
    <row r="3076" spans="1:60" outlineLevel="3" x14ac:dyDescent="0.2">
      <c r="A3076" s="219"/>
      <c r="B3076" s="220"/>
      <c r="C3076" s="259" t="s">
        <v>2167</v>
      </c>
      <c r="D3076" s="226"/>
      <c r="E3076" s="227">
        <v>20.7</v>
      </c>
      <c r="F3076" s="222"/>
      <c r="G3076" s="222"/>
      <c r="H3076" s="222"/>
      <c r="I3076" s="222"/>
      <c r="J3076" s="222"/>
      <c r="K3076" s="222"/>
      <c r="L3076" s="222"/>
      <c r="M3076" s="222"/>
      <c r="N3076" s="221"/>
      <c r="O3076" s="221"/>
      <c r="P3076" s="221"/>
      <c r="Q3076" s="221"/>
      <c r="R3076" s="222"/>
      <c r="S3076" s="222"/>
      <c r="T3076" s="222"/>
      <c r="U3076" s="222"/>
      <c r="V3076" s="222"/>
      <c r="W3076" s="222"/>
      <c r="X3076" s="222"/>
      <c r="Y3076" s="222"/>
      <c r="Z3076" s="212"/>
      <c r="AA3076" s="212"/>
      <c r="AB3076" s="212"/>
      <c r="AC3076" s="212"/>
      <c r="AD3076" s="212"/>
      <c r="AE3076" s="212"/>
      <c r="AF3076" s="212"/>
      <c r="AG3076" s="212" t="s">
        <v>235</v>
      </c>
      <c r="AH3076" s="212">
        <v>0</v>
      </c>
      <c r="AI3076" s="212"/>
      <c r="AJ3076" s="212"/>
      <c r="AK3076" s="212"/>
      <c r="AL3076" s="212"/>
      <c r="AM3076" s="212"/>
      <c r="AN3076" s="212"/>
      <c r="AO3076" s="212"/>
      <c r="AP3076" s="212"/>
      <c r="AQ3076" s="212"/>
      <c r="AR3076" s="212"/>
      <c r="AS3076" s="212"/>
      <c r="AT3076" s="212"/>
      <c r="AU3076" s="212"/>
      <c r="AV3076" s="212"/>
      <c r="AW3076" s="212"/>
      <c r="AX3076" s="212"/>
      <c r="AY3076" s="212"/>
      <c r="AZ3076" s="212"/>
      <c r="BA3076" s="212"/>
      <c r="BB3076" s="212"/>
      <c r="BC3076" s="212"/>
      <c r="BD3076" s="212"/>
      <c r="BE3076" s="212"/>
      <c r="BF3076" s="212"/>
      <c r="BG3076" s="212"/>
      <c r="BH3076" s="212"/>
    </row>
    <row r="3077" spans="1:60" x14ac:dyDescent="0.2">
      <c r="A3077" s="229" t="s">
        <v>222</v>
      </c>
      <c r="B3077" s="230" t="s">
        <v>179</v>
      </c>
      <c r="C3077" s="256" t="s">
        <v>180</v>
      </c>
      <c r="D3077" s="231"/>
      <c r="E3077" s="232"/>
      <c r="F3077" s="233"/>
      <c r="G3077" s="233">
        <f>SUMIF(AG3078:AG3081,"&lt;&gt;NOR",G3078:G3081)</f>
        <v>0</v>
      </c>
      <c r="H3077" s="233"/>
      <c r="I3077" s="233">
        <f>SUM(I3078:I3081)</f>
        <v>0</v>
      </c>
      <c r="J3077" s="233"/>
      <c r="K3077" s="233">
        <f>SUM(K3078:K3081)</f>
        <v>0</v>
      </c>
      <c r="L3077" s="233"/>
      <c r="M3077" s="233">
        <f>SUM(M3078:M3081)</f>
        <v>0</v>
      </c>
      <c r="N3077" s="232"/>
      <c r="O3077" s="232">
        <f>SUM(O3078:O3081)</f>
        <v>0</v>
      </c>
      <c r="P3077" s="232"/>
      <c r="Q3077" s="232">
        <f>SUM(Q3078:Q3081)</f>
        <v>4.78</v>
      </c>
      <c r="R3077" s="233"/>
      <c r="S3077" s="233"/>
      <c r="T3077" s="234"/>
      <c r="U3077" s="228"/>
      <c r="V3077" s="228">
        <f>SUM(V3078:V3081)</f>
        <v>95.53</v>
      </c>
      <c r="W3077" s="228"/>
      <c r="X3077" s="228"/>
      <c r="Y3077" s="228"/>
      <c r="AG3077" t="s">
        <v>223</v>
      </c>
    </row>
    <row r="3078" spans="1:60" outlineLevel="1" x14ac:dyDescent="0.2">
      <c r="A3078" s="239">
        <v>330</v>
      </c>
      <c r="B3078" s="240" t="s">
        <v>2186</v>
      </c>
      <c r="C3078" s="257" t="s">
        <v>2187</v>
      </c>
      <c r="D3078" s="241" t="s">
        <v>296</v>
      </c>
      <c r="E3078" s="242">
        <v>477.63128</v>
      </c>
      <c r="F3078" s="243"/>
      <c r="G3078" s="244">
        <f>ROUND(E3078*F3078,2)</f>
        <v>0</v>
      </c>
      <c r="H3078" s="243"/>
      <c r="I3078" s="244">
        <f>ROUND(E3078*H3078,2)</f>
        <v>0</v>
      </c>
      <c r="J3078" s="243"/>
      <c r="K3078" s="244">
        <f>ROUND(E3078*J3078,2)</f>
        <v>0</v>
      </c>
      <c r="L3078" s="244">
        <v>15</v>
      </c>
      <c r="M3078" s="244">
        <f>G3078*(1+L3078/100)</f>
        <v>0</v>
      </c>
      <c r="N3078" s="242">
        <v>0</v>
      </c>
      <c r="O3078" s="242">
        <f>ROUND(E3078*N3078,2)</f>
        <v>0</v>
      </c>
      <c r="P3078" s="242">
        <v>0.01</v>
      </c>
      <c r="Q3078" s="242">
        <f>ROUND(E3078*P3078,2)</f>
        <v>4.78</v>
      </c>
      <c r="R3078" s="244" t="s">
        <v>2188</v>
      </c>
      <c r="S3078" s="244" t="s">
        <v>227</v>
      </c>
      <c r="T3078" s="245" t="s">
        <v>227</v>
      </c>
      <c r="U3078" s="222">
        <v>0.2</v>
      </c>
      <c r="V3078" s="222">
        <f>ROUND(E3078*U3078,2)</f>
        <v>95.53</v>
      </c>
      <c r="W3078" s="222"/>
      <c r="X3078" s="222" t="s">
        <v>298</v>
      </c>
      <c r="Y3078" s="222" t="s">
        <v>230</v>
      </c>
      <c r="Z3078" s="212"/>
      <c r="AA3078" s="212"/>
      <c r="AB3078" s="212"/>
      <c r="AC3078" s="212"/>
      <c r="AD3078" s="212"/>
      <c r="AE3078" s="212"/>
      <c r="AF3078" s="212"/>
      <c r="AG3078" s="212" t="s">
        <v>299</v>
      </c>
      <c r="AH3078" s="212"/>
      <c r="AI3078" s="212"/>
      <c r="AJ3078" s="212"/>
      <c r="AK3078" s="212"/>
      <c r="AL3078" s="212"/>
      <c r="AM3078" s="212"/>
      <c r="AN3078" s="212"/>
      <c r="AO3078" s="212"/>
      <c r="AP3078" s="212"/>
      <c r="AQ3078" s="212"/>
      <c r="AR3078" s="212"/>
      <c r="AS3078" s="212"/>
      <c r="AT3078" s="212"/>
      <c r="AU3078" s="212"/>
      <c r="AV3078" s="212"/>
      <c r="AW3078" s="212"/>
      <c r="AX3078" s="212"/>
      <c r="AY3078" s="212"/>
      <c r="AZ3078" s="212"/>
      <c r="BA3078" s="212"/>
      <c r="BB3078" s="212"/>
      <c r="BC3078" s="212"/>
      <c r="BD3078" s="212"/>
      <c r="BE3078" s="212"/>
      <c r="BF3078" s="212"/>
      <c r="BG3078" s="212"/>
      <c r="BH3078" s="212"/>
    </row>
    <row r="3079" spans="1:60" outlineLevel="2" x14ac:dyDescent="0.2">
      <c r="A3079" s="219"/>
      <c r="B3079" s="220"/>
      <c r="C3079" s="258" t="s">
        <v>2189</v>
      </c>
      <c r="D3079" s="246"/>
      <c r="E3079" s="246"/>
      <c r="F3079" s="246"/>
      <c r="G3079" s="246"/>
      <c r="H3079" s="222"/>
      <c r="I3079" s="222"/>
      <c r="J3079" s="222"/>
      <c r="K3079" s="222"/>
      <c r="L3079" s="222"/>
      <c r="M3079" s="222"/>
      <c r="N3079" s="221"/>
      <c r="O3079" s="221"/>
      <c r="P3079" s="221"/>
      <c r="Q3079" s="221"/>
      <c r="R3079" s="222"/>
      <c r="S3079" s="222"/>
      <c r="T3079" s="222"/>
      <c r="U3079" s="222"/>
      <c r="V3079" s="222"/>
      <c r="W3079" s="222"/>
      <c r="X3079" s="222"/>
      <c r="Y3079" s="222"/>
      <c r="Z3079" s="212"/>
      <c r="AA3079" s="212"/>
      <c r="AB3079" s="212"/>
      <c r="AC3079" s="212"/>
      <c r="AD3079" s="212"/>
      <c r="AE3079" s="212"/>
      <c r="AF3079" s="212"/>
      <c r="AG3079" s="212" t="s">
        <v>233</v>
      </c>
      <c r="AH3079" s="212"/>
      <c r="AI3079" s="212"/>
      <c r="AJ3079" s="212"/>
      <c r="AK3079" s="212"/>
      <c r="AL3079" s="212"/>
      <c r="AM3079" s="212"/>
      <c r="AN3079" s="212"/>
      <c r="AO3079" s="212"/>
      <c r="AP3079" s="212"/>
      <c r="AQ3079" s="212"/>
      <c r="AR3079" s="212"/>
      <c r="AS3079" s="212"/>
      <c r="AT3079" s="212"/>
      <c r="AU3079" s="212"/>
      <c r="AV3079" s="212"/>
      <c r="AW3079" s="212"/>
      <c r="AX3079" s="212"/>
      <c r="AY3079" s="212"/>
      <c r="AZ3079" s="212"/>
      <c r="BA3079" s="212"/>
      <c r="BB3079" s="212"/>
      <c r="BC3079" s="212"/>
      <c r="BD3079" s="212"/>
      <c r="BE3079" s="212"/>
      <c r="BF3079" s="212"/>
      <c r="BG3079" s="212"/>
      <c r="BH3079" s="212"/>
    </row>
    <row r="3080" spans="1:60" outlineLevel="2" x14ac:dyDescent="0.2">
      <c r="A3080" s="219"/>
      <c r="B3080" s="220"/>
      <c r="C3080" s="259" t="s">
        <v>2190</v>
      </c>
      <c r="D3080" s="226"/>
      <c r="E3080" s="227"/>
      <c r="F3080" s="222"/>
      <c r="G3080" s="222"/>
      <c r="H3080" s="222"/>
      <c r="I3080" s="222"/>
      <c r="J3080" s="222"/>
      <c r="K3080" s="222"/>
      <c r="L3080" s="222"/>
      <c r="M3080" s="222"/>
      <c r="N3080" s="221"/>
      <c r="O3080" s="221"/>
      <c r="P3080" s="221"/>
      <c r="Q3080" s="221"/>
      <c r="R3080" s="222"/>
      <c r="S3080" s="222"/>
      <c r="T3080" s="222"/>
      <c r="U3080" s="222"/>
      <c r="V3080" s="222"/>
      <c r="W3080" s="222"/>
      <c r="X3080" s="222"/>
      <c r="Y3080" s="222"/>
      <c r="Z3080" s="212"/>
      <c r="AA3080" s="212"/>
      <c r="AB3080" s="212"/>
      <c r="AC3080" s="212"/>
      <c r="AD3080" s="212"/>
      <c r="AE3080" s="212"/>
      <c r="AF3080" s="212"/>
      <c r="AG3080" s="212" t="s">
        <v>235</v>
      </c>
      <c r="AH3080" s="212">
        <v>0</v>
      </c>
      <c r="AI3080" s="212"/>
      <c r="AJ3080" s="212"/>
      <c r="AK3080" s="212"/>
      <c r="AL3080" s="212"/>
      <c r="AM3080" s="212"/>
      <c r="AN3080" s="212"/>
      <c r="AO3080" s="212"/>
      <c r="AP3080" s="212"/>
      <c r="AQ3080" s="212"/>
      <c r="AR3080" s="212"/>
      <c r="AS3080" s="212"/>
      <c r="AT3080" s="212"/>
      <c r="AU3080" s="212"/>
      <c r="AV3080" s="212"/>
      <c r="AW3080" s="212"/>
      <c r="AX3080" s="212"/>
      <c r="AY3080" s="212"/>
      <c r="AZ3080" s="212"/>
      <c r="BA3080" s="212"/>
      <c r="BB3080" s="212"/>
      <c r="BC3080" s="212"/>
      <c r="BD3080" s="212"/>
      <c r="BE3080" s="212"/>
      <c r="BF3080" s="212"/>
      <c r="BG3080" s="212"/>
      <c r="BH3080" s="212"/>
    </row>
    <row r="3081" spans="1:60" outlineLevel="3" x14ac:dyDescent="0.2">
      <c r="A3081" s="219"/>
      <c r="B3081" s="220"/>
      <c r="C3081" s="259" t="s">
        <v>2191</v>
      </c>
      <c r="D3081" s="226"/>
      <c r="E3081" s="227">
        <v>477.63128</v>
      </c>
      <c r="F3081" s="222"/>
      <c r="G3081" s="222"/>
      <c r="H3081" s="222"/>
      <c r="I3081" s="222"/>
      <c r="J3081" s="222"/>
      <c r="K3081" s="222"/>
      <c r="L3081" s="222"/>
      <c r="M3081" s="222"/>
      <c r="N3081" s="221"/>
      <c r="O3081" s="221"/>
      <c r="P3081" s="221"/>
      <c r="Q3081" s="221"/>
      <c r="R3081" s="222"/>
      <c r="S3081" s="222"/>
      <c r="T3081" s="222"/>
      <c r="U3081" s="222"/>
      <c r="V3081" s="222"/>
      <c r="W3081" s="222"/>
      <c r="X3081" s="222"/>
      <c r="Y3081" s="222"/>
      <c r="Z3081" s="212"/>
      <c r="AA3081" s="212"/>
      <c r="AB3081" s="212"/>
      <c r="AC3081" s="212"/>
      <c r="AD3081" s="212"/>
      <c r="AE3081" s="212"/>
      <c r="AF3081" s="212"/>
      <c r="AG3081" s="212" t="s">
        <v>235</v>
      </c>
      <c r="AH3081" s="212">
        <v>0</v>
      </c>
      <c r="AI3081" s="212"/>
      <c r="AJ3081" s="212"/>
      <c r="AK3081" s="212"/>
      <c r="AL3081" s="212"/>
      <c r="AM3081" s="212"/>
      <c r="AN3081" s="212"/>
      <c r="AO3081" s="212"/>
      <c r="AP3081" s="212"/>
      <c r="AQ3081" s="212"/>
      <c r="AR3081" s="212"/>
      <c r="AS3081" s="212"/>
      <c r="AT3081" s="212"/>
      <c r="AU3081" s="212"/>
      <c r="AV3081" s="212"/>
      <c r="AW3081" s="212"/>
      <c r="AX3081" s="212"/>
      <c r="AY3081" s="212"/>
      <c r="AZ3081" s="212"/>
      <c r="BA3081" s="212"/>
      <c r="BB3081" s="212"/>
      <c r="BC3081" s="212"/>
      <c r="BD3081" s="212"/>
      <c r="BE3081" s="212"/>
      <c r="BF3081" s="212"/>
      <c r="BG3081" s="212"/>
      <c r="BH3081" s="212"/>
    </row>
    <row r="3082" spans="1:60" x14ac:dyDescent="0.2">
      <c r="A3082" s="229" t="s">
        <v>222</v>
      </c>
      <c r="B3082" s="230" t="s">
        <v>181</v>
      </c>
      <c r="C3082" s="256" t="s">
        <v>182</v>
      </c>
      <c r="D3082" s="231"/>
      <c r="E3082" s="232"/>
      <c r="F3082" s="233"/>
      <c r="G3082" s="233">
        <f>SUMIF(AG3083:AG3085,"&lt;&gt;NOR",G3083:G3085)</f>
        <v>0</v>
      </c>
      <c r="H3082" s="233"/>
      <c r="I3082" s="233">
        <f>SUM(I3083:I3085)</f>
        <v>0</v>
      </c>
      <c r="J3082" s="233"/>
      <c r="K3082" s="233">
        <f>SUM(K3083:K3085)</f>
        <v>0</v>
      </c>
      <c r="L3082" s="233"/>
      <c r="M3082" s="233">
        <f>SUM(M3083:M3085)</f>
        <v>0</v>
      </c>
      <c r="N3082" s="232"/>
      <c r="O3082" s="232">
        <f>SUM(O3083:O3085)</f>
        <v>0</v>
      </c>
      <c r="P3082" s="232"/>
      <c r="Q3082" s="232">
        <f>SUM(Q3083:Q3085)</f>
        <v>0</v>
      </c>
      <c r="R3082" s="233"/>
      <c r="S3082" s="233"/>
      <c r="T3082" s="234"/>
      <c r="U3082" s="228"/>
      <c r="V3082" s="228">
        <f>SUM(V3083:V3085)</f>
        <v>0</v>
      </c>
      <c r="W3082" s="228"/>
      <c r="X3082" s="228"/>
      <c r="Y3082" s="228"/>
      <c r="AG3082" t="s">
        <v>223</v>
      </c>
    </row>
    <row r="3083" spans="1:60" outlineLevel="1" x14ac:dyDescent="0.2">
      <c r="A3083" s="249">
        <v>331</v>
      </c>
      <c r="B3083" s="250" t="s">
        <v>2192</v>
      </c>
      <c r="C3083" s="261" t="s">
        <v>2193</v>
      </c>
      <c r="D3083" s="251" t="s">
        <v>1115</v>
      </c>
      <c r="E3083" s="252">
        <v>1</v>
      </c>
      <c r="F3083" s="253"/>
      <c r="G3083" s="254">
        <f>ROUND(E3083*F3083,2)</f>
        <v>0</v>
      </c>
      <c r="H3083" s="253"/>
      <c r="I3083" s="254">
        <f>ROUND(E3083*H3083,2)</f>
        <v>0</v>
      </c>
      <c r="J3083" s="253"/>
      <c r="K3083" s="254">
        <f>ROUND(E3083*J3083,2)</f>
        <v>0</v>
      </c>
      <c r="L3083" s="254">
        <v>15</v>
      </c>
      <c r="M3083" s="254">
        <f>G3083*(1+L3083/100)</f>
        <v>0</v>
      </c>
      <c r="N3083" s="252">
        <v>0</v>
      </c>
      <c r="O3083" s="252">
        <f>ROUND(E3083*N3083,2)</f>
        <v>0</v>
      </c>
      <c r="P3083" s="252">
        <v>0</v>
      </c>
      <c r="Q3083" s="252">
        <f>ROUND(E3083*P3083,2)</f>
        <v>0</v>
      </c>
      <c r="R3083" s="254"/>
      <c r="S3083" s="254" t="s">
        <v>250</v>
      </c>
      <c r="T3083" s="255" t="s">
        <v>228</v>
      </c>
      <c r="U3083" s="222">
        <v>0</v>
      </c>
      <c r="V3083" s="222">
        <f>ROUND(E3083*U3083,2)</f>
        <v>0</v>
      </c>
      <c r="W3083" s="222"/>
      <c r="X3083" s="222" t="s">
        <v>298</v>
      </c>
      <c r="Y3083" s="222" t="s">
        <v>230</v>
      </c>
      <c r="Z3083" s="212"/>
      <c r="AA3083" s="212"/>
      <c r="AB3083" s="212"/>
      <c r="AC3083" s="212"/>
      <c r="AD3083" s="212"/>
      <c r="AE3083" s="212"/>
      <c r="AF3083" s="212"/>
      <c r="AG3083" s="212" t="s">
        <v>299</v>
      </c>
      <c r="AH3083" s="212"/>
      <c r="AI3083" s="212"/>
      <c r="AJ3083" s="212"/>
      <c r="AK3083" s="212"/>
      <c r="AL3083" s="212"/>
      <c r="AM3083" s="212"/>
      <c r="AN3083" s="212"/>
      <c r="AO3083" s="212"/>
      <c r="AP3083" s="212"/>
      <c r="AQ3083" s="212"/>
      <c r="AR3083" s="212"/>
      <c r="AS3083" s="212"/>
      <c r="AT3083" s="212"/>
      <c r="AU3083" s="212"/>
      <c r="AV3083" s="212"/>
      <c r="AW3083" s="212"/>
      <c r="AX3083" s="212"/>
      <c r="AY3083" s="212"/>
      <c r="AZ3083" s="212"/>
      <c r="BA3083" s="212"/>
      <c r="BB3083" s="212"/>
      <c r="BC3083" s="212"/>
      <c r="BD3083" s="212"/>
      <c r="BE3083" s="212"/>
      <c r="BF3083" s="212"/>
      <c r="BG3083" s="212"/>
      <c r="BH3083" s="212"/>
    </row>
    <row r="3084" spans="1:60" outlineLevel="1" x14ac:dyDescent="0.2">
      <c r="A3084" s="249">
        <v>332</v>
      </c>
      <c r="B3084" s="250" t="s">
        <v>2194</v>
      </c>
      <c r="C3084" s="261" t="s">
        <v>2195</v>
      </c>
      <c r="D3084" s="251" t="s">
        <v>1115</v>
      </c>
      <c r="E3084" s="252">
        <v>1</v>
      </c>
      <c r="F3084" s="253"/>
      <c r="G3084" s="254">
        <f>ROUND(E3084*F3084,2)</f>
        <v>0</v>
      </c>
      <c r="H3084" s="253"/>
      <c r="I3084" s="254">
        <f>ROUND(E3084*H3084,2)</f>
        <v>0</v>
      </c>
      <c r="J3084" s="253"/>
      <c r="K3084" s="254">
        <f>ROUND(E3084*J3084,2)</f>
        <v>0</v>
      </c>
      <c r="L3084" s="254">
        <v>15</v>
      </c>
      <c r="M3084" s="254">
        <f>G3084*(1+L3084/100)</f>
        <v>0</v>
      </c>
      <c r="N3084" s="252">
        <v>0</v>
      </c>
      <c r="O3084" s="252">
        <f>ROUND(E3084*N3084,2)</f>
        <v>0</v>
      </c>
      <c r="P3084" s="252">
        <v>0</v>
      </c>
      <c r="Q3084" s="252">
        <f>ROUND(E3084*P3084,2)</f>
        <v>0</v>
      </c>
      <c r="R3084" s="254"/>
      <c r="S3084" s="254" t="s">
        <v>250</v>
      </c>
      <c r="T3084" s="255" t="s">
        <v>228</v>
      </c>
      <c r="U3084" s="222">
        <v>0</v>
      </c>
      <c r="V3084" s="222">
        <f>ROUND(E3084*U3084,2)</f>
        <v>0</v>
      </c>
      <c r="W3084" s="222"/>
      <c r="X3084" s="222" t="s">
        <v>298</v>
      </c>
      <c r="Y3084" s="222" t="s">
        <v>230</v>
      </c>
      <c r="Z3084" s="212"/>
      <c r="AA3084" s="212"/>
      <c r="AB3084" s="212"/>
      <c r="AC3084" s="212"/>
      <c r="AD3084" s="212"/>
      <c r="AE3084" s="212"/>
      <c r="AF3084" s="212"/>
      <c r="AG3084" s="212" t="s">
        <v>299</v>
      </c>
      <c r="AH3084" s="212"/>
      <c r="AI3084" s="212"/>
      <c r="AJ3084" s="212"/>
      <c r="AK3084" s="212"/>
      <c r="AL3084" s="212"/>
      <c r="AM3084" s="212"/>
      <c r="AN3084" s="212"/>
      <c r="AO3084" s="212"/>
      <c r="AP3084" s="212"/>
      <c r="AQ3084" s="212"/>
      <c r="AR3084" s="212"/>
      <c r="AS3084" s="212"/>
      <c r="AT3084" s="212"/>
      <c r="AU3084" s="212"/>
      <c r="AV3084" s="212"/>
      <c r="AW3084" s="212"/>
      <c r="AX3084" s="212"/>
      <c r="AY3084" s="212"/>
      <c r="AZ3084" s="212"/>
      <c r="BA3084" s="212"/>
      <c r="BB3084" s="212"/>
      <c r="BC3084" s="212"/>
      <c r="BD3084" s="212"/>
      <c r="BE3084" s="212"/>
      <c r="BF3084" s="212"/>
      <c r="BG3084" s="212"/>
      <c r="BH3084" s="212"/>
    </row>
    <row r="3085" spans="1:60" outlineLevel="1" x14ac:dyDescent="0.2">
      <c r="A3085" s="249">
        <v>333</v>
      </c>
      <c r="B3085" s="250" t="s">
        <v>2196</v>
      </c>
      <c r="C3085" s="261" t="s">
        <v>2197</v>
      </c>
      <c r="D3085" s="251" t="s">
        <v>1115</v>
      </c>
      <c r="E3085" s="252">
        <v>20</v>
      </c>
      <c r="F3085" s="253"/>
      <c r="G3085" s="254">
        <f>ROUND(E3085*F3085,2)</f>
        <v>0</v>
      </c>
      <c r="H3085" s="253"/>
      <c r="I3085" s="254">
        <f>ROUND(E3085*H3085,2)</f>
        <v>0</v>
      </c>
      <c r="J3085" s="253"/>
      <c r="K3085" s="254">
        <f>ROUND(E3085*J3085,2)</f>
        <v>0</v>
      </c>
      <c r="L3085" s="254">
        <v>15</v>
      </c>
      <c r="M3085" s="254">
        <f>G3085*(1+L3085/100)</f>
        <v>0</v>
      </c>
      <c r="N3085" s="252">
        <v>0</v>
      </c>
      <c r="O3085" s="252">
        <f>ROUND(E3085*N3085,2)</f>
        <v>0</v>
      </c>
      <c r="P3085" s="252">
        <v>0</v>
      </c>
      <c r="Q3085" s="252">
        <f>ROUND(E3085*P3085,2)</f>
        <v>0</v>
      </c>
      <c r="R3085" s="254"/>
      <c r="S3085" s="254" t="s">
        <v>250</v>
      </c>
      <c r="T3085" s="255" t="s">
        <v>228</v>
      </c>
      <c r="U3085" s="222">
        <v>0</v>
      </c>
      <c r="V3085" s="222">
        <f>ROUND(E3085*U3085,2)</f>
        <v>0</v>
      </c>
      <c r="W3085" s="222"/>
      <c r="X3085" s="222" t="s">
        <v>298</v>
      </c>
      <c r="Y3085" s="222" t="s">
        <v>230</v>
      </c>
      <c r="Z3085" s="212"/>
      <c r="AA3085" s="212"/>
      <c r="AB3085" s="212"/>
      <c r="AC3085" s="212"/>
      <c r="AD3085" s="212"/>
      <c r="AE3085" s="212"/>
      <c r="AF3085" s="212"/>
      <c r="AG3085" s="212" t="s">
        <v>299</v>
      </c>
      <c r="AH3085" s="212"/>
      <c r="AI3085" s="212"/>
      <c r="AJ3085" s="212"/>
      <c r="AK3085" s="212"/>
      <c r="AL3085" s="212"/>
      <c r="AM3085" s="212"/>
      <c r="AN3085" s="212"/>
      <c r="AO3085" s="212"/>
      <c r="AP3085" s="212"/>
      <c r="AQ3085" s="212"/>
      <c r="AR3085" s="212"/>
      <c r="AS3085" s="212"/>
      <c r="AT3085" s="212"/>
      <c r="AU3085" s="212"/>
      <c r="AV3085" s="212"/>
      <c r="AW3085" s="212"/>
      <c r="AX3085" s="212"/>
      <c r="AY3085" s="212"/>
      <c r="AZ3085" s="212"/>
      <c r="BA3085" s="212"/>
      <c r="BB3085" s="212"/>
      <c r="BC3085" s="212"/>
      <c r="BD3085" s="212"/>
      <c r="BE3085" s="212"/>
      <c r="BF3085" s="212"/>
      <c r="BG3085" s="212"/>
      <c r="BH3085" s="212"/>
    </row>
    <row r="3086" spans="1:60" x14ac:dyDescent="0.2">
      <c r="A3086" s="229" t="s">
        <v>222</v>
      </c>
      <c r="B3086" s="230" t="s">
        <v>187</v>
      </c>
      <c r="C3086" s="256" t="s">
        <v>188</v>
      </c>
      <c r="D3086" s="231"/>
      <c r="E3086" s="232"/>
      <c r="F3086" s="233"/>
      <c r="G3086" s="233">
        <f>SUMIF(AG3087:AG3130,"&lt;&gt;NOR",G3087:G3130)</f>
        <v>0</v>
      </c>
      <c r="H3086" s="233"/>
      <c r="I3086" s="233">
        <f>SUM(I3087:I3130)</f>
        <v>0</v>
      </c>
      <c r="J3086" s="233"/>
      <c r="K3086" s="233">
        <f>SUM(K3087:K3130)</f>
        <v>0</v>
      </c>
      <c r="L3086" s="233"/>
      <c r="M3086" s="233">
        <f>SUM(M3087:M3130)</f>
        <v>0</v>
      </c>
      <c r="N3086" s="232"/>
      <c r="O3086" s="232">
        <f>SUM(O3087:O3130)</f>
        <v>0</v>
      </c>
      <c r="P3086" s="232"/>
      <c r="Q3086" s="232">
        <f>SUM(Q3087:Q3130)</f>
        <v>0</v>
      </c>
      <c r="R3086" s="233"/>
      <c r="S3086" s="233"/>
      <c r="T3086" s="234"/>
      <c r="U3086" s="228"/>
      <c r="V3086" s="228">
        <f>SUM(V3087:V3130)</f>
        <v>0</v>
      </c>
      <c r="W3086" s="228"/>
      <c r="X3086" s="228"/>
      <c r="Y3086" s="228"/>
      <c r="AG3086" t="s">
        <v>223</v>
      </c>
    </row>
    <row r="3087" spans="1:60" outlineLevel="1" x14ac:dyDescent="0.2">
      <c r="A3087" s="239">
        <v>334</v>
      </c>
      <c r="B3087" s="240" t="s">
        <v>2198</v>
      </c>
      <c r="C3087" s="257" t="s">
        <v>2199</v>
      </c>
      <c r="D3087" s="241" t="s">
        <v>1118</v>
      </c>
      <c r="E3087" s="242">
        <v>1</v>
      </c>
      <c r="F3087" s="243"/>
      <c r="G3087" s="244">
        <f>ROUND(E3087*F3087,2)</f>
        <v>0</v>
      </c>
      <c r="H3087" s="243"/>
      <c r="I3087" s="244">
        <f>ROUND(E3087*H3087,2)</f>
        <v>0</v>
      </c>
      <c r="J3087" s="243"/>
      <c r="K3087" s="244">
        <f>ROUND(E3087*J3087,2)</f>
        <v>0</v>
      </c>
      <c r="L3087" s="244">
        <v>15</v>
      </c>
      <c r="M3087" s="244">
        <f>G3087*(1+L3087/100)</f>
        <v>0</v>
      </c>
      <c r="N3087" s="242">
        <v>0</v>
      </c>
      <c r="O3087" s="242">
        <f>ROUND(E3087*N3087,2)</f>
        <v>0</v>
      </c>
      <c r="P3087" s="242">
        <v>0</v>
      </c>
      <c r="Q3087" s="242">
        <f>ROUND(E3087*P3087,2)</f>
        <v>0</v>
      </c>
      <c r="R3087" s="244"/>
      <c r="S3087" s="244" t="s">
        <v>250</v>
      </c>
      <c r="T3087" s="245" t="s">
        <v>228</v>
      </c>
      <c r="U3087" s="222">
        <v>0</v>
      </c>
      <c r="V3087" s="222">
        <f>ROUND(E3087*U3087,2)</f>
        <v>0</v>
      </c>
      <c r="W3087" s="222"/>
      <c r="X3087" s="222" t="s">
        <v>298</v>
      </c>
      <c r="Y3087" s="222" t="s">
        <v>230</v>
      </c>
      <c r="Z3087" s="212"/>
      <c r="AA3087" s="212"/>
      <c r="AB3087" s="212"/>
      <c r="AC3087" s="212"/>
      <c r="AD3087" s="212"/>
      <c r="AE3087" s="212"/>
      <c r="AF3087" s="212"/>
      <c r="AG3087" s="212" t="s">
        <v>299</v>
      </c>
      <c r="AH3087" s="212"/>
      <c r="AI3087" s="212"/>
      <c r="AJ3087" s="212"/>
      <c r="AK3087" s="212"/>
      <c r="AL3087" s="212"/>
      <c r="AM3087" s="212"/>
      <c r="AN3087" s="212"/>
      <c r="AO3087" s="212"/>
      <c r="AP3087" s="212"/>
      <c r="AQ3087" s="212"/>
      <c r="AR3087" s="212"/>
      <c r="AS3087" s="212"/>
      <c r="AT3087" s="212"/>
      <c r="AU3087" s="212"/>
      <c r="AV3087" s="212"/>
      <c r="AW3087" s="212"/>
      <c r="AX3087" s="212"/>
      <c r="AY3087" s="212"/>
      <c r="AZ3087" s="212"/>
      <c r="BA3087" s="212"/>
      <c r="BB3087" s="212"/>
      <c r="BC3087" s="212"/>
      <c r="BD3087" s="212"/>
      <c r="BE3087" s="212"/>
      <c r="BF3087" s="212"/>
      <c r="BG3087" s="212"/>
      <c r="BH3087" s="212"/>
    </row>
    <row r="3088" spans="1:60" outlineLevel="2" x14ac:dyDescent="0.2">
      <c r="A3088" s="219"/>
      <c r="B3088" s="220"/>
      <c r="C3088" s="259" t="s">
        <v>2200</v>
      </c>
      <c r="D3088" s="226"/>
      <c r="E3088" s="227"/>
      <c r="F3088" s="222"/>
      <c r="G3088" s="222"/>
      <c r="H3088" s="222"/>
      <c r="I3088" s="222"/>
      <c r="J3088" s="222"/>
      <c r="K3088" s="222"/>
      <c r="L3088" s="222"/>
      <c r="M3088" s="222"/>
      <c r="N3088" s="221"/>
      <c r="O3088" s="221"/>
      <c r="P3088" s="221"/>
      <c r="Q3088" s="221"/>
      <c r="R3088" s="222"/>
      <c r="S3088" s="222"/>
      <c r="T3088" s="222"/>
      <c r="U3088" s="222"/>
      <c r="V3088" s="222"/>
      <c r="W3088" s="222"/>
      <c r="X3088" s="222"/>
      <c r="Y3088" s="222"/>
      <c r="Z3088" s="212"/>
      <c r="AA3088" s="212"/>
      <c r="AB3088" s="212"/>
      <c r="AC3088" s="212"/>
      <c r="AD3088" s="212"/>
      <c r="AE3088" s="212"/>
      <c r="AF3088" s="212"/>
      <c r="AG3088" s="212" t="s">
        <v>235</v>
      </c>
      <c r="AH3088" s="212">
        <v>0</v>
      </c>
      <c r="AI3088" s="212"/>
      <c r="AJ3088" s="212"/>
      <c r="AK3088" s="212"/>
      <c r="AL3088" s="212"/>
      <c r="AM3088" s="212"/>
      <c r="AN3088" s="212"/>
      <c r="AO3088" s="212"/>
      <c r="AP3088" s="212"/>
      <c r="AQ3088" s="212"/>
      <c r="AR3088" s="212"/>
      <c r="AS3088" s="212"/>
      <c r="AT3088" s="212"/>
      <c r="AU3088" s="212"/>
      <c r="AV3088" s="212"/>
      <c r="AW3088" s="212"/>
      <c r="AX3088" s="212"/>
      <c r="AY3088" s="212"/>
      <c r="AZ3088" s="212"/>
      <c r="BA3088" s="212"/>
      <c r="BB3088" s="212"/>
      <c r="BC3088" s="212"/>
      <c r="BD3088" s="212"/>
      <c r="BE3088" s="212"/>
      <c r="BF3088" s="212"/>
      <c r="BG3088" s="212"/>
      <c r="BH3088" s="212"/>
    </row>
    <row r="3089" spans="1:60" outlineLevel="3" x14ac:dyDescent="0.2">
      <c r="A3089" s="219"/>
      <c r="B3089" s="220"/>
      <c r="C3089" s="259" t="s">
        <v>2201</v>
      </c>
      <c r="D3089" s="226"/>
      <c r="E3089" s="227"/>
      <c r="F3089" s="222"/>
      <c r="G3089" s="222"/>
      <c r="H3089" s="222"/>
      <c r="I3089" s="222"/>
      <c r="J3089" s="222"/>
      <c r="K3089" s="222"/>
      <c r="L3089" s="222"/>
      <c r="M3089" s="222"/>
      <c r="N3089" s="221"/>
      <c r="O3089" s="221"/>
      <c r="P3089" s="221"/>
      <c r="Q3089" s="221"/>
      <c r="R3089" s="222"/>
      <c r="S3089" s="222"/>
      <c r="T3089" s="222"/>
      <c r="U3089" s="222"/>
      <c r="V3089" s="222"/>
      <c r="W3089" s="222"/>
      <c r="X3089" s="222"/>
      <c r="Y3089" s="222"/>
      <c r="Z3089" s="212"/>
      <c r="AA3089" s="212"/>
      <c r="AB3089" s="212"/>
      <c r="AC3089" s="212"/>
      <c r="AD3089" s="212"/>
      <c r="AE3089" s="212"/>
      <c r="AF3089" s="212"/>
      <c r="AG3089" s="212" t="s">
        <v>235</v>
      </c>
      <c r="AH3089" s="212">
        <v>0</v>
      </c>
      <c r="AI3089" s="212"/>
      <c r="AJ3089" s="212"/>
      <c r="AK3089" s="212"/>
      <c r="AL3089" s="212"/>
      <c r="AM3089" s="212"/>
      <c r="AN3089" s="212"/>
      <c r="AO3089" s="212"/>
      <c r="AP3089" s="212"/>
      <c r="AQ3089" s="212"/>
      <c r="AR3089" s="212"/>
      <c r="AS3089" s="212"/>
      <c r="AT3089" s="212"/>
      <c r="AU3089" s="212"/>
      <c r="AV3089" s="212"/>
      <c r="AW3089" s="212"/>
      <c r="AX3089" s="212"/>
      <c r="AY3089" s="212"/>
      <c r="AZ3089" s="212"/>
      <c r="BA3089" s="212"/>
      <c r="BB3089" s="212"/>
      <c r="BC3089" s="212"/>
      <c r="BD3089" s="212"/>
      <c r="BE3089" s="212"/>
      <c r="BF3089" s="212"/>
      <c r="BG3089" s="212"/>
      <c r="BH3089" s="212"/>
    </row>
    <row r="3090" spans="1:60" outlineLevel="3" x14ac:dyDescent="0.2">
      <c r="A3090" s="219"/>
      <c r="B3090" s="220"/>
      <c r="C3090" s="259" t="s">
        <v>2202</v>
      </c>
      <c r="D3090" s="226"/>
      <c r="E3090" s="227"/>
      <c r="F3090" s="222"/>
      <c r="G3090" s="222"/>
      <c r="H3090" s="222"/>
      <c r="I3090" s="222"/>
      <c r="J3090" s="222"/>
      <c r="K3090" s="222"/>
      <c r="L3090" s="222"/>
      <c r="M3090" s="222"/>
      <c r="N3090" s="221"/>
      <c r="O3090" s="221"/>
      <c r="P3090" s="221"/>
      <c r="Q3090" s="221"/>
      <c r="R3090" s="222"/>
      <c r="S3090" s="222"/>
      <c r="T3090" s="222"/>
      <c r="U3090" s="222"/>
      <c r="V3090" s="222"/>
      <c r="W3090" s="222"/>
      <c r="X3090" s="222"/>
      <c r="Y3090" s="222"/>
      <c r="Z3090" s="212"/>
      <c r="AA3090" s="212"/>
      <c r="AB3090" s="212"/>
      <c r="AC3090" s="212"/>
      <c r="AD3090" s="212"/>
      <c r="AE3090" s="212"/>
      <c r="AF3090" s="212"/>
      <c r="AG3090" s="212" t="s">
        <v>235</v>
      </c>
      <c r="AH3090" s="212">
        <v>0</v>
      </c>
      <c r="AI3090" s="212"/>
      <c r="AJ3090" s="212"/>
      <c r="AK3090" s="212"/>
      <c r="AL3090" s="212"/>
      <c r="AM3090" s="212"/>
      <c r="AN3090" s="212"/>
      <c r="AO3090" s="212"/>
      <c r="AP3090" s="212"/>
      <c r="AQ3090" s="212"/>
      <c r="AR3090" s="212"/>
      <c r="AS3090" s="212"/>
      <c r="AT3090" s="212"/>
      <c r="AU3090" s="212"/>
      <c r="AV3090" s="212"/>
      <c r="AW3090" s="212"/>
      <c r="AX3090" s="212"/>
      <c r="AY3090" s="212"/>
      <c r="AZ3090" s="212"/>
      <c r="BA3090" s="212"/>
      <c r="BB3090" s="212"/>
      <c r="BC3090" s="212"/>
      <c r="BD3090" s="212"/>
      <c r="BE3090" s="212"/>
      <c r="BF3090" s="212"/>
      <c r="BG3090" s="212"/>
      <c r="BH3090" s="212"/>
    </row>
    <row r="3091" spans="1:60" outlineLevel="3" x14ac:dyDescent="0.2">
      <c r="A3091" s="219"/>
      <c r="B3091" s="220"/>
      <c r="C3091" s="259" t="s">
        <v>2203</v>
      </c>
      <c r="D3091" s="226"/>
      <c r="E3091" s="227"/>
      <c r="F3091" s="222"/>
      <c r="G3091" s="222"/>
      <c r="H3091" s="222"/>
      <c r="I3091" s="222"/>
      <c r="J3091" s="222"/>
      <c r="K3091" s="222"/>
      <c r="L3091" s="222"/>
      <c r="M3091" s="222"/>
      <c r="N3091" s="221"/>
      <c r="O3091" s="221"/>
      <c r="P3091" s="221"/>
      <c r="Q3091" s="221"/>
      <c r="R3091" s="222"/>
      <c r="S3091" s="222"/>
      <c r="T3091" s="222"/>
      <c r="U3091" s="222"/>
      <c r="V3091" s="222"/>
      <c r="W3091" s="222"/>
      <c r="X3091" s="222"/>
      <c r="Y3091" s="222"/>
      <c r="Z3091" s="212"/>
      <c r="AA3091" s="212"/>
      <c r="AB3091" s="212"/>
      <c r="AC3091" s="212"/>
      <c r="AD3091" s="212"/>
      <c r="AE3091" s="212"/>
      <c r="AF3091" s="212"/>
      <c r="AG3091" s="212" t="s">
        <v>235</v>
      </c>
      <c r="AH3091" s="212">
        <v>0</v>
      </c>
      <c r="AI3091" s="212"/>
      <c r="AJ3091" s="212"/>
      <c r="AK3091" s="212"/>
      <c r="AL3091" s="212"/>
      <c r="AM3091" s="212"/>
      <c r="AN3091" s="212"/>
      <c r="AO3091" s="212"/>
      <c r="AP3091" s="212"/>
      <c r="AQ3091" s="212"/>
      <c r="AR3091" s="212"/>
      <c r="AS3091" s="212"/>
      <c r="AT3091" s="212"/>
      <c r="AU3091" s="212"/>
      <c r="AV3091" s="212"/>
      <c r="AW3091" s="212"/>
      <c r="AX3091" s="212"/>
      <c r="AY3091" s="212"/>
      <c r="AZ3091" s="212"/>
      <c r="BA3091" s="212"/>
      <c r="BB3091" s="212"/>
      <c r="BC3091" s="212"/>
      <c r="BD3091" s="212"/>
      <c r="BE3091" s="212"/>
      <c r="BF3091" s="212"/>
      <c r="BG3091" s="212"/>
      <c r="BH3091" s="212"/>
    </row>
    <row r="3092" spans="1:60" outlineLevel="3" x14ac:dyDescent="0.2">
      <c r="A3092" s="219"/>
      <c r="B3092" s="220"/>
      <c r="C3092" s="259" t="s">
        <v>2204</v>
      </c>
      <c r="D3092" s="226"/>
      <c r="E3092" s="227"/>
      <c r="F3092" s="222"/>
      <c r="G3092" s="222"/>
      <c r="H3092" s="222"/>
      <c r="I3092" s="222"/>
      <c r="J3092" s="222"/>
      <c r="K3092" s="222"/>
      <c r="L3092" s="222"/>
      <c r="M3092" s="222"/>
      <c r="N3092" s="221"/>
      <c r="O3092" s="221"/>
      <c r="P3092" s="221"/>
      <c r="Q3092" s="221"/>
      <c r="R3092" s="222"/>
      <c r="S3092" s="222"/>
      <c r="T3092" s="222"/>
      <c r="U3092" s="222"/>
      <c r="V3092" s="222"/>
      <c r="W3092" s="222"/>
      <c r="X3092" s="222"/>
      <c r="Y3092" s="222"/>
      <c r="Z3092" s="212"/>
      <c r="AA3092" s="212"/>
      <c r="AB3092" s="212"/>
      <c r="AC3092" s="212"/>
      <c r="AD3092" s="212"/>
      <c r="AE3092" s="212"/>
      <c r="AF3092" s="212"/>
      <c r="AG3092" s="212" t="s">
        <v>235</v>
      </c>
      <c r="AH3092" s="212">
        <v>0</v>
      </c>
      <c r="AI3092" s="212"/>
      <c r="AJ3092" s="212"/>
      <c r="AK3092" s="212"/>
      <c r="AL3092" s="212"/>
      <c r="AM3092" s="212"/>
      <c r="AN3092" s="212"/>
      <c r="AO3092" s="212"/>
      <c r="AP3092" s="212"/>
      <c r="AQ3092" s="212"/>
      <c r="AR3092" s="212"/>
      <c r="AS3092" s="212"/>
      <c r="AT3092" s="212"/>
      <c r="AU3092" s="212"/>
      <c r="AV3092" s="212"/>
      <c r="AW3092" s="212"/>
      <c r="AX3092" s="212"/>
      <c r="AY3092" s="212"/>
      <c r="AZ3092" s="212"/>
      <c r="BA3092" s="212"/>
      <c r="BB3092" s="212"/>
      <c r="BC3092" s="212"/>
      <c r="BD3092" s="212"/>
      <c r="BE3092" s="212"/>
      <c r="BF3092" s="212"/>
      <c r="BG3092" s="212"/>
      <c r="BH3092" s="212"/>
    </row>
    <row r="3093" spans="1:60" outlineLevel="3" x14ac:dyDescent="0.2">
      <c r="A3093" s="219"/>
      <c r="B3093" s="220"/>
      <c r="C3093" s="259" t="s">
        <v>2205</v>
      </c>
      <c r="D3093" s="226"/>
      <c r="E3093" s="227"/>
      <c r="F3093" s="222"/>
      <c r="G3093" s="222"/>
      <c r="H3093" s="222"/>
      <c r="I3093" s="222"/>
      <c r="J3093" s="222"/>
      <c r="K3093" s="222"/>
      <c r="L3093" s="222"/>
      <c r="M3093" s="222"/>
      <c r="N3093" s="221"/>
      <c r="O3093" s="221"/>
      <c r="P3093" s="221"/>
      <c r="Q3093" s="221"/>
      <c r="R3093" s="222"/>
      <c r="S3093" s="222"/>
      <c r="T3093" s="222"/>
      <c r="U3093" s="222"/>
      <c r="V3093" s="222"/>
      <c r="W3093" s="222"/>
      <c r="X3093" s="222"/>
      <c r="Y3093" s="222"/>
      <c r="Z3093" s="212"/>
      <c r="AA3093" s="212"/>
      <c r="AB3093" s="212"/>
      <c r="AC3093" s="212"/>
      <c r="AD3093" s="212"/>
      <c r="AE3093" s="212"/>
      <c r="AF3093" s="212"/>
      <c r="AG3093" s="212" t="s">
        <v>235</v>
      </c>
      <c r="AH3093" s="212">
        <v>0</v>
      </c>
      <c r="AI3093" s="212"/>
      <c r="AJ3093" s="212"/>
      <c r="AK3093" s="212"/>
      <c r="AL3093" s="212"/>
      <c r="AM3093" s="212"/>
      <c r="AN3093" s="212"/>
      <c r="AO3093" s="212"/>
      <c r="AP3093" s="212"/>
      <c r="AQ3093" s="212"/>
      <c r="AR3093" s="212"/>
      <c r="AS3093" s="212"/>
      <c r="AT3093" s="212"/>
      <c r="AU3093" s="212"/>
      <c r="AV3093" s="212"/>
      <c r="AW3093" s="212"/>
      <c r="AX3093" s="212"/>
      <c r="AY3093" s="212"/>
      <c r="AZ3093" s="212"/>
      <c r="BA3093" s="212"/>
      <c r="BB3093" s="212"/>
      <c r="BC3093" s="212"/>
      <c r="BD3093" s="212"/>
      <c r="BE3093" s="212"/>
      <c r="BF3093" s="212"/>
      <c r="BG3093" s="212"/>
      <c r="BH3093" s="212"/>
    </row>
    <row r="3094" spans="1:60" outlineLevel="3" x14ac:dyDescent="0.2">
      <c r="A3094" s="219"/>
      <c r="B3094" s="220"/>
      <c r="C3094" s="259" t="s">
        <v>2206</v>
      </c>
      <c r="D3094" s="226"/>
      <c r="E3094" s="227"/>
      <c r="F3094" s="222"/>
      <c r="G3094" s="222"/>
      <c r="H3094" s="222"/>
      <c r="I3094" s="222"/>
      <c r="J3094" s="222"/>
      <c r="K3094" s="222"/>
      <c r="L3094" s="222"/>
      <c r="M3094" s="222"/>
      <c r="N3094" s="221"/>
      <c r="O3094" s="221"/>
      <c r="P3094" s="221"/>
      <c r="Q3094" s="221"/>
      <c r="R3094" s="222"/>
      <c r="S3094" s="222"/>
      <c r="T3094" s="222"/>
      <c r="U3094" s="222"/>
      <c r="V3094" s="222"/>
      <c r="W3094" s="222"/>
      <c r="X3094" s="222"/>
      <c r="Y3094" s="222"/>
      <c r="Z3094" s="212"/>
      <c r="AA3094" s="212"/>
      <c r="AB3094" s="212"/>
      <c r="AC3094" s="212"/>
      <c r="AD3094" s="212"/>
      <c r="AE3094" s="212"/>
      <c r="AF3094" s="212"/>
      <c r="AG3094" s="212" t="s">
        <v>235</v>
      </c>
      <c r="AH3094" s="212">
        <v>0</v>
      </c>
      <c r="AI3094" s="212"/>
      <c r="AJ3094" s="212"/>
      <c r="AK3094" s="212"/>
      <c r="AL3094" s="212"/>
      <c r="AM3094" s="212"/>
      <c r="AN3094" s="212"/>
      <c r="AO3094" s="212"/>
      <c r="AP3094" s="212"/>
      <c r="AQ3094" s="212"/>
      <c r="AR3094" s="212"/>
      <c r="AS3094" s="212"/>
      <c r="AT3094" s="212"/>
      <c r="AU3094" s="212"/>
      <c r="AV3094" s="212"/>
      <c r="AW3094" s="212"/>
      <c r="AX3094" s="212"/>
      <c r="AY3094" s="212"/>
      <c r="AZ3094" s="212"/>
      <c r="BA3094" s="212"/>
      <c r="BB3094" s="212"/>
      <c r="BC3094" s="212"/>
      <c r="BD3094" s="212"/>
      <c r="BE3094" s="212"/>
      <c r="BF3094" s="212"/>
      <c r="BG3094" s="212"/>
      <c r="BH3094" s="212"/>
    </row>
    <row r="3095" spans="1:60" outlineLevel="3" x14ac:dyDescent="0.2">
      <c r="A3095" s="219"/>
      <c r="B3095" s="220"/>
      <c r="C3095" s="259" t="s">
        <v>2207</v>
      </c>
      <c r="D3095" s="226"/>
      <c r="E3095" s="227"/>
      <c r="F3095" s="222"/>
      <c r="G3095" s="222"/>
      <c r="H3095" s="222"/>
      <c r="I3095" s="222"/>
      <c r="J3095" s="222"/>
      <c r="K3095" s="222"/>
      <c r="L3095" s="222"/>
      <c r="M3095" s="222"/>
      <c r="N3095" s="221"/>
      <c r="O3095" s="221"/>
      <c r="P3095" s="221"/>
      <c r="Q3095" s="221"/>
      <c r="R3095" s="222"/>
      <c r="S3095" s="222"/>
      <c r="T3095" s="222"/>
      <c r="U3095" s="222"/>
      <c r="V3095" s="222"/>
      <c r="W3095" s="222"/>
      <c r="X3095" s="222"/>
      <c r="Y3095" s="222"/>
      <c r="Z3095" s="212"/>
      <c r="AA3095" s="212"/>
      <c r="AB3095" s="212"/>
      <c r="AC3095" s="212"/>
      <c r="AD3095" s="212"/>
      <c r="AE3095" s="212"/>
      <c r="AF3095" s="212"/>
      <c r="AG3095" s="212" t="s">
        <v>235</v>
      </c>
      <c r="AH3095" s="212">
        <v>0</v>
      </c>
      <c r="AI3095" s="212"/>
      <c r="AJ3095" s="212"/>
      <c r="AK3095" s="212"/>
      <c r="AL3095" s="212"/>
      <c r="AM3095" s="212"/>
      <c r="AN3095" s="212"/>
      <c r="AO3095" s="212"/>
      <c r="AP3095" s="212"/>
      <c r="AQ3095" s="212"/>
      <c r="AR3095" s="212"/>
      <c r="AS3095" s="212"/>
      <c r="AT3095" s="212"/>
      <c r="AU3095" s="212"/>
      <c r="AV3095" s="212"/>
      <c r="AW3095" s="212"/>
      <c r="AX3095" s="212"/>
      <c r="AY3095" s="212"/>
      <c r="AZ3095" s="212"/>
      <c r="BA3095" s="212"/>
      <c r="BB3095" s="212"/>
      <c r="BC3095" s="212"/>
      <c r="BD3095" s="212"/>
      <c r="BE3095" s="212"/>
      <c r="BF3095" s="212"/>
      <c r="BG3095" s="212"/>
      <c r="BH3095" s="212"/>
    </row>
    <row r="3096" spans="1:60" outlineLevel="3" x14ac:dyDescent="0.2">
      <c r="A3096" s="219"/>
      <c r="B3096" s="220"/>
      <c r="C3096" s="259" t="s">
        <v>2208</v>
      </c>
      <c r="D3096" s="226"/>
      <c r="E3096" s="227"/>
      <c r="F3096" s="222"/>
      <c r="G3096" s="222"/>
      <c r="H3096" s="222"/>
      <c r="I3096" s="222"/>
      <c r="J3096" s="222"/>
      <c r="K3096" s="222"/>
      <c r="L3096" s="222"/>
      <c r="M3096" s="222"/>
      <c r="N3096" s="221"/>
      <c r="O3096" s="221"/>
      <c r="P3096" s="221"/>
      <c r="Q3096" s="221"/>
      <c r="R3096" s="222"/>
      <c r="S3096" s="222"/>
      <c r="T3096" s="222"/>
      <c r="U3096" s="222"/>
      <c r="V3096" s="222"/>
      <c r="W3096" s="222"/>
      <c r="X3096" s="222"/>
      <c r="Y3096" s="222"/>
      <c r="Z3096" s="212"/>
      <c r="AA3096" s="212"/>
      <c r="AB3096" s="212"/>
      <c r="AC3096" s="212"/>
      <c r="AD3096" s="212"/>
      <c r="AE3096" s="212"/>
      <c r="AF3096" s="212"/>
      <c r="AG3096" s="212" t="s">
        <v>235</v>
      </c>
      <c r="AH3096" s="212">
        <v>0</v>
      </c>
      <c r="AI3096" s="212"/>
      <c r="AJ3096" s="212"/>
      <c r="AK3096" s="212"/>
      <c r="AL3096" s="212"/>
      <c r="AM3096" s="212"/>
      <c r="AN3096" s="212"/>
      <c r="AO3096" s="212"/>
      <c r="AP3096" s="212"/>
      <c r="AQ3096" s="212"/>
      <c r="AR3096" s="212"/>
      <c r="AS3096" s="212"/>
      <c r="AT3096" s="212"/>
      <c r="AU3096" s="212"/>
      <c r="AV3096" s="212"/>
      <c r="AW3096" s="212"/>
      <c r="AX3096" s="212"/>
      <c r="AY3096" s="212"/>
      <c r="AZ3096" s="212"/>
      <c r="BA3096" s="212"/>
      <c r="BB3096" s="212"/>
      <c r="BC3096" s="212"/>
      <c r="BD3096" s="212"/>
      <c r="BE3096" s="212"/>
      <c r="BF3096" s="212"/>
      <c r="BG3096" s="212"/>
      <c r="BH3096" s="212"/>
    </row>
    <row r="3097" spans="1:60" outlineLevel="3" x14ac:dyDescent="0.2">
      <c r="A3097" s="219"/>
      <c r="B3097" s="220"/>
      <c r="C3097" s="259" t="s">
        <v>2209</v>
      </c>
      <c r="D3097" s="226"/>
      <c r="E3097" s="227"/>
      <c r="F3097" s="222"/>
      <c r="G3097" s="222"/>
      <c r="H3097" s="222"/>
      <c r="I3097" s="222"/>
      <c r="J3097" s="222"/>
      <c r="K3097" s="222"/>
      <c r="L3097" s="222"/>
      <c r="M3097" s="222"/>
      <c r="N3097" s="221"/>
      <c r="O3097" s="221"/>
      <c r="P3097" s="221"/>
      <c r="Q3097" s="221"/>
      <c r="R3097" s="222"/>
      <c r="S3097" s="222"/>
      <c r="T3097" s="222"/>
      <c r="U3097" s="222"/>
      <c r="V3097" s="222"/>
      <c r="W3097" s="222"/>
      <c r="X3097" s="222"/>
      <c r="Y3097" s="222"/>
      <c r="Z3097" s="212"/>
      <c r="AA3097" s="212"/>
      <c r="AB3097" s="212"/>
      <c r="AC3097" s="212"/>
      <c r="AD3097" s="212"/>
      <c r="AE3097" s="212"/>
      <c r="AF3097" s="212"/>
      <c r="AG3097" s="212" t="s">
        <v>235</v>
      </c>
      <c r="AH3097" s="212">
        <v>0</v>
      </c>
      <c r="AI3097" s="212"/>
      <c r="AJ3097" s="212"/>
      <c r="AK3097" s="212"/>
      <c r="AL3097" s="212"/>
      <c r="AM3097" s="212"/>
      <c r="AN3097" s="212"/>
      <c r="AO3097" s="212"/>
      <c r="AP3097" s="212"/>
      <c r="AQ3097" s="212"/>
      <c r="AR3097" s="212"/>
      <c r="AS3097" s="212"/>
      <c r="AT3097" s="212"/>
      <c r="AU3097" s="212"/>
      <c r="AV3097" s="212"/>
      <c r="AW3097" s="212"/>
      <c r="AX3097" s="212"/>
      <c r="AY3097" s="212"/>
      <c r="AZ3097" s="212"/>
      <c r="BA3097" s="212"/>
      <c r="BB3097" s="212"/>
      <c r="BC3097" s="212"/>
      <c r="BD3097" s="212"/>
      <c r="BE3097" s="212"/>
      <c r="BF3097" s="212"/>
      <c r="BG3097" s="212"/>
      <c r="BH3097" s="212"/>
    </row>
    <row r="3098" spans="1:60" outlineLevel="3" x14ac:dyDescent="0.2">
      <c r="A3098" s="219"/>
      <c r="B3098" s="220"/>
      <c r="C3098" s="259" t="s">
        <v>2210</v>
      </c>
      <c r="D3098" s="226"/>
      <c r="E3098" s="227"/>
      <c r="F3098" s="222"/>
      <c r="G3098" s="222"/>
      <c r="H3098" s="222"/>
      <c r="I3098" s="222"/>
      <c r="J3098" s="222"/>
      <c r="K3098" s="222"/>
      <c r="L3098" s="222"/>
      <c r="M3098" s="222"/>
      <c r="N3098" s="221"/>
      <c r="O3098" s="221"/>
      <c r="P3098" s="221"/>
      <c r="Q3098" s="221"/>
      <c r="R3098" s="222"/>
      <c r="S3098" s="222"/>
      <c r="T3098" s="222"/>
      <c r="U3098" s="222"/>
      <c r="V3098" s="222"/>
      <c r="W3098" s="222"/>
      <c r="X3098" s="222"/>
      <c r="Y3098" s="222"/>
      <c r="Z3098" s="212"/>
      <c r="AA3098" s="212"/>
      <c r="AB3098" s="212"/>
      <c r="AC3098" s="212"/>
      <c r="AD3098" s="212"/>
      <c r="AE3098" s="212"/>
      <c r="AF3098" s="212"/>
      <c r="AG3098" s="212" t="s">
        <v>235</v>
      </c>
      <c r="AH3098" s="212">
        <v>0</v>
      </c>
      <c r="AI3098" s="212"/>
      <c r="AJ3098" s="212"/>
      <c r="AK3098" s="212"/>
      <c r="AL3098" s="212"/>
      <c r="AM3098" s="212"/>
      <c r="AN3098" s="212"/>
      <c r="AO3098" s="212"/>
      <c r="AP3098" s="212"/>
      <c r="AQ3098" s="212"/>
      <c r="AR3098" s="212"/>
      <c r="AS3098" s="212"/>
      <c r="AT3098" s="212"/>
      <c r="AU3098" s="212"/>
      <c r="AV3098" s="212"/>
      <c r="AW3098" s="212"/>
      <c r="AX3098" s="212"/>
      <c r="AY3098" s="212"/>
      <c r="AZ3098" s="212"/>
      <c r="BA3098" s="212"/>
      <c r="BB3098" s="212"/>
      <c r="BC3098" s="212"/>
      <c r="BD3098" s="212"/>
      <c r="BE3098" s="212"/>
      <c r="BF3098" s="212"/>
      <c r="BG3098" s="212"/>
      <c r="BH3098" s="212"/>
    </row>
    <row r="3099" spans="1:60" outlineLevel="3" x14ac:dyDescent="0.2">
      <c r="A3099" s="219"/>
      <c r="B3099" s="220"/>
      <c r="C3099" s="259" t="s">
        <v>238</v>
      </c>
      <c r="D3099" s="226"/>
      <c r="E3099" s="227">
        <v>1</v>
      </c>
      <c r="F3099" s="222"/>
      <c r="G3099" s="222"/>
      <c r="H3099" s="222"/>
      <c r="I3099" s="222"/>
      <c r="J3099" s="222"/>
      <c r="K3099" s="222"/>
      <c r="L3099" s="222"/>
      <c r="M3099" s="222"/>
      <c r="N3099" s="221"/>
      <c r="O3099" s="221"/>
      <c r="P3099" s="221"/>
      <c r="Q3099" s="221"/>
      <c r="R3099" s="222"/>
      <c r="S3099" s="222"/>
      <c r="T3099" s="222"/>
      <c r="U3099" s="222"/>
      <c r="V3099" s="222"/>
      <c r="W3099" s="222"/>
      <c r="X3099" s="222"/>
      <c r="Y3099" s="222"/>
      <c r="Z3099" s="212"/>
      <c r="AA3099" s="212"/>
      <c r="AB3099" s="212"/>
      <c r="AC3099" s="212"/>
      <c r="AD3099" s="212"/>
      <c r="AE3099" s="212"/>
      <c r="AF3099" s="212"/>
      <c r="AG3099" s="212" t="s">
        <v>235</v>
      </c>
      <c r="AH3099" s="212">
        <v>0</v>
      </c>
      <c r="AI3099" s="212"/>
      <c r="AJ3099" s="212"/>
      <c r="AK3099" s="212"/>
      <c r="AL3099" s="212"/>
      <c r="AM3099" s="212"/>
      <c r="AN3099" s="212"/>
      <c r="AO3099" s="212"/>
      <c r="AP3099" s="212"/>
      <c r="AQ3099" s="212"/>
      <c r="AR3099" s="212"/>
      <c r="AS3099" s="212"/>
      <c r="AT3099" s="212"/>
      <c r="AU3099" s="212"/>
      <c r="AV3099" s="212"/>
      <c r="AW3099" s="212"/>
      <c r="AX3099" s="212"/>
      <c r="AY3099" s="212"/>
      <c r="AZ3099" s="212"/>
      <c r="BA3099" s="212"/>
      <c r="BB3099" s="212"/>
      <c r="BC3099" s="212"/>
      <c r="BD3099" s="212"/>
      <c r="BE3099" s="212"/>
      <c r="BF3099" s="212"/>
      <c r="BG3099" s="212"/>
      <c r="BH3099" s="212"/>
    </row>
    <row r="3100" spans="1:60" outlineLevel="3" x14ac:dyDescent="0.2">
      <c r="A3100" s="219"/>
      <c r="B3100" s="220"/>
      <c r="C3100" s="259" t="s">
        <v>2211</v>
      </c>
      <c r="D3100" s="226"/>
      <c r="E3100" s="227"/>
      <c r="F3100" s="222"/>
      <c r="G3100" s="222"/>
      <c r="H3100" s="222"/>
      <c r="I3100" s="222"/>
      <c r="J3100" s="222"/>
      <c r="K3100" s="222"/>
      <c r="L3100" s="222"/>
      <c r="M3100" s="222"/>
      <c r="N3100" s="221"/>
      <c r="O3100" s="221"/>
      <c r="P3100" s="221"/>
      <c r="Q3100" s="221"/>
      <c r="R3100" s="222"/>
      <c r="S3100" s="222"/>
      <c r="T3100" s="222"/>
      <c r="U3100" s="222"/>
      <c r="V3100" s="222"/>
      <c r="W3100" s="222"/>
      <c r="X3100" s="222"/>
      <c r="Y3100" s="222"/>
      <c r="Z3100" s="212"/>
      <c r="AA3100" s="212"/>
      <c r="AB3100" s="212"/>
      <c r="AC3100" s="212"/>
      <c r="AD3100" s="212"/>
      <c r="AE3100" s="212"/>
      <c r="AF3100" s="212"/>
      <c r="AG3100" s="212" t="s">
        <v>235</v>
      </c>
      <c r="AH3100" s="212">
        <v>0</v>
      </c>
      <c r="AI3100" s="212"/>
      <c r="AJ3100" s="212"/>
      <c r="AK3100" s="212"/>
      <c r="AL3100" s="212"/>
      <c r="AM3100" s="212"/>
      <c r="AN3100" s="212"/>
      <c r="AO3100" s="212"/>
      <c r="AP3100" s="212"/>
      <c r="AQ3100" s="212"/>
      <c r="AR3100" s="212"/>
      <c r="AS3100" s="212"/>
      <c r="AT3100" s="212"/>
      <c r="AU3100" s="212"/>
      <c r="AV3100" s="212"/>
      <c r="AW3100" s="212"/>
      <c r="AX3100" s="212"/>
      <c r="AY3100" s="212"/>
      <c r="AZ3100" s="212"/>
      <c r="BA3100" s="212"/>
      <c r="BB3100" s="212"/>
      <c r="BC3100" s="212"/>
      <c r="BD3100" s="212"/>
      <c r="BE3100" s="212"/>
      <c r="BF3100" s="212"/>
      <c r="BG3100" s="212"/>
      <c r="BH3100" s="212"/>
    </row>
    <row r="3101" spans="1:60" outlineLevel="3" x14ac:dyDescent="0.2">
      <c r="A3101" s="219"/>
      <c r="B3101" s="220"/>
      <c r="C3101" s="259" t="s">
        <v>2212</v>
      </c>
      <c r="D3101" s="226"/>
      <c r="E3101" s="227"/>
      <c r="F3101" s="222"/>
      <c r="G3101" s="222"/>
      <c r="H3101" s="222"/>
      <c r="I3101" s="222"/>
      <c r="J3101" s="222"/>
      <c r="K3101" s="222"/>
      <c r="L3101" s="222"/>
      <c r="M3101" s="222"/>
      <c r="N3101" s="221"/>
      <c r="O3101" s="221"/>
      <c r="P3101" s="221"/>
      <c r="Q3101" s="221"/>
      <c r="R3101" s="222"/>
      <c r="S3101" s="222"/>
      <c r="T3101" s="222"/>
      <c r="U3101" s="222"/>
      <c r="V3101" s="222"/>
      <c r="W3101" s="222"/>
      <c r="X3101" s="222"/>
      <c r="Y3101" s="222"/>
      <c r="Z3101" s="212"/>
      <c r="AA3101" s="212"/>
      <c r="AB3101" s="212"/>
      <c r="AC3101" s="212"/>
      <c r="AD3101" s="212"/>
      <c r="AE3101" s="212"/>
      <c r="AF3101" s="212"/>
      <c r="AG3101" s="212" t="s">
        <v>235</v>
      </c>
      <c r="AH3101" s="212">
        <v>0</v>
      </c>
      <c r="AI3101" s="212"/>
      <c r="AJ3101" s="212"/>
      <c r="AK3101" s="212"/>
      <c r="AL3101" s="212"/>
      <c r="AM3101" s="212"/>
      <c r="AN3101" s="212"/>
      <c r="AO3101" s="212"/>
      <c r="AP3101" s="212"/>
      <c r="AQ3101" s="212"/>
      <c r="AR3101" s="212"/>
      <c r="AS3101" s="212"/>
      <c r="AT3101" s="212"/>
      <c r="AU3101" s="212"/>
      <c r="AV3101" s="212"/>
      <c r="AW3101" s="212"/>
      <c r="AX3101" s="212"/>
      <c r="AY3101" s="212"/>
      <c r="AZ3101" s="212"/>
      <c r="BA3101" s="212"/>
      <c r="BB3101" s="212"/>
      <c r="BC3101" s="212"/>
      <c r="BD3101" s="212"/>
      <c r="BE3101" s="212"/>
      <c r="BF3101" s="212"/>
      <c r="BG3101" s="212"/>
      <c r="BH3101" s="212"/>
    </row>
    <row r="3102" spans="1:60" outlineLevel="1" x14ac:dyDescent="0.2">
      <c r="A3102" s="239">
        <v>335</v>
      </c>
      <c r="B3102" s="240" t="s">
        <v>2213</v>
      </c>
      <c r="C3102" s="257" t="s">
        <v>2214</v>
      </c>
      <c r="D3102" s="241" t="s">
        <v>1118</v>
      </c>
      <c r="E3102" s="242">
        <v>1</v>
      </c>
      <c r="F3102" s="243"/>
      <c r="G3102" s="244">
        <f>ROUND(E3102*F3102,2)</f>
        <v>0</v>
      </c>
      <c r="H3102" s="243"/>
      <c r="I3102" s="244">
        <f>ROUND(E3102*H3102,2)</f>
        <v>0</v>
      </c>
      <c r="J3102" s="243"/>
      <c r="K3102" s="244">
        <f>ROUND(E3102*J3102,2)</f>
        <v>0</v>
      </c>
      <c r="L3102" s="244">
        <v>15</v>
      </c>
      <c r="M3102" s="244">
        <f>G3102*(1+L3102/100)</f>
        <v>0</v>
      </c>
      <c r="N3102" s="242">
        <v>0</v>
      </c>
      <c r="O3102" s="242">
        <f>ROUND(E3102*N3102,2)</f>
        <v>0</v>
      </c>
      <c r="P3102" s="242">
        <v>0</v>
      </c>
      <c r="Q3102" s="242">
        <f>ROUND(E3102*P3102,2)</f>
        <v>0</v>
      </c>
      <c r="R3102" s="244"/>
      <c r="S3102" s="244" t="s">
        <v>250</v>
      </c>
      <c r="T3102" s="245" t="s">
        <v>228</v>
      </c>
      <c r="U3102" s="222">
        <v>0</v>
      </c>
      <c r="V3102" s="222">
        <f>ROUND(E3102*U3102,2)</f>
        <v>0</v>
      </c>
      <c r="W3102" s="222"/>
      <c r="X3102" s="222" t="s">
        <v>298</v>
      </c>
      <c r="Y3102" s="222" t="s">
        <v>230</v>
      </c>
      <c r="Z3102" s="212"/>
      <c r="AA3102" s="212"/>
      <c r="AB3102" s="212"/>
      <c r="AC3102" s="212"/>
      <c r="AD3102" s="212"/>
      <c r="AE3102" s="212"/>
      <c r="AF3102" s="212"/>
      <c r="AG3102" s="212" t="s">
        <v>299</v>
      </c>
      <c r="AH3102" s="212"/>
      <c r="AI3102" s="212"/>
      <c r="AJ3102" s="212"/>
      <c r="AK3102" s="212"/>
      <c r="AL3102" s="212"/>
      <c r="AM3102" s="212"/>
      <c r="AN3102" s="212"/>
      <c r="AO3102" s="212"/>
      <c r="AP3102" s="212"/>
      <c r="AQ3102" s="212"/>
      <c r="AR3102" s="212"/>
      <c r="AS3102" s="212"/>
      <c r="AT3102" s="212"/>
      <c r="AU3102" s="212"/>
      <c r="AV3102" s="212"/>
      <c r="AW3102" s="212"/>
      <c r="AX3102" s="212"/>
      <c r="AY3102" s="212"/>
      <c r="AZ3102" s="212"/>
      <c r="BA3102" s="212"/>
      <c r="BB3102" s="212"/>
      <c r="BC3102" s="212"/>
      <c r="BD3102" s="212"/>
      <c r="BE3102" s="212"/>
      <c r="BF3102" s="212"/>
      <c r="BG3102" s="212"/>
      <c r="BH3102" s="212"/>
    </row>
    <row r="3103" spans="1:60" outlineLevel="2" x14ac:dyDescent="0.2">
      <c r="A3103" s="219"/>
      <c r="B3103" s="220"/>
      <c r="C3103" s="259" t="s">
        <v>2215</v>
      </c>
      <c r="D3103" s="226"/>
      <c r="E3103" s="227"/>
      <c r="F3103" s="222"/>
      <c r="G3103" s="222"/>
      <c r="H3103" s="222"/>
      <c r="I3103" s="222"/>
      <c r="J3103" s="222"/>
      <c r="K3103" s="222"/>
      <c r="L3103" s="222"/>
      <c r="M3103" s="222"/>
      <c r="N3103" s="221"/>
      <c r="O3103" s="221"/>
      <c r="P3103" s="221"/>
      <c r="Q3103" s="221"/>
      <c r="R3103" s="222"/>
      <c r="S3103" s="222"/>
      <c r="T3103" s="222"/>
      <c r="U3103" s="222"/>
      <c r="V3103" s="222"/>
      <c r="W3103" s="222"/>
      <c r="X3103" s="222"/>
      <c r="Y3103" s="222"/>
      <c r="Z3103" s="212"/>
      <c r="AA3103" s="212"/>
      <c r="AB3103" s="212"/>
      <c r="AC3103" s="212"/>
      <c r="AD3103" s="212"/>
      <c r="AE3103" s="212"/>
      <c r="AF3103" s="212"/>
      <c r="AG3103" s="212" t="s">
        <v>235</v>
      </c>
      <c r="AH3103" s="212">
        <v>0</v>
      </c>
      <c r="AI3103" s="212"/>
      <c r="AJ3103" s="212"/>
      <c r="AK3103" s="212"/>
      <c r="AL3103" s="212"/>
      <c r="AM3103" s="212"/>
      <c r="AN3103" s="212"/>
      <c r="AO3103" s="212"/>
      <c r="AP3103" s="212"/>
      <c r="AQ3103" s="212"/>
      <c r="AR3103" s="212"/>
      <c r="AS3103" s="212"/>
      <c r="AT3103" s="212"/>
      <c r="AU3103" s="212"/>
      <c r="AV3103" s="212"/>
      <c r="AW3103" s="212"/>
      <c r="AX3103" s="212"/>
      <c r="AY3103" s="212"/>
      <c r="AZ3103" s="212"/>
      <c r="BA3103" s="212"/>
      <c r="BB3103" s="212"/>
      <c r="BC3103" s="212"/>
      <c r="BD3103" s="212"/>
      <c r="BE3103" s="212"/>
      <c r="BF3103" s="212"/>
      <c r="BG3103" s="212"/>
      <c r="BH3103" s="212"/>
    </row>
    <row r="3104" spans="1:60" outlineLevel="3" x14ac:dyDescent="0.2">
      <c r="A3104" s="219"/>
      <c r="B3104" s="220"/>
      <c r="C3104" s="259" t="s">
        <v>2216</v>
      </c>
      <c r="D3104" s="226"/>
      <c r="E3104" s="227"/>
      <c r="F3104" s="222"/>
      <c r="G3104" s="222"/>
      <c r="H3104" s="222"/>
      <c r="I3104" s="222"/>
      <c r="J3104" s="222"/>
      <c r="K3104" s="222"/>
      <c r="L3104" s="222"/>
      <c r="M3104" s="222"/>
      <c r="N3104" s="221"/>
      <c r="O3104" s="221"/>
      <c r="P3104" s="221"/>
      <c r="Q3104" s="221"/>
      <c r="R3104" s="222"/>
      <c r="S3104" s="222"/>
      <c r="T3104" s="222"/>
      <c r="U3104" s="222"/>
      <c r="V3104" s="222"/>
      <c r="W3104" s="222"/>
      <c r="X3104" s="222"/>
      <c r="Y3104" s="222"/>
      <c r="Z3104" s="212"/>
      <c r="AA3104" s="212"/>
      <c r="AB3104" s="212"/>
      <c r="AC3104" s="212"/>
      <c r="AD3104" s="212"/>
      <c r="AE3104" s="212"/>
      <c r="AF3104" s="212"/>
      <c r="AG3104" s="212" t="s">
        <v>235</v>
      </c>
      <c r="AH3104" s="212">
        <v>0</v>
      </c>
      <c r="AI3104" s="212"/>
      <c r="AJ3104" s="212"/>
      <c r="AK3104" s="212"/>
      <c r="AL3104" s="212"/>
      <c r="AM3104" s="212"/>
      <c r="AN3104" s="212"/>
      <c r="AO3104" s="212"/>
      <c r="AP3104" s="212"/>
      <c r="AQ3104" s="212"/>
      <c r="AR3104" s="212"/>
      <c r="AS3104" s="212"/>
      <c r="AT3104" s="212"/>
      <c r="AU3104" s="212"/>
      <c r="AV3104" s="212"/>
      <c r="AW3104" s="212"/>
      <c r="AX3104" s="212"/>
      <c r="AY3104" s="212"/>
      <c r="AZ3104" s="212"/>
      <c r="BA3104" s="212"/>
      <c r="BB3104" s="212"/>
      <c r="BC3104" s="212"/>
      <c r="BD3104" s="212"/>
      <c r="BE3104" s="212"/>
      <c r="BF3104" s="212"/>
      <c r="BG3104" s="212"/>
      <c r="BH3104" s="212"/>
    </row>
    <row r="3105" spans="1:60" outlineLevel="3" x14ac:dyDescent="0.2">
      <c r="A3105" s="219"/>
      <c r="B3105" s="220"/>
      <c r="C3105" s="259" t="s">
        <v>2217</v>
      </c>
      <c r="D3105" s="226"/>
      <c r="E3105" s="227"/>
      <c r="F3105" s="222"/>
      <c r="G3105" s="222"/>
      <c r="H3105" s="222"/>
      <c r="I3105" s="222"/>
      <c r="J3105" s="222"/>
      <c r="K3105" s="222"/>
      <c r="L3105" s="222"/>
      <c r="M3105" s="222"/>
      <c r="N3105" s="221"/>
      <c r="O3105" s="221"/>
      <c r="P3105" s="221"/>
      <c r="Q3105" s="221"/>
      <c r="R3105" s="222"/>
      <c r="S3105" s="222"/>
      <c r="T3105" s="222"/>
      <c r="U3105" s="222"/>
      <c r="V3105" s="222"/>
      <c r="W3105" s="222"/>
      <c r="X3105" s="222"/>
      <c r="Y3105" s="222"/>
      <c r="Z3105" s="212"/>
      <c r="AA3105" s="212"/>
      <c r="AB3105" s="212"/>
      <c r="AC3105" s="212"/>
      <c r="AD3105" s="212"/>
      <c r="AE3105" s="212"/>
      <c r="AF3105" s="212"/>
      <c r="AG3105" s="212" t="s">
        <v>235</v>
      </c>
      <c r="AH3105" s="212">
        <v>0</v>
      </c>
      <c r="AI3105" s="212"/>
      <c r="AJ3105" s="212"/>
      <c r="AK3105" s="212"/>
      <c r="AL3105" s="212"/>
      <c r="AM3105" s="212"/>
      <c r="AN3105" s="212"/>
      <c r="AO3105" s="212"/>
      <c r="AP3105" s="212"/>
      <c r="AQ3105" s="212"/>
      <c r="AR3105" s="212"/>
      <c r="AS3105" s="212"/>
      <c r="AT3105" s="212"/>
      <c r="AU3105" s="212"/>
      <c r="AV3105" s="212"/>
      <c r="AW3105" s="212"/>
      <c r="AX3105" s="212"/>
      <c r="AY3105" s="212"/>
      <c r="AZ3105" s="212"/>
      <c r="BA3105" s="212"/>
      <c r="BB3105" s="212"/>
      <c r="BC3105" s="212"/>
      <c r="BD3105" s="212"/>
      <c r="BE3105" s="212"/>
      <c r="BF3105" s="212"/>
      <c r="BG3105" s="212"/>
      <c r="BH3105" s="212"/>
    </row>
    <row r="3106" spans="1:60" outlineLevel="3" x14ac:dyDescent="0.2">
      <c r="A3106" s="219"/>
      <c r="B3106" s="220"/>
      <c r="C3106" s="259" t="s">
        <v>2218</v>
      </c>
      <c r="D3106" s="226"/>
      <c r="E3106" s="227">
        <v>1</v>
      </c>
      <c r="F3106" s="222"/>
      <c r="G3106" s="222"/>
      <c r="H3106" s="222"/>
      <c r="I3106" s="222"/>
      <c r="J3106" s="222"/>
      <c r="K3106" s="222"/>
      <c r="L3106" s="222"/>
      <c r="M3106" s="222"/>
      <c r="N3106" s="221"/>
      <c r="O3106" s="221"/>
      <c r="P3106" s="221"/>
      <c r="Q3106" s="221"/>
      <c r="R3106" s="222"/>
      <c r="S3106" s="222"/>
      <c r="T3106" s="222"/>
      <c r="U3106" s="222"/>
      <c r="V3106" s="222"/>
      <c r="W3106" s="222"/>
      <c r="X3106" s="222"/>
      <c r="Y3106" s="222"/>
      <c r="Z3106" s="212"/>
      <c r="AA3106" s="212"/>
      <c r="AB3106" s="212"/>
      <c r="AC3106" s="212"/>
      <c r="AD3106" s="212"/>
      <c r="AE3106" s="212"/>
      <c r="AF3106" s="212"/>
      <c r="AG3106" s="212" t="s">
        <v>235</v>
      </c>
      <c r="AH3106" s="212">
        <v>0</v>
      </c>
      <c r="AI3106" s="212"/>
      <c r="AJ3106" s="212"/>
      <c r="AK3106" s="212"/>
      <c r="AL3106" s="212"/>
      <c r="AM3106" s="212"/>
      <c r="AN3106" s="212"/>
      <c r="AO3106" s="212"/>
      <c r="AP3106" s="212"/>
      <c r="AQ3106" s="212"/>
      <c r="AR3106" s="212"/>
      <c r="AS3106" s="212"/>
      <c r="AT3106" s="212"/>
      <c r="AU3106" s="212"/>
      <c r="AV3106" s="212"/>
      <c r="AW3106" s="212"/>
      <c r="AX3106" s="212"/>
      <c r="AY3106" s="212"/>
      <c r="AZ3106" s="212"/>
      <c r="BA3106" s="212"/>
      <c r="BB3106" s="212"/>
      <c r="BC3106" s="212"/>
      <c r="BD3106" s="212"/>
      <c r="BE3106" s="212"/>
      <c r="BF3106" s="212"/>
      <c r="BG3106" s="212"/>
      <c r="BH3106" s="212"/>
    </row>
    <row r="3107" spans="1:60" outlineLevel="1" x14ac:dyDescent="0.2">
      <c r="A3107" s="239">
        <v>336</v>
      </c>
      <c r="B3107" s="240" t="s">
        <v>2219</v>
      </c>
      <c r="C3107" s="257" t="s">
        <v>2220</v>
      </c>
      <c r="D3107" s="241" t="s">
        <v>1118</v>
      </c>
      <c r="E3107" s="242">
        <v>1</v>
      </c>
      <c r="F3107" s="243"/>
      <c r="G3107" s="244">
        <f>ROUND(E3107*F3107,2)</f>
        <v>0</v>
      </c>
      <c r="H3107" s="243"/>
      <c r="I3107" s="244">
        <f>ROUND(E3107*H3107,2)</f>
        <v>0</v>
      </c>
      <c r="J3107" s="243"/>
      <c r="K3107" s="244">
        <f>ROUND(E3107*J3107,2)</f>
        <v>0</v>
      </c>
      <c r="L3107" s="244">
        <v>15</v>
      </c>
      <c r="M3107" s="244">
        <f>G3107*(1+L3107/100)</f>
        <v>0</v>
      </c>
      <c r="N3107" s="242">
        <v>0</v>
      </c>
      <c r="O3107" s="242">
        <f>ROUND(E3107*N3107,2)</f>
        <v>0</v>
      </c>
      <c r="P3107" s="242">
        <v>0</v>
      </c>
      <c r="Q3107" s="242">
        <f>ROUND(E3107*P3107,2)</f>
        <v>0</v>
      </c>
      <c r="R3107" s="244"/>
      <c r="S3107" s="244" t="s">
        <v>250</v>
      </c>
      <c r="T3107" s="245" t="s">
        <v>228</v>
      </c>
      <c r="U3107" s="222">
        <v>0</v>
      </c>
      <c r="V3107" s="222">
        <f>ROUND(E3107*U3107,2)</f>
        <v>0</v>
      </c>
      <c r="W3107" s="222"/>
      <c r="X3107" s="222" t="s">
        <v>298</v>
      </c>
      <c r="Y3107" s="222" t="s">
        <v>230</v>
      </c>
      <c r="Z3107" s="212"/>
      <c r="AA3107" s="212"/>
      <c r="AB3107" s="212"/>
      <c r="AC3107" s="212"/>
      <c r="AD3107" s="212"/>
      <c r="AE3107" s="212"/>
      <c r="AF3107" s="212"/>
      <c r="AG3107" s="212" t="s">
        <v>299</v>
      </c>
      <c r="AH3107" s="212"/>
      <c r="AI3107" s="212"/>
      <c r="AJ3107" s="212"/>
      <c r="AK3107" s="212"/>
      <c r="AL3107" s="212"/>
      <c r="AM3107" s="212"/>
      <c r="AN3107" s="212"/>
      <c r="AO3107" s="212"/>
      <c r="AP3107" s="212"/>
      <c r="AQ3107" s="212"/>
      <c r="AR3107" s="212"/>
      <c r="AS3107" s="212"/>
      <c r="AT3107" s="212"/>
      <c r="AU3107" s="212"/>
      <c r="AV3107" s="212"/>
      <c r="AW3107" s="212"/>
      <c r="AX3107" s="212"/>
      <c r="AY3107" s="212"/>
      <c r="AZ3107" s="212"/>
      <c r="BA3107" s="212"/>
      <c r="BB3107" s="212"/>
      <c r="BC3107" s="212"/>
      <c r="BD3107" s="212"/>
      <c r="BE3107" s="212"/>
      <c r="BF3107" s="212"/>
      <c r="BG3107" s="212"/>
      <c r="BH3107" s="212"/>
    </row>
    <row r="3108" spans="1:60" outlineLevel="2" x14ac:dyDescent="0.2">
      <c r="A3108" s="219"/>
      <c r="B3108" s="220"/>
      <c r="C3108" s="259" t="s">
        <v>2221</v>
      </c>
      <c r="D3108" s="226"/>
      <c r="E3108" s="227"/>
      <c r="F3108" s="222"/>
      <c r="G3108" s="222"/>
      <c r="H3108" s="222"/>
      <c r="I3108" s="222"/>
      <c r="J3108" s="222"/>
      <c r="K3108" s="222"/>
      <c r="L3108" s="222"/>
      <c r="M3108" s="222"/>
      <c r="N3108" s="221"/>
      <c r="O3108" s="221"/>
      <c r="P3108" s="221"/>
      <c r="Q3108" s="221"/>
      <c r="R3108" s="222"/>
      <c r="S3108" s="222"/>
      <c r="T3108" s="222"/>
      <c r="U3108" s="222"/>
      <c r="V3108" s="222"/>
      <c r="W3108" s="222"/>
      <c r="X3108" s="222"/>
      <c r="Y3108" s="222"/>
      <c r="Z3108" s="212"/>
      <c r="AA3108" s="212"/>
      <c r="AB3108" s="212"/>
      <c r="AC3108" s="212"/>
      <c r="AD3108" s="212"/>
      <c r="AE3108" s="212"/>
      <c r="AF3108" s="212"/>
      <c r="AG3108" s="212" t="s">
        <v>235</v>
      </c>
      <c r="AH3108" s="212">
        <v>0</v>
      </c>
      <c r="AI3108" s="212"/>
      <c r="AJ3108" s="212"/>
      <c r="AK3108" s="212"/>
      <c r="AL3108" s="212"/>
      <c r="AM3108" s="212"/>
      <c r="AN3108" s="212"/>
      <c r="AO3108" s="212"/>
      <c r="AP3108" s="212"/>
      <c r="AQ3108" s="212"/>
      <c r="AR3108" s="212"/>
      <c r="AS3108" s="212"/>
      <c r="AT3108" s="212"/>
      <c r="AU3108" s="212"/>
      <c r="AV3108" s="212"/>
      <c r="AW3108" s="212"/>
      <c r="AX3108" s="212"/>
      <c r="AY3108" s="212"/>
      <c r="AZ3108" s="212"/>
      <c r="BA3108" s="212"/>
      <c r="BB3108" s="212"/>
      <c r="BC3108" s="212"/>
      <c r="BD3108" s="212"/>
      <c r="BE3108" s="212"/>
      <c r="BF3108" s="212"/>
      <c r="BG3108" s="212"/>
      <c r="BH3108" s="212"/>
    </row>
    <row r="3109" spans="1:60" outlineLevel="3" x14ac:dyDescent="0.2">
      <c r="A3109" s="219"/>
      <c r="B3109" s="220"/>
      <c r="C3109" s="259" t="s">
        <v>2222</v>
      </c>
      <c r="D3109" s="226"/>
      <c r="E3109" s="227"/>
      <c r="F3109" s="222"/>
      <c r="G3109" s="222"/>
      <c r="H3109" s="222"/>
      <c r="I3109" s="222"/>
      <c r="J3109" s="222"/>
      <c r="K3109" s="222"/>
      <c r="L3109" s="222"/>
      <c r="M3109" s="222"/>
      <c r="N3109" s="221"/>
      <c r="O3109" s="221"/>
      <c r="P3109" s="221"/>
      <c r="Q3109" s="221"/>
      <c r="R3109" s="222"/>
      <c r="S3109" s="222"/>
      <c r="T3109" s="222"/>
      <c r="U3109" s="222"/>
      <c r="V3109" s="222"/>
      <c r="W3109" s="222"/>
      <c r="X3109" s="222"/>
      <c r="Y3109" s="222"/>
      <c r="Z3109" s="212"/>
      <c r="AA3109" s="212"/>
      <c r="AB3109" s="212"/>
      <c r="AC3109" s="212"/>
      <c r="AD3109" s="212"/>
      <c r="AE3109" s="212"/>
      <c r="AF3109" s="212"/>
      <c r="AG3109" s="212" t="s">
        <v>235</v>
      </c>
      <c r="AH3109" s="212">
        <v>0</v>
      </c>
      <c r="AI3109" s="212"/>
      <c r="AJ3109" s="212"/>
      <c r="AK3109" s="212"/>
      <c r="AL3109" s="212"/>
      <c r="AM3109" s="212"/>
      <c r="AN3109" s="212"/>
      <c r="AO3109" s="212"/>
      <c r="AP3109" s="212"/>
      <c r="AQ3109" s="212"/>
      <c r="AR3109" s="212"/>
      <c r="AS3109" s="212"/>
      <c r="AT3109" s="212"/>
      <c r="AU3109" s="212"/>
      <c r="AV3109" s="212"/>
      <c r="AW3109" s="212"/>
      <c r="AX3109" s="212"/>
      <c r="AY3109" s="212"/>
      <c r="AZ3109" s="212"/>
      <c r="BA3109" s="212"/>
      <c r="BB3109" s="212"/>
      <c r="BC3109" s="212"/>
      <c r="BD3109" s="212"/>
      <c r="BE3109" s="212"/>
      <c r="BF3109" s="212"/>
      <c r="BG3109" s="212"/>
      <c r="BH3109" s="212"/>
    </row>
    <row r="3110" spans="1:60" outlineLevel="3" x14ac:dyDescent="0.2">
      <c r="A3110" s="219"/>
      <c r="B3110" s="220"/>
      <c r="C3110" s="259" t="s">
        <v>2223</v>
      </c>
      <c r="D3110" s="226"/>
      <c r="E3110" s="227"/>
      <c r="F3110" s="222"/>
      <c r="G3110" s="222"/>
      <c r="H3110" s="222"/>
      <c r="I3110" s="222"/>
      <c r="J3110" s="222"/>
      <c r="K3110" s="222"/>
      <c r="L3110" s="222"/>
      <c r="M3110" s="222"/>
      <c r="N3110" s="221"/>
      <c r="O3110" s="221"/>
      <c r="P3110" s="221"/>
      <c r="Q3110" s="221"/>
      <c r="R3110" s="222"/>
      <c r="S3110" s="222"/>
      <c r="T3110" s="222"/>
      <c r="U3110" s="222"/>
      <c r="V3110" s="222"/>
      <c r="W3110" s="222"/>
      <c r="X3110" s="222"/>
      <c r="Y3110" s="222"/>
      <c r="Z3110" s="212"/>
      <c r="AA3110" s="212"/>
      <c r="AB3110" s="212"/>
      <c r="AC3110" s="212"/>
      <c r="AD3110" s="212"/>
      <c r="AE3110" s="212"/>
      <c r="AF3110" s="212"/>
      <c r="AG3110" s="212" t="s">
        <v>235</v>
      </c>
      <c r="AH3110" s="212">
        <v>0</v>
      </c>
      <c r="AI3110" s="212"/>
      <c r="AJ3110" s="212"/>
      <c r="AK3110" s="212"/>
      <c r="AL3110" s="212"/>
      <c r="AM3110" s="212"/>
      <c r="AN3110" s="212"/>
      <c r="AO3110" s="212"/>
      <c r="AP3110" s="212"/>
      <c r="AQ3110" s="212"/>
      <c r="AR3110" s="212"/>
      <c r="AS3110" s="212"/>
      <c r="AT3110" s="212"/>
      <c r="AU3110" s="212"/>
      <c r="AV3110" s="212"/>
      <c r="AW3110" s="212"/>
      <c r="AX3110" s="212"/>
      <c r="AY3110" s="212"/>
      <c r="AZ3110" s="212"/>
      <c r="BA3110" s="212"/>
      <c r="BB3110" s="212"/>
      <c r="BC3110" s="212"/>
      <c r="BD3110" s="212"/>
      <c r="BE3110" s="212"/>
      <c r="BF3110" s="212"/>
      <c r="BG3110" s="212"/>
      <c r="BH3110" s="212"/>
    </row>
    <row r="3111" spans="1:60" outlineLevel="3" x14ac:dyDescent="0.2">
      <c r="A3111" s="219"/>
      <c r="B3111" s="220"/>
      <c r="C3111" s="259" t="s">
        <v>2224</v>
      </c>
      <c r="D3111" s="226"/>
      <c r="E3111" s="227"/>
      <c r="F3111" s="222"/>
      <c r="G3111" s="222"/>
      <c r="H3111" s="222"/>
      <c r="I3111" s="222"/>
      <c r="J3111" s="222"/>
      <c r="K3111" s="222"/>
      <c r="L3111" s="222"/>
      <c r="M3111" s="222"/>
      <c r="N3111" s="221"/>
      <c r="O3111" s="221"/>
      <c r="P3111" s="221"/>
      <c r="Q3111" s="221"/>
      <c r="R3111" s="222"/>
      <c r="S3111" s="222"/>
      <c r="T3111" s="222"/>
      <c r="U3111" s="222"/>
      <c r="V3111" s="222"/>
      <c r="W3111" s="222"/>
      <c r="X3111" s="222"/>
      <c r="Y3111" s="222"/>
      <c r="Z3111" s="212"/>
      <c r="AA3111" s="212"/>
      <c r="AB3111" s="212"/>
      <c r="AC3111" s="212"/>
      <c r="AD3111" s="212"/>
      <c r="AE3111" s="212"/>
      <c r="AF3111" s="212"/>
      <c r="AG3111" s="212" t="s">
        <v>235</v>
      </c>
      <c r="AH3111" s="212">
        <v>0</v>
      </c>
      <c r="AI3111" s="212"/>
      <c r="AJ3111" s="212"/>
      <c r="AK3111" s="212"/>
      <c r="AL3111" s="212"/>
      <c r="AM3111" s="212"/>
      <c r="AN3111" s="212"/>
      <c r="AO3111" s="212"/>
      <c r="AP3111" s="212"/>
      <c r="AQ3111" s="212"/>
      <c r="AR3111" s="212"/>
      <c r="AS3111" s="212"/>
      <c r="AT3111" s="212"/>
      <c r="AU3111" s="212"/>
      <c r="AV3111" s="212"/>
      <c r="AW3111" s="212"/>
      <c r="AX3111" s="212"/>
      <c r="AY3111" s="212"/>
      <c r="AZ3111" s="212"/>
      <c r="BA3111" s="212"/>
      <c r="BB3111" s="212"/>
      <c r="BC3111" s="212"/>
      <c r="BD3111" s="212"/>
      <c r="BE3111" s="212"/>
      <c r="BF3111" s="212"/>
      <c r="BG3111" s="212"/>
      <c r="BH3111" s="212"/>
    </row>
    <row r="3112" spans="1:60" outlineLevel="3" x14ac:dyDescent="0.2">
      <c r="A3112" s="219"/>
      <c r="B3112" s="220"/>
      <c r="C3112" s="259" t="s">
        <v>238</v>
      </c>
      <c r="D3112" s="226"/>
      <c r="E3112" s="227">
        <v>1</v>
      </c>
      <c r="F3112" s="222"/>
      <c r="G3112" s="222"/>
      <c r="H3112" s="222"/>
      <c r="I3112" s="222"/>
      <c r="J3112" s="222"/>
      <c r="K3112" s="222"/>
      <c r="L3112" s="222"/>
      <c r="M3112" s="222"/>
      <c r="N3112" s="221"/>
      <c r="O3112" s="221"/>
      <c r="P3112" s="221"/>
      <c r="Q3112" s="221"/>
      <c r="R3112" s="222"/>
      <c r="S3112" s="222"/>
      <c r="T3112" s="222"/>
      <c r="U3112" s="222"/>
      <c r="V3112" s="222"/>
      <c r="W3112" s="222"/>
      <c r="X3112" s="222"/>
      <c r="Y3112" s="222"/>
      <c r="Z3112" s="212"/>
      <c r="AA3112" s="212"/>
      <c r="AB3112" s="212"/>
      <c r="AC3112" s="212"/>
      <c r="AD3112" s="212"/>
      <c r="AE3112" s="212"/>
      <c r="AF3112" s="212"/>
      <c r="AG3112" s="212" t="s">
        <v>235</v>
      </c>
      <c r="AH3112" s="212">
        <v>0</v>
      </c>
      <c r="AI3112" s="212"/>
      <c r="AJ3112" s="212"/>
      <c r="AK3112" s="212"/>
      <c r="AL3112" s="212"/>
      <c r="AM3112" s="212"/>
      <c r="AN3112" s="212"/>
      <c r="AO3112" s="212"/>
      <c r="AP3112" s="212"/>
      <c r="AQ3112" s="212"/>
      <c r="AR3112" s="212"/>
      <c r="AS3112" s="212"/>
      <c r="AT3112" s="212"/>
      <c r="AU3112" s="212"/>
      <c r="AV3112" s="212"/>
      <c r="AW3112" s="212"/>
      <c r="AX3112" s="212"/>
      <c r="AY3112" s="212"/>
      <c r="AZ3112" s="212"/>
      <c r="BA3112" s="212"/>
      <c r="BB3112" s="212"/>
      <c r="BC3112" s="212"/>
      <c r="BD3112" s="212"/>
      <c r="BE3112" s="212"/>
      <c r="BF3112" s="212"/>
      <c r="BG3112" s="212"/>
      <c r="BH3112" s="212"/>
    </row>
    <row r="3113" spans="1:60" outlineLevel="1" x14ac:dyDescent="0.2">
      <c r="A3113" s="239">
        <v>337</v>
      </c>
      <c r="B3113" s="240" t="s">
        <v>2225</v>
      </c>
      <c r="C3113" s="257" t="s">
        <v>2226</v>
      </c>
      <c r="D3113" s="241" t="s">
        <v>1118</v>
      </c>
      <c r="E3113" s="242">
        <v>1</v>
      </c>
      <c r="F3113" s="243"/>
      <c r="G3113" s="244">
        <f>ROUND(E3113*F3113,2)</f>
        <v>0</v>
      </c>
      <c r="H3113" s="243"/>
      <c r="I3113" s="244">
        <f>ROUND(E3113*H3113,2)</f>
        <v>0</v>
      </c>
      <c r="J3113" s="243"/>
      <c r="K3113" s="244">
        <f>ROUND(E3113*J3113,2)</f>
        <v>0</v>
      </c>
      <c r="L3113" s="244">
        <v>15</v>
      </c>
      <c r="M3113" s="244">
        <f>G3113*(1+L3113/100)</f>
        <v>0</v>
      </c>
      <c r="N3113" s="242">
        <v>0</v>
      </c>
      <c r="O3113" s="242">
        <f>ROUND(E3113*N3113,2)</f>
        <v>0</v>
      </c>
      <c r="P3113" s="242">
        <v>0</v>
      </c>
      <c r="Q3113" s="242">
        <f>ROUND(E3113*P3113,2)</f>
        <v>0</v>
      </c>
      <c r="R3113" s="244"/>
      <c r="S3113" s="244" t="s">
        <v>250</v>
      </c>
      <c r="T3113" s="245" t="s">
        <v>228</v>
      </c>
      <c r="U3113" s="222">
        <v>0</v>
      </c>
      <c r="V3113" s="222">
        <f>ROUND(E3113*U3113,2)</f>
        <v>0</v>
      </c>
      <c r="W3113" s="222"/>
      <c r="X3113" s="222" t="s">
        <v>298</v>
      </c>
      <c r="Y3113" s="222" t="s">
        <v>230</v>
      </c>
      <c r="Z3113" s="212"/>
      <c r="AA3113" s="212"/>
      <c r="AB3113" s="212"/>
      <c r="AC3113" s="212"/>
      <c r="AD3113" s="212"/>
      <c r="AE3113" s="212"/>
      <c r="AF3113" s="212"/>
      <c r="AG3113" s="212" t="s">
        <v>299</v>
      </c>
      <c r="AH3113" s="212"/>
      <c r="AI3113" s="212"/>
      <c r="AJ3113" s="212"/>
      <c r="AK3113" s="212"/>
      <c r="AL3113" s="212"/>
      <c r="AM3113" s="212"/>
      <c r="AN3113" s="212"/>
      <c r="AO3113" s="212"/>
      <c r="AP3113" s="212"/>
      <c r="AQ3113" s="212"/>
      <c r="AR3113" s="212"/>
      <c r="AS3113" s="212"/>
      <c r="AT3113" s="212"/>
      <c r="AU3113" s="212"/>
      <c r="AV3113" s="212"/>
      <c r="AW3113" s="212"/>
      <c r="AX3113" s="212"/>
      <c r="AY3113" s="212"/>
      <c r="AZ3113" s="212"/>
      <c r="BA3113" s="212"/>
      <c r="BB3113" s="212"/>
      <c r="BC3113" s="212"/>
      <c r="BD3113" s="212"/>
      <c r="BE3113" s="212"/>
      <c r="BF3113" s="212"/>
      <c r="BG3113" s="212"/>
      <c r="BH3113" s="212"/>
    </row>
    <row r="3114" spans="1:60" outlineLevel="2" x14ac:dyDescent="0.2">
      <c r="A3114" s="219"/>
      <c r="B3114" s="220"/>
      <c r="C3114" s="259" t="s">
        <v>2227</v>
      </c>
      <c r="D3114" s="226"/>
      <c r="E3114" s="227"/>
      <c r="F3114" s="222"/>
      <c r="G3114" s="222"/>
      <c r="H3114" s="222"/>
      <c r="I3114" s="222"/>
      <c r="J3114" s="222"/>
      <c r="K3114" s="222"/>
      <c r="L3114" s="222"/>
      <c r="M3114" s="222"/>
      <c r="N3114" s="221"/>
      <c r="O3114" s="221"/>
      <c r="P3114" s="221"/>
      <c r="Q3114" s="221"/>
      <c r="R3114" s="222"/>
      <c r="S3114" s="222"/>
      <c r="T3114" s="222"/>
      <c r="U3114" s="222"/>
      <c r="V3114" s="222"/>
      <c r="W3114" s="222"/>
      <c r="X3114" s="222"/>
      <c r="Y3114" s="222"/>
      <c r="Z3114" s="212"/>
      <c r="AA3114" s="212"/>
      <c r="AB3114" s="212"/>
      <c r="AC3114" s="212"/>
      <c r="AD3114" s="212"/>
      <c r="AE3114" s="212"/>
      <c r="AF3114" s="212"/>
      <c r="AG3114" s="212" t="s">
        <v>235</v>
      </c>
      <c r="AH3114" s="212">
        <v>0</v>
      </c>
      <c r="AI3114" s="212"/>
      <c r="AJ3114" s="212"/>
      <c r="AK3114" s="212"/>
      <c r="AL3114" s="212"/>
      <c r="AM3114" s="212"/>
      <c r="AN3114" s="212"/>
      <c r="AO3114" s="212"/>
      <c r="AP3114" s="212"/>
      <c r="AQ3114" s="212"/>
      <c r="AR3114" s="212"/>
      <c r="AS3114" s="212"/>
      <c r="AT3114" s="212"/>
      <c r="AU3114" s="212"/>
      <c r="AV3114" s="212"/>
      <c r="AW3114" s="212"/>
      <c r="AX3114" s="212"/>
      <c r="AY3114" s="212"/>
      <c r="AZ3114" s="212"/>
      <c r="BA3114" s="212"/>
      <c r="BB3114" s="212"/>
      <c r="BC3114" s="212"/>
      <c r="BD3114" s="212"/>
      <c r="BE3114" s="212"/>
      <c r="BF3114" s="212"/>
      <c r="BG3114" s="212"/>
      <c r="BH3114" s="212"/>
    </row>
    <row r="3115" spans="1:60" outlineLevel="3" x14ac:dyDescent="0.2">
      <c r="A3115" s="219"/>
      <c r="B3115" s="220"/>
      <c r="C3115" s="259" t="s">
        <v>2201</v>
      </c>
      <c r="D3115" s="226"/>
      <c r="E3115" s="227"/>
      <c r="F3115" s="222"/>
      <c r="G3115" s="222"/>
      <c r="H3115" s="222"/>
      <c r="I3115" s="222"/>
      <c r="J3115" s="222"/>
      <c r="K3115" s="222"/>
      <c r="L3115" s="222"/>
      <c r="M3115" s="222"/>
      <c r="N3115" s="221"/>
      <c r="O3115" s="221"/>
      <c r="P3115" s="221"/>
      <c r="Q3115" s="221"/>
      <c r="R3115" s="222"/>
      <c r="S3115" s="222"/>
      <c r="T3115" s="222"/>
      <c r="U3115" s="222"/>
      <c r="V3115" s="222"/>
      <c r="W3115" s="222"/>
      <c r="X3115" s="222"/>
      <c r="Y3115" s="222"/>
      <c r="Z3115" s="212"/>
      <c r="AA3115" s="212"/>
      <c r="AB3115" s="212"/>
      <c r="AC3115" s="212"/>
      <c r="AD3115" s="212"/>
      <c r="AE3115" s="212"/>
      <c r="AF3115" s="212"/>
      <c r="AG3115" s="212" t="s">
        <v>235</v>
      </c>
      <c r="AH3115" s="212">
        <v>0</v>
      </c>
      <c r="AI3115" s="212"/>
      <c r="AJ3115" s="212"/>
      <c r="AK3115" s="212"/>
      <c r="AL3115" s="212"/>
      <c r="AM3115" s="212"/>
      <c r="AN3115" s="212"/>
      <c r="AO3115" s="212"/>
      <c r="AP3115" s="212"/>
      <c r="AQ3115" s="212"/>
      <c r="AR3115" s="212"/>
      <c r="AS3115" s="212"/>
      <c r="AT3115" s="212"/>
      <c r="AU3115" s="212"/>
      <c r="AV3115" s="212"/>
      <c r="AW3115" s="212"/>
      <c r="AX3115" s="212"/>
      <c r="AY3115" s="212"/>
      <c r="AZ3115" s="212"/>
      <c r="BA3115" s="212"/>
      <c r="BB3115" s="212"/>
      <c r="BC3115" s="212"/>
      <c r="BD3115" s="212"/>
      <c r="BE3115" s="212"/>
      <c r="BF3115" s="212"/>
      <c r="BG3115" s="212"/>
      <c r="BH3115" s="212"/>
    </row>
    <row r="3116" spans="1:60" outlineLevel="3" x14ac:dyDescent="0.2">
      <c r="A3116" s="219"/>
      <c r="B3116" s="220"/>
      <c r="C3116" s="259" t="s">
        <v>2228</v>
      </c>
      <c r="D3116" s="226"/>
      <c r="E3116" s="227"/>
      <c r="F3116" s="222"/>
      <c r="G3116" s="222"/>
      <c r="H3116" s="222"/>
      <c r="I3116" s="222"/>
      <c r="J3116" s="222"/>
      <c r="K3116" s="222"/>
      <c r="L3116" s="222"/>
      <c r="M3116" s="222"/>
      <c r="N3116" s="221"/>
      <c r="O3116" s="221"/>
      <c r="P3116" s="221"/>
      <c r="Q3116" s="221"/>
      <c r="R3116" s="222"/>
      <c r="S3116" s="222"/>
      <c r="T3116" s="222"/>
      <c r="U3116" s="222"/>
      <c r="V3116" s="222"/>
      <c r="W3116" s="222"/>
      <c r="X3116" s="222"/>
      <c r="Y3116" s="222"/>
      <c r="Z3116" s="212"/>
      <c r="AA3116" s="212"/>
      <c r="AB3116" s="212"/>
      <c r="AC3116" s="212"/>
      <c r="AD3116" s="212"/>
      <c r="AE3116" s="212"/>
      <c r="AF3116" s="212"/>
      <c r="AG3116" s="212" t="s">
        <v>235</v>
      </c>
      <c r="AH3116" s="212">
        <v>0</v>
      </c>
      <c r="AI3116" s="212"/>
      <c r="AJ3116" s="212"/>
      <c r="AK3116" s="212"/>
      <c r="AL3116" s="212"/>
      <c r="AM3116" s="212"/>
      <c r="AN3116" s="212"/>
      <c r="AO3116" s="212"/>
      <c r="AP3116" s="212"/>
      <c r="AQ3116" s="212"/>
      <c r="AR3116" s="212"/>
      <c r="AS3116" s="212"/>
      <c r="AT3116" s="212"/>
      <c r="AU3116" s="212"/>
      <c r="AV3116" s="212"/>
      <c r="AW3116" s="212"/>
      <c r="AX3116" s="212"/>
      <c r="AY3116" s="212"/>
      <c r="AZ3116" s="212"/>
      <c r="BA3116" s="212"/>
      <c r="BB3116" s="212"/>
      <c r="BC3116" s="212"/>
      <c r="BD3116" s="212"/>
      <c r="BE3116" s="212"/>
      <c r="BF3116" s="212"/>
      <c r="BG3116" s="212"/>
      <c r="BH3116" s="212"/>
    </row>
    <row r="3117" spans="1:60" outlineLevel="3" x14ac:dyDescent="0.2">
      <c r="A3117" s="219"/>
      <c r="B3117" s="220"/>
      <c r="C3117" s="259" t="s">
        <v>2203</v>
      </c>
      <c r="D3117" s="226"/>
      <c r="E3117" s="227"/>
      <c r="F3117" s="222"/>
      <c r="G3117" s="222"/>
      <c r="H3117" s="222"/>
      <c r="I3117" s="222"/>
      <c r="J3117" s="222"/>
      <c r="K3117" s="222"/>
      <c r="L3117" s="222"/>
      <c r="M3117" s="222"/>
      <c r="N3117" s="221"/>
      <c r="O3117" s="221"/>
      <c r="P3117" s="221"/>
      <c r="Q3117" s="221"/>
      <c r="R3117" s="222"/>
      <c r="S3117" s="222"/>
      <c r="T3117" s="222"/>
      <c r="U3117" s="222"/>
      <c r="V3117" s="222"/>
      <c r="W3117" s="222"/>
      <c r="X3117" s="222"/>
      <c r="Y3117" s="222"/>
      <c r="Z3117" s="212"/>
      <c r="AA3117" s="212"/>
      <c r="AB3117" s="212"/>
      <c r="AC3117" s="212"/>
      <c r="AD3117" s="212"/>
      <c r="AE3117" s="212"/>
      <c r="AF3117" s="212"/>
      <c r="AG3117" s="212" t="s">
        <v>235</v>
      </c>
      <c r="AH3117" s="212">
        <v>0</v>
      </c>
      <c r="AI3117" s="212"/>
      <c r="AJ3117" s="212"/>
      <c r="AK3117" s="212"/>
      <c r="AL3117" s="212"/>
      <c r="AM3117" s="212"/>
      <c r="AN3117" s="212"/>
      <c r="AO3117" s="212"/>
      <c r="AP3117" s="212"/>
      <c r="AQ3117" s="212"/>
      <c r="AR3117" s="212"/>
      <c r="AS3117" s="212"/>
      <c r="AT3117" s="212"/>
      <c r="AU3117" s="212"/>
      <c r="AV3117" s="212"/>
      <c r="AW3117" s="212"/>
      <c r="AX3117" s="212"/>
      <c r="AY3117" s="212"/>
      <c r="AZ3117" s="212"/>
      <c r="BA3117" s="212"/>
      <c r="BB3117" s="212"/>
      <c r="BC3117" s="212"/>
      <c r="BD3117" s="212"/>
      <c r="BE3117" s="212"/>
      <c r="BF3117" s="212"/>
      <c r="BG3117" s="212"/>
      <c r="BH3117" s="212"/>
    </row>
    <row r="3118" spans="1:60" outlineLevel="3" x14ac:dyDescent="0.2">
      <c r="A3118" s="219"/>
      <c r="B3118" s="220"/>
      <c r="C3118" s="259" t="s">
        <v>2204</v>
      </c>
      <c r="D3118" s="226"/>
      <c r="E3118" s="227"/>
      <c r="F3118" s="222"/>
      <c r="G3118" s="222"/>
      <c r="H3118" s="222"/>
      <c r="I3118" s="222"/>
      <c r="J3118" s="222"/>
      <c r="K3118" s="222"/>
      <c r="L3118" s="222"/>
      <c r="M3118" s="222"/>
      <c r="N3118" s="221"/>
      <c r="O3118" s="221"/>
      <c r="P3118" s="221"/>
      <c r="Q3118" s="221"/>
      <c r="R3118" s="222"/>
      <c r="S3118" s="222"/>
      <c r="T3118" s="222"/>
      <c r="U3118" s="222"/>
      <c r="V3118" s="222"/>
      <c r="W3118" s="222"/>
      <c r="X3118" s="222"/>
      <c r="Y3118" s="222"/>
      <c r="Z3118" s="212"/>
      <c r="AA3118" s="212"/>
      <c r="AB3118" s="212"/>
      <c r="AC3118" s="212"/>
      <c r="AD3118" s="212"/>
      <c r="AE3118" s="212"/>
      <c r="AF3118" s="212"/>
      <c r="AG3118" s="212" t="s">
        <v>235</v>
      </c>
      <c r="AH3118" s="212">
        <v>0</v>
      </c>
      <c r="AI3118" s="212"/>
      <c r="AJ3118" s="212"/>
      <c r="AK3118" s="212"/>
      <c r="AL3118" s="212"/>
      <c r="AM3118" s="212"/>
      <c r="AN3118" s="212"/>
      <c r="AO3118" s="212"/>
      <c r="AP3118" s="212"/>
      <c r="AQ3118" s="212"/>
      <c r="AR3118" s="212"/>
      <c r="AS3118" s="212"/>
      <c r="AT3118" s="212"/>
      <c r="AU3118" s="212"/>
      <c r="AV3118" s="212"/>
      <c r="AW3118" s="212"/>
      <c r="AX3118" s="212"/>
      <c r="AY3118" s="212"/>
      <c r="AZ3118" s="212"/>
      <c r="BA3118" s="212"/>
      <c r="BB3118" s="212"/>
      <c r="BC3118" s="212"/>
      <c r="BD3118" s="212"/>
      <c r="BE3118" s="212"/>
      <c r="BF3118" s="212"/>
      <c r="BG3118" s="212"/>
      <c r="BH3118" s="212"/>
    </row>
    <row r="3119" spans="1:60" outlineLevel="3" x14ac:dyDescent="0.2">
      <c r="A3119" s="219"/>
      <c r="B3119" s="220"/>
      <c r="C3119" s="259" t="s">
        <v>2205</v>
      </c>
      <c r="D3119" s="226"/>
      <c r="E3119" s="227"/>
      <c r="F3119" s="222"/>
      <c r="G3119" s="222"/>
      <c r="H3119" s="222"/>
      <c r="I3119" s="222"/>
      <c r="J3119" s="222"/>
      <c r="K3119" s="222"/>
      <c r="L3119" s="222"/>
      <c r="M3119" s="222"/>
      <c r="N3119" s="221"/>
      <c r="O3119" s="221"/>
      <c r="P3119" s="221"/>
      <c r="Q3119" s="221"/>
      <c r="R3119" s="222"/>
      <c r="S3119" s="222"/>
      <c r="T3119" s="222"/>
      <c r="U3119" s="222"/>
      <c r="V3119" s="222"/>
      <c r="W3119" s="222"/>
      <c r="X3119" s="222"/>
      <c r="Y3119" s="222"/>
      <c r="Z3119" s="212"/>
      <c r="AA3119" s="212"/>
      <c r="AB3119" s="212"/>
      <c r="AC3119" s="212"/>
      <c r="AD3119" s="212"/>
      <c r="AE3119" s="212"/>
      <c r="AF3119" s="212"/>
      <c r="AG3119" s="212" t="s">
        <v>235</v>
      </c>
      <c r="AH3119" s="212">
        <v>0</v>
      </c>
      <c r="AI3119" s="212"/>
      <c r="AJ3119" s="212"/>
      <c r="AK3119" s="212"/>
      <c r="AL3119" s="212"/>
      <c r="AM3119" s="212"/>
      <c r="AN3119" s="212"/>
      <c r="AO3119" s="212"/>
      <c r="AP3119" s="212"/>
      <c r="AQ3119" s="212"/>
      <c r="AR3119" s="212"/>
      <c r="AS3119" s="212"/>
      <c r="AT3119" s="212"/>
      <c r="AU3119" s="212"/>
      <c r="AV3119" s="212"/>
      <c r="AW3119" s="212"/>
      <c r="AX3119" s="212"/>
      <c r="AY3119" s="212"/>
      <c r="AZ3119" s="212"/>
      <c r="BA3119" s="212"/>
      <c r="BB3119" s="212"/>
      <c r="BC3119" s="212"/>
      <c r="BD3119" s="212"/>
      <c r="BE3119" s="212"/>
      <c r="BF3119" s="212"/>
      <c r="BG3119" s="212"/>
      <c r="BH3119" s="212"/>
    </row>
    <row r="3120" spans="1:60" outlineLevel="3" x14ac:dyDescent="0.2">
      <c r="A3120" s="219"/>
      <c r="B3120" s="220"/>
      <c r="C3120" s="259" t="s">
        <v>2229</v>
      </c>
      <c r="D3120" s="226"/>
      <c r="E3120" s="227"/>
      <c r="F3120" s="222"/>
      <c r="G3120" s="222"/>
      <c r="H3120" s="222"/>
      <c r="I3120" s="222"/>
      <c r="J3120" s="222"/>
      <c r="K3120" s="222"/>
      <c r="L3120" s="222"/>
      <c r="M3120" s="222"/>
      <c r="N3120" s="221"/>
      <c r="O3120" s="221"/>
      <c r="P3120" s="221"/>
      <c r="Q3120" s="221"/>
      <c r="R3120" s="222"/>
      <c r="S3120" s="222"/>
      <c r="T3120" s="222"/>
      <c r="U3120" s="222"/>
      <c r="V3120" s="222"/>
      <c r="W3120" s="222"/>
      <c r="X3120" s="222"/>
      <c r="Y3120" s="222"/>
      <c r="Z3120" s="212"/>
      <c r="AA3120" s="212"/>
      <c r="AB3120" s="212"/>
      <c r="AC3120" s="212"/>
      <c r="AD3120" s="212"/>
      <c r="AE3120" s="212"/>
      <c r="AF3120" s="212"/>
      <c r="AG3120" s="212" t="s">
        <v>235</v>
      </c>
      <c r="AH3120" s="212">
        <v>0</v>
      </c>
      <c r="AI3120" s="212"/>
      <c r="AJ3120" s="212"/>
      <c r="AK3120" s="212"/>
      <c r="AL3120" s="212"/>
      <c r="AM3120" s="212"/>
      <c r="AN3120" s="212"/>
      <c r="AO3120" s="212"/>
      <c r="AP3120" s="212"/>
      <c r="AQ3120" s="212"/>
      <c r="AR3120" s="212"/>
      <c r="AS3120" s="212"/>
      <c r="AT3120" s="212"/>
      <c r="AU3120" s="212"/>
      <c r="AV3120" s="212"/>
      <c r="AW3120" s="212"/>
      <c r="AX3120" s="212"/>
      <c r="AY3120" s="212"/>
      <c r="AZ3120" s="212"/>
      <c r="BA3120" s="212"/>
      <c r="BB3120" s="212"/>
      <c r="BC3120" s="212"/>
      <c r="BD3120" s="212"/>
      <c r="BE3120" s="212"/>
      <c r="BF3120" s="212"/>
      <c r="BG3120" s="212"/>
      <c r="BH3120" s="212"/>
    </row>
    <row r="3121" spans="1:60" outlineLevel="3" x14ac:dyDescent="0.2">
      <c r="A3121" s="219"/>
      <c r="B3121" s="220"/>
      <c r="C3121" s="259" t="s">
        <v>2230</v>
      </c>
      <c r="D3121" s="226"/>
      <c r="E3121" s="227"/>
      <c r="F3121" s="222"/>
      <c r="G3121" s="222"/>
      <c r="H3121" s="222"/>
      <c r="I3121" s="222"/>
      <c r="J3121" s="222"/>
      <c r="K3121" s="222"/>
      <c r="L3121" s="222"/>
      <c r="M3121" s="222"/>
      <c r="N3121" s="221"/>
      <c r="O3121" s="221"/>
      <c r="P3121" s="221"/>
      <c r="Q3121" s="221"/>
      <c r="R3121" s="222"/>
      <c r="S3121" s="222"/>
      <c r="T3121" s="222"/>
      <c r="U3121" s="222"/>
      <c r="V3121" s="222"/>
      <c r="W3121" s="222"/>
      <c r="X3121" s="222"/>
      <c r="Y3121" s="222"/>
      <c r="Z3121" s="212"/>
      <c r="AA3121" s="212"/>
      <c r="AB3121" s="212"/>
      <c r="AC3121" s="212"/>
      <c r="AD3121" s="212"/>
      <c r="AE3121" s="212"/>
      <c r="AF3121" s="212"/>
      <c r="AG3121" s="212" t="s">
        <v>235</v>
      </c>
      <c r="AH3121" s="212">
        <v>0</v>
      </c>
      <c r="AI3121" s="212"/>
      <c r="AJ3121" s="212"/>
      <c r="AK3121" s="212"/>
      <c r="AL3121" s="212"/>
      <c r="AM3121" s="212"/>
      <c r="AN3121" s="212"/>
      <c r="AO3121" s="212"/>
      <c r="AP3121" s="212"/>
      <c r="AQ3121" s="212"/>
      <c r="AR3121" s="212"/>
      <c r="AS3121" s="212"/>
      <c r="AT3121" s="212"/>
      <c r="AU3121" s="212"/>
      <c r="AV3121" s="212"/>
      <c r="AW3121" s="212"/>
      <c r="AX3121" s="212"/>
      <c r="AY3121" s="212"/>
      <c r="AZ3121" s="212"/>
      <c r="BA3121" s="212"/>
      <c r="BB3121" s="212"/>
      <c r="BC3121" s="212"/>
      <c r="BD3121" s="212"/>
      <c r="BE3121" s="212"/>
      <c r="BF3121" s="212"/>
      <c r="BG3121" s="212"/>
      <c r="BH3121" s="212"/>
    </row>
    <row r="3122" spans="1:60" outlineLevel="3" x14ac:dyDescent="0.2">
      <c r="A3122" s="219"/>
      <c r="B3122" s="220"/>
      <c r="C3122" s="259" t="s">
        <v>2208</v>
      </c>
      <c r="D3122" s="226"/>
      <c r="E3122" s="227"/>
      <c r="F3122" s="222"/>
      <c r="G3122" s="222"/>
      <c r="H3122" s="222"/>
      <c r="I3122" s="222"/>
      <c r="J3122" s="222"/>
      <c r="K3122" s="222"/>
      <c r="L3122" s="222"/>
      <c r="M3122" s="222"/>
      <c r="N3122" s="221"/>
      <c r="O3122" s="221"/>
      <c r="P3122" s="221"/>
      <c r="Q3122" s="221"/>
      <c r="R3122" s="222"/>
      <c r="S3122" s="222"/>
      <c r="T3122" s="222"/>
      <c r="U3122" s="222"/>
      <c r="V3122" s="222"/>
      <c r="W3122" s="222"/>
      <c r="X3122" s="222"/>
      <c r="Y3122" s="222"/>
      <c r="Z3122" s="212"/>
      <c r="AA3122" s="212"/>
      <c r="AB3122" s="212"/>
      <c r="AC3122" s="212"/>
      <c r="AD3122" s="212"/>
      <c r="AE3122" s="212"/>
      <c r="AF3122" s="212"/>
      <c r="AG3122" s="212" t="s">
        <v>235</v>
      </c>
      <c r="AH3122" s="212">
        <v>0</v>
      </c>
      <c r="AI3122" s="212"/>
      <c r="AJ3122" s="212"/>
      <c r="AK3122" s="212"/>
      <c r="AL3122" s="212"/>
      <c r="AM3122" s="212"/>
      <c r="AN3122" s="212"/>
      <c r="AO3122" s="212"/>
      <c r="AP3122" s="212"/>
      <c r="AQ3122" s="212"/>
      <c r="AR3122" s="212"/>
      <c r="AS3122" s="212"/>
      <c r="AT3122" s="212"/>
      <c r="AU3122" s="212"/>
      <c r="AV3122" s="212"/>
      <c r="AW3122" s="212"/>
      <c r="AX3122" s="212"/>
      <c r="AY3122" s="212"/>
      <c r="AZ3122" s="212"/>
      <c r="BA3122" s="212"/>
      <c r="BB3122" s="212"/>
      <c r="BC3122" s="212"/>
      <c r="BD3122" s="212"/>
      <c r="BE3122" s="212"/>
      <c r="BF3122" s="212"/>
      <c r="BG3122" s="212"/>
      <c r="BH3122" s="212"/>
    </row>
    <row r="3123" spans="1:60" outlineLevel="3" x14ac:dyDescent="0.2">
      <c r="A3123" s="219"/>
      <c r="B3123" s="220"/>
      <c r="C3123" s="259" t="s">
        <v>2209</v>
      </c>
      <c r="D3123" s="226"/>
      <c r="E3123" s="227"/>
      <c r="F3123" s="222"/>
      <c r="G3123" s="222"/>
      <c r="H3123" s="222"/>
      <c r="I3123" s="222"/>
      <c r="J3123" s="222"/>
      <c r="K3123" s="222"/>
      <c r="L3123" s="222"/>
      <c r="M3123" s="222"/>
      <c r="N3123" s="221"/>
      <c r="O3123" s="221"/>
      <c r="P3123" s="221"/>
      <c r="Q3123" s="221"/>
      <c r="R3123" s="222"/>
      <c r="S3123" s="222"/>
      <c r="T3123" s="222"/>
      <c r="U3123" s="222"/>
      <c r="V3123" s="222"/>
      <c r="W3123" s="222"/>
      <c r="X3123" s="222"/>
      <c r="Y3123" s="222"/>
      <c r="Z3123" s="212"/>
      <c r="AA3123" s="212"/>
      <c r="AB3123" s="212"/>
      <c r="AC3123" s="212"/>
      <c r="AD3123" s="212"/>
      <c r="AE3123" s="212"/>
      <c r="AF3123" s="212"/>
      <c r="AG3123" s="212" t="s">
        <v>235</v>
      </c>
      <c r="AH3123" s="212">
        <v>0</v>
      </c>
      <c r="AI3123" s="212"/>
      <c r="AJ3123" s="212"/>
      <c r="AK3123" s="212"/>
      <c r="AL3123" s="212"/>
      <c r="AM3123" s="212"/>
      <c r="AN3123" s="212"/>
      <c r="AO3123" s="212"/>
      <c r="AP3123" s="212"/>
      <c r="AQ3123" s="212"/>
      <c r="AR3123" s="212"/>
      <c r="AS3123" s="212"/>
      <c r="AT3123" s="212"/>
      <c r="AU3123" s="212"/>
      <c r="AV3123" s="212"/>
      <c r="AW3123" s="212"/>
      <c r="AX3123" s="212"/>
      <c r="AY3123" s="212"/>
      <c r="AZ3123" s="212"/>
      <c r="BA3123" s="212"/>
      <c r="BB3123" s="212"/>
      <c r="BC3123" s="212"/>
      <c r="BD3123" s="212"/>
      <c r="BE3123" s="212"/>
      <c r="BF3123" s="212"/>
      <c r="BG3123" s="212"/>
      <c r="BH3123" s="212"/>
    </row>
    <row r="3124" spans="1:60" outlineLevel="3" x14ac:dyDescent="0.2">
      <c r="A3124" s="219"/>
      <c r="B3124" s="220"/>
      <c r="C3124" s="259" t="s">
        <v>2210</v>
      </c>
      <c r="D3124" s="226"/>
      <c r="E3124" s="227"/>
      <c r="F3124" s="222"/>
      <c r="G3124" s="222"/>
      <c r="H3124" s="222"/>
      <c r="I3124" s="222"/>
      <c r="J3124" s="222"/>
      <c r="K3124" s="222"/>
      <c r="L3124" s="222"/>
      <c r="M3124" s="222"/>
      <c r="N3124" s="221"/>
      <c r="O3124" s="221"/>
      <c r="P3124" s="221"/>
      <c r="Q3124" s="221"/>
      <c r="R3124" s="222"/>
      <c r="S3124" s="222"/>
      <c r="T3124" s="222"/>
      <c r="U3124" s="222"/>
      <c r="V3124" s="222"/>
      <c r="W3124" s="222"/>
      <c r="X3124" s="222"/>
      <c r="Y3124" s="222"/>
      <c r="Z3124" s="212"/>
      <c r="AA3124" s="212"/>
      <c r="AB3124" s="212"/>
      <c r="AC3124" s="212"/>
      <c r="AD3124" s="212"/>
      <c r="AE3124" s="212"/>
      <c r="AF3124" s="212"/>
      <c r="AG3124" s="212" t="s">
        <v>235</v>
      </c>
      <c r="AH3124" s="212">
        <v>0</v>
      </c>
      <c r="AI3124" s="212"/>
      <c r="AJ3124" s="212"/>
      <c r="AK3124" s="212"/>
      <c r="AL3124" s="212"/>
      <c r="AM3124" s="212"/>
      <c r="AN3124" s="212"/>
      <c r="AO3124" s="212"/>
      <c r="AP3124" s="212"/>
      <c r="AQ3124" s="212"/>
      <c r="AR3124" s="212"/>
      <c r="AS3124" s="212"/>
      <c r="AT3124" s="212"/>
      <c r="AU3124" s="212"/>
      <c r="AV3124" s="212"/>
      <c r="AW3124" s="212"/>
      <c r="AX3124" s="212"/>
      <c r="AY3124" s="212"/>
      <c r="AZ3124" s="212"/>
      <c r="BA3124" s="212"/>
      <c r="BB3124" s="212"/>
      <c r="BC3124" s="212"/>
      <c r="BD3124" s="212"/>
      <c r="BE3124" s="212"/>
      <c r="BF3124" s="212"/>
      <c r="BG3124" s="212"/>
      <c r="BH3124" s="212"/>
    </row>
    <row r="3125" spans="1:60" outlineLevel="3" x14ac:dyDescent="0.2">
      <c r="A3125" s="219"/>
      <c r="B3125" s="220"/>
      <c r="C3125" s="259" t="s">
        <v>238</v>
      </c>
      <c r="D3125" s="226"/>
      <c r="E3125" s="227">
        <v>1</v>
      </c>
      <c r="F3125" s="222"/>
      <c r="G3125" s="222"/>
      <c r="H3125" s="222"/>
      <c r="I3125" s="222"/>
      <c r="J3125" s="222"/>
      <c r="K3125" s="222"/>
      <c r="L3125" s="222"/>
      <c r="M3125" s="222"/>
      <c r="N3125" s="221"/>
      <c r="O3125" s="221"/>
      <c r="P3125" s="221"/>
      <c r="Q3125" s="221"/>
      <c r="R3125" s="222"/>
      <c r="S3125" s="222"/>
      <c r="T3125" s="222"/>
      <c r="U3125" s="222"/>
      <c r="V3125" s="222"/>
      <c r="W3125" s="222"/>
      <c r="X3125" s="222"/>
      <c r="Y3125" s="222"/>
      <c r="Z3125" s="212"/>
      <c r="AA3125" s="212"/>
      <c r="AB3125" s="212"/>
      <c r="AC3125" s="212"/>
      <c r="AD3125" s="212"/>
      <c r="AE3125" s="212"/>
      <c r="AF3125" s="212"/>
      <c r="AG3125" s="212" t="s">
        <v>235</v>
      </c>
      <c r="AH3125" s="212">
        <v>0</v>
      </c>
      <c r="AI3125" s="212"/>
      <c r="AJ3125" s="212"/>
      <c r="AK3125" s="212"/>
      <c r="AL3125" s="212"/>
      <c r="AM3125" s="212"/>
      <c r="AN3125" s="212"/>
      <c r="AO3125" s="212"/>
      <c r="AP3125" s="212"/>
      <c r="AQ3125" s="212"/>
      <c r="AR3125" s="212"/>
      <c r="AS3125" s="212"/>
      <c r="AT3125" s="212"/>
      <c r="AU3125" s="212"/>
      <c r="AV3125" s="212"/>
      <c r="AW3125" s="212"/>
      <c r="AX3125" s="212"/>
      <c r="AY3125" s="212"/>
      <c r="AZ3125" s="212"/>
      <c r="BA3125" s="212"/>
      <c r="BB3125" s="212"/>
      <c r="BC3125" s="212"/>
      <c r="BD3125" s="212"/>
      <c r="BE3125" s="212"/>
      <c r="BF3125" s="212"/>
      <c r="BG3125" s="212"/>
      <c r="BH3125" s="212"/>
    </row>
    <row r="3126" spans="1:60" outlineLevel="1" x14ac:dyDescent="0.2">
      <c r="A3126" s="239">
        <v>338</v>
      </c>
      <c r="B3126" s="240" t="s">
        <v>2231</v>
      </c>
      <c r="C3126" s="257" t="s">
        <v>2232</v>
      </c>
      <c r="D3126" s="241" t="s">
        <v>1118</v>
      </c>
      <c r="E3126" s="242">
        <v>1</v>
      </c>
      <c r="F3126" s="243"/>
      <c r="G3126" s="244">
        <f>ROUND(E3126*F3126,2)</f>
        <v>0</v>
      </c>
      <c r="H3126" s="243"/>
      <c r="I3126" s="244">
        <f>ROUND(E3126*H3126,2)</f>
        <v>0</v>
      </c>
      <c r="J3126" s="243"/>
      <c r="K3126" s="244">
        <f>ROUND(E3126*J3126,2)</f>
        <v>0</v>
      </c>
      <c r="L3126" s="244">
        <v>15</v>
      </c>
      <c r="M3126" s="244">
        <f>G3126*(1+L3126/100)</f>
        <v>0</v>
      </c>
      <c r="N3126" s="242">
        <v>0</v>
      </c>
      <c r="O3126" s="242">
        <f>ROUND(E3126*N3126,2)</f>
        <v>0</v>
      </c>
      <c r="P3126" s="242">
        <v>0</v>
      </c>
      <c r="Q3126" s="242">
        <f>ROUND(E3126*P3126,2)</f>
        <v>0</v>
      </c>
      <c r="R3126" s="244"/>
      <c r="S3126" s="244" t="s">
        <v>250</v>
      </c>
      <c r="T3126" s="245" t="s">
        <v>228</v>
      </c>
      <c r="U3126" s="222">
        <v>0</v>
      </c>
      <c r="V3126" s="222">
        <f>ROUND(E3126*U3126,2)</f>
        <v>0</v>
      </c>
      <c r="W3126" s="222"/>
      <c r="X3126" s="222" t="s">
        <v>298</v>
      </c>
      <c r="Y3126" s="222" t="s">
        <v>230</v>
      </c>
      <c r="Z3126" s="212"/>
      <c r="AA3126" s="212"/>
      <c r="AB3126" s="212"/>
      <c r="AC3126" s="212"/>
      <c r="AD3126" s="212"/>
      <c r="AE3126" s="212"/>
      <c r="AF3126" s="212"/>
      <c r="AG3126" s="212" t="s">
        <v>299</v>
      </c>
      <c r="AH3126" s="212"/>
      <c r="AI3126" s="212"/>
      <c r="AJ3126" s="212"/>
      <c r="AK3126" s="212"/>
      <c r="AL3126" s="212"/>
      <c r="AM3126" s="212"/>
      <c r="AN3126" s="212"/>
      <c r="AO3126" s="212"/>
      <c r="AP3126" s="212"/>
      <c r="AQ3126" s="212"/>
      <c r="AR3126" s="212"/>
      <c r="AS3126" s="212"/>
      <c r="AT3126" s="212"/>
      <c r="AU3126" s="212"/>
      <c r="AV3126" s="212"/>
      <c r="AW3126" s="212"/>
      <c r="AX3126" s="212"/>
      <c r="AY3126" s="212"/>
      <c r="AZ3126" s="212"/>
      <c r="BA3126" s="212"/>
      <c r="BB3126" s="212"/>
      <c r="BC3126" s="212"/>
      <c r="BD3126" s="212"/>
      <c r="BE3126" s="212"/>
      <c r="BF3126" s="212"/>
      <c r="BG3126" s="212"/>
      <c r="BH3126" s="212"/>
    </row>
    <row r="3127" spans="1:60" outlineLevel="2" x14ac:dyDescent="0.2">
      <c r="A3127" s="219"/>
      <c r="B3127" s="220"/>
      <c r="C3127" s="259" t="s">
        <v>2215</v>
      </c>
      <c r="D3127" s="226"/>
      <c r="E3127" s="227"/>
      <c r="F3127" s="222"/>
      <c r="G3127" s="222"/>
      <c r="H3127" s="222"/>
      <c r="I3127" s="222"/>
      <c r="J3127" s="222"/>
      <c r="K3127" s="222"/>
      <c r="L3127" s="222"/>
      <c r="M3127" s="222"/>
      <c r="N3127" s="221"/>
      <c r="O3127" s="221"/>
      <c r="P3127" s="221"/>
      <c r="Q3127" s="221"/>
      <c r="R3127" s="222"/>
      <c r="S3127" s="222"/>
      <c r="T3127" s="222"/>
      <c r="U3127" s="222"/>
      <c r="V3127" s="222"/>
      <c r="W3127" s="222"/>
      <c r="X3127" s="222"/>
      <c r="Y3127" s="222"/>
      <c r="Z3127" s="212"/>
      <c r="AA3127" s="212"/>
      <c r="AB3127" s="212"/>
      <c r="AC3127" s="212"/>
      <c r="AD3127" s="212"/>
      <c r="AE3127" s="212"/>
      <c r="AF3127" s="212"/>
      <c r="AG3127" s="212" t="s">
        <v>235</v>
      </c>
      <c r="AH3127" s="212">
        <v>0</v>
      </c>
      <c r="AI3127" s="212"/>
      <c r="AJ3127" s="212"/>
      <c r="AK3127" s="212"/>
      <c r="AL3127" s="212"/>
      <c r="AM3127" s="212"/>
      <c r="AN3127" s="212"/>
      <c r="AO3127" s="212"/>
      <c r="AP3127" s="212"/>
      <c r="AQ3127" s="212"/>
      <c r="AR3127" s="212"/>
      <c r="AS3127" s="212"/>
      <c r="AT3127" s="212"/>
      <c r="AU3127" s="212"/>
      <c r="AV3127" s="212"/>
      <c r="AW3127" s="212"/>
      <c r="AX3127" s="212"/>
      <c r="AY3127" s="212"/>
      <c r="AZ3127" s="212"/>
      <c r="BA3127" s="212"/>
      <c r="BB3127" s="212"/>
      <c r="BC3127" s="212"/>
      <c r="BD3127" s="212"/>
      <c r="BE3127" s="212"/>
      <c r="BF3127" s="212"/>
      <c r="BG3127" s="212"/>
      <c r="BH3127" s="212"/>
    </row>
    <row r="3128" spans="1:60" outlineLevel="3" x14ac:dyDescent="0.2">
      <c r="A3128" s="219"/>
      <c r="B3128" s="220"/>
      <c r="C3128" s="259" t="s">
        <v>2216</v>
      </c>
      <c r="D3128" s="226"/>
      <c r="E3128" s="227"/>
      <c r="F3128" s="222"/>
      <c r="G3128" s="222"/>
      <c r="H3128" s="222"/>
      <c r="I3128" s="222"/>
      <c r="J3128" s="222"/>
      <c r="K3128" s="222"/>
      <c r="L3128" s="222"/>
      <c r="M3128" s="222"/>
      <c r="N3128" s="221"/>
      <c r="O3128" s="221"/>
      <c r="P3128" s="221"/>
      <c r="Q3128" s="221"/>
      <c r="R3128" s="222"/>
      <c r="S3128" s="222"/>
      <c r="T3128" s="222"/>
      <c r="U3128" s="222"/>
      <c r="V3128" s="222"/>
      <c r="W3128" s="222"/>
      <c r="X3128" s="222"/>
      <c r="Y3128" s="222"/>
      <c r="Z3128" s="212"/>
      <c r="AA3128" s="212"/>
      <c r="AB3128" s="212"/>
      <c r="AC3128" s="212"/>
      <c r="AD3128" s="212"/>
      <c r="AE3128" s="212"/>
      <c r="AF3128" s="212"/>
      <c r="AG3128" s="212" t="s">
        <v>235</v>
      </c>
      <c r="AH3128" s="212">
        <v>0</v>
      </c>
      <c r="AI3128" s="212"/>
      <c r="AJ3128" s="212"/>
      <c r="AK3128" s="212"/>
      <c r="AL3128" s="212"/>
      <c r="AM3128" s="212"/>
      <c r="AN3128" s="212"/>
      <c r="AO3128" s="212"/>
      <c r="AP3128" s="212"/>
      <c r="AQ3128" s="212"/>
      <c r="AR3128" s="212"/>
      <c r="AS3128" s="212"/>
      <c r="AT3128" s="212"/>
      <c r="AU3128" s="212"/>
      <c r="AV3128" s="212"/>
      <c r="AW3128" s="212"/>
      <c r="AX3128" s="212"/>
      <c r="AY3128" s="212"/>
      <c r="AZ3128" s="212"/>
      <c r="BA3128" s="212"/>
      <c r="BB3128" s="212"/>
      <c r="BC3128" s="212"/>
      <c r="BD3128" s="212"/>
      <c r="BE3128" s="212"/>
      <c r="BF3128" s="212"/>
      <c r="BG3128" s="212"/>
      <c r="BH3128" s="212"/>
    </row>
    <row r="3129" spans="1:60" outlineLevel="3" x14ac:dyDescent="0.2">
      <c r="A3129" s="219"/>
      <c r="B3129" s="220"/>
      <c r="C3129" s="259" t="s">
        <v>2217</v>
      </c>
      <c r="D3129" s="226"/>
      <c r="E3129" s="227"/>
      <c r="F3129" s="222"/>
      <c r="G3129" s="222"/>
      <c r="H3129" s="222"/>
      <c r="I3129" s="222"/>
      <c r="J3129" s="222"/>
      <c r="K3129" s="222"/>
      <c r="L3129" s="222"/>
      <c r="M3129" s="222"/>
      <c r="N3129" s="221"/>
      <c r="O3129" s="221"/>
      <c r="P3129" s="221"/>
      <c r="Q3129" s="221"/>
      <c r="R3129" s="222"/>
      <c r="S3129" s="222"/>
      <c r="T3129" s="222"/>
      <c r="U3129" s="222"/>
      <c r="V3129" s="222"/>
      <c r="W3129" s="222"/>
      <c r="X3129" s="222"/>
      <c r="Y3129" s="222"/>
      <c r="Z3129" s="212"/>
      <c r="AA3129" s="212"/>
      <c r="AB3129" s="212"/>
      <c r="AC3129" s="212"/>
      <c r="AD3129" s="212"/>
      <c r="AE3129" s="212"/>
      <c r="AF3129" s="212"/>
      <c r="AG3129" s="212" t="s">
        <v>235</v>
      </c>
      <c r="AH3129" s="212">
        <v>0</v>
      </c>
      <c r="AI3129" s="212"/>
      <c r="AJ3129" s="212"/>
      <c r="AK3129" s="212"/>
      <c r="AL3129" s="212"/>
      <c r="AM3129" s="212"/>
      <c r="AN3129" s="212"/>
      <c r="AO3129" s="212"/>
      <c r="AP3129" s="212"/>
      <c r="AQ3129" s="212"/>
      <c r="AR3129" s="212"/>
      <c r="AS3129" s="212"/>
      <c r="AT3129" s="212"/>
      <c r="AU3129" s="212"/>
      <c r="AV3129" s="212"/>
      <c r="AW3129" s="212"/>
      <c r="AX3129" s="212"/>
      <c r="AY3129" s="212"/>
      <c r="AZ3129" s="212"/>
      <c r="BA3129" s="212"/>
      <c r="BB3129" s="212"/>
      <c r="BC3129" s="212"/>
      <c r="BD3129" s="212"/>
      <c r="BE3129" s="212"/>
      <c r="BF3129" s="212"/>
      <c r="BG3129" s="212"/>
      <c r="BH3129" s="212"/>
    </row>
    <row r="3130" spans="1:60" outlineLevel="3" x14ac:dyDescent="0.2">
      <c r="A3130" s="219"/>
      <c r="B3130" s="220"/>
      <c r="C3130" s="259" t="s">
        <v>2218</v>
      </c>
      <c r="D3130" s="226"/>
      <c r="E3130" s="227">
        <v>1</v>
      </c>
      <c r="F3130" s="222"/>
      <c r="G3130" s="222"/>
      <c r="H3130" s="222"/>
      <c r="I3130" s="222"/>
      <c r="J3130" s="222"/>
      <c r="K3130" s="222"/>
      <c r="L3130" s="222"/>
      <c r="M3130" s="222"/>
      <c r="N3130" s="221"/>
      <c r="O3130" s="221"/>
      <c r="P3130" s="221"/>
      <c r="Q3130" s="221"/>
      <c r="R3130" s="222"/>
      <c r="S3130" s="222"/>
      <c r="T3130" s="222"/>
      <c r="U3130" s="222"/>
      <c r="V3130" s="222"/>
      <c r="W3130" s="222"/>
      <c r="X3130" s="222"/>
      <c r="Y3130" s="222"/>
      <c r="Z3130" s="212"/>
      <c r="AA3130" s="212"/>
      <c r="AB3130" s="212"/>
      <c r="AC3130" s="212"/>
      <c r="AD3130" s="212"/>
      <c r="AE3130" s="212"/>
      <c r="AF3130" s="212"/>
      <c r="AG3130" s="212" t="s">
        <v>235</v>
      </c>
      <c r="AH3130" s="212">
        <v>0</v>
      </c>
      <c r="AI3130" s="212"/>
      <c r="AJ3130" s="212"/>
      <c r="AK3130" s="212"/>
      <c r="AL3130" s="212"/>
      <c r="AM3130" s="212"/>
      <c r="AN3130" s="212"/>
      <c r="AO3130" s="212"/>
      <c r="AP3130" s="212"/>
      <c r="AQ3130" s="212"/>
      <c r="AR3130" s="212"/>
      <c r="AS3130" s="212"/>
      <c r="AT3130" s="212"/>
      <c r="AU3130" s="212"/>
      <c r="AV3130" s="212"/>
      <c r="AW3130" s="212"/>
      <c r="AX3130" s="212"/>
      <c r="AY3130" s="212"/>
      <c r="AZ3130" s="212"/>
      <c r="BA3130" s="212"/>
      <c r="BB3130" s="212"/>
      <c r="BC3130" s="212"/>
      <c r="BD3130" s="212"/>
      <c r="BE3130" s="212"/>
      <c r="BF3130" s="212"/>
      <c r="BG3130" s="212"/>
      <c r="BH3130" s="212"/>
    </row>
    <row r="3131" spans="1:60" x14ac:dyDescent="0.2">
      <c r="A3131" s="229" t="s">
        <v>222</v>
      </c>
      <c r="B3131" s="230" t="s">
        <v>189</v>
      </c>
      <c r="C3131" s="256" t="s">
        <v>190</v>
      </c>
      <c r="D3131" s="231"/>
      <c r="E3131" s="232"/>
      <c r="F3131" s="233"/>
      <c r="G3131" s="233">
        <f>SUMIF(AG3132:AG3181,"&lt;&gt;NOR",G3132:G3181)</f>
        <v>0</v>
      </c>
      <c r="H3131" s="233"/>
      <c r="I3131" s="233">
        <f>SUM(I3132:I3181)</f>
        <v>0</v>
      </c>
      <c r="J3131" s="233"/>
      <c r="K3131" s="233">
        <f>SUM(K3132:K3181)</f>
        <v>0</v>
      </c>
      <c r="L3131" s="233"/>
      <c r="M3131" s="233">
        <f>SUM(M3132:M3181)</f>
        <v>0</v>
      </c>
      <c r="N3131" s="232"/>
      <c r="O3131" s="232">
        <f>SUM(O3132:O3181)</f>
        <v>0</v>
      </c>
      <c r="P3131" s="232"/>
      <c r="Q3131" s="232">
        <f>SUM(Q3132:Q3181)</f>
        <v>0</v>
      </c>
      <c r="R3131" s="233"/>
      <c r="S3131" s="233"/>
      <c r="T3131" s="234"/>
      <c r="U3131" s="228"/>
      <c r="V3131" s="228">
        <f>SUM(V3132:V3181)</f>
        <v>4502.5999999999995</v>
      </c>
      <c r="W3131" s="228"/>
      <c r="X3131" s="228"/>
      <c r="Y3131" s="228"/>
      <c r="AG3131" t="s">
        <v>223</v>
      </c>
    </row>
    <row r="3132" spans="1:60" outlineLevel="1" x14ac:dyDescent="0.2">
      <c r="A3132" s="239">
        <v>339</v>
      </c>
      <c r="B3132" s="240" t="s">
        <v>2233</v>
      </c>
      <c r="C3132" s="257" t="s">
        <v>2234</v>
      </c>
      <c r="D3132" s="241" t="s">
        <v>384</v>
      </c>
      <c r="E3132" s="242">
        <v>1205.1945000000001</v>
      </c>
      <c r="F3132" s="243"/>
      <c r="G3132" s="244">
        <f>ROUND(E3132*F3132,2)</f>
        <v>0</v>
      </c>
      <c r="H3132" s="243"/>
      <c r="I3132" s="244">
        <f>ROUND(E3132*H3132,2)</f>
        <v>0</v>
      </c>
      <c r="J3132" s="243"/>
      <c r="K3132" s="244">
        <f>ROUND(E3132*J3132,2)</f>
        <v>0</v>
      </c>
      <c r="L3132" s="244">
        <v>15</v>
      </c>
      <c r="M3132" s="244">
        <f>G3132*(1+L3132/100)</f>
        <v>0</v>
      </c>
      <c r="N3132" s="242">
        <v>0</v>
      </c>
      <c r="O3132" s="242">
        <f>ROUND(E3132*N3132,2)</f>
        <v>0</v>
      </c>
      <c r="P3132" s="242">
        <v>0</v>
      </c>
      <c r="Q3132" s="242">
        <f>ROUND(E3132*P3132,2)</f>
        <v>0</v>
      </c>
      <c r="R3132" s="244"/>
      <c r="S3132" s="244" t="s">
        <v>250</v>
      </c>
      <c r="T3132" s="245" t="s">
        <v>227</v>
      </c>
      <c r="U3132" s="222">
        <v>2.0099999999999998</v>
      </c>
      <c r="V3132" s="222">
        <f>ROUND(E3132*U3132,2)</f>
        <v>2422.44</v>
      </c>
      <c r="W3132" s="222"/>
      <c r="X3132" s="222" t="s">
        <v>298</v>
      </c>
      <c r="Y3132" s="222" t="s">
        <v>230</v>
      </c>
      <c r="Z3132" s="212"/>
      <c r="AA3132" s="212"/>
      <c r="AB3132" s="212"/>
      <c r="AC3132" s="212"/>
      <c r="AD3132" s="212"/>
      <c r="AE3132" s="212"/>
      <c r="AF3132" s="212"/>
      <c r="AG3132" s="212" t="s">
        <v>299</v>
      </c>
      <c r="AH3132" s="212"/>
      <c r="AI3132" s="212"/>
      <c r="AJ3132" s="212"/>
      <c r="AK3132" s="212"/>
      <c r="AL3132" s="212"/>
      <c r="AM3132" s="212"/>
      <c r="AN3132" s="212"/>
      <c r="AO3132" s="212"/>
      <c r="AP3132" s="212"/>
      <c r="AQ3132" s="212"/>
      <c r="AR3132" s="212"/>
      <c r="AS3132" s="212"/>
      <c r="AT3132" s="212"/>
      <c r="AU3132" s="212"/>
      <c r="AV3132" s="212"/>
      <c r="AW3132" s="212"/>
      <c r="AX3132" s="212"/>
      <c r="AY3132" s="212"/>
      <c r="AZ3132" s="212"/>
      <c r="BA3132" s="212"/>
      <c r="BB3132" s="212"/>
      <c r="BC3132" s="212"/>
      <c r="BD3132" s="212"/>
      <c r="BE3132" s="212"/>
      <c r="BF3132" s="212"/>
      <c r="BG3132" s="212"/>
      <c r="BH3132" s="212"/>
    </row>
    <row r="3133" spans="1:60" ht="22.5" outlineLevel="2" x14ac:dyDescent="0.2">
      <c r="A3133" s="219"/>
      <c r="B3133" s="220"/>
      <c r="C3133" s="258" t="s">
        <v>2235</v>
      </c>
      <c r="D3133" s="246"/>
      <c r="E3133" s="246"/>
      <c r="F3133" s="246"/>
      <c r="G3133" s="246"/>
      <c r="H3133" s="222"/>
      <c r="I3133" s="222"/>
      <c r="J3133" s="222"/>
      <c r="K3133" s="222"/>
      <c r="L3133" s="222"/>
      <c r="M3133" s="222"/>
      <c r="N3133" s="221"/>
      <c r="O3133" s="221"/>
      <c r="P3133" s="221"/>
      <c r="Q3133" s="221"/>
      <c r="R3133" s="222"/>
      <c r="S3133" s="222"/>
      <c r="T3133" s="222"/>
      <c r="U3133" s="222"/>
      <c r="V3133" s="222"/>
      <c r="W3133" s="222"/>
      <c r="X3133" s="222"/>
      <c r="Y3133" s="222"/>
      <c r="Z3133" s="212"/>
      <c r="AA3133" s="212"/>
      <c r="AB3133" s="212"/>
      <c r="AC3133" s="212"/>
      <c r="AD3133" s="212"/>
      <c r="AE3133" s="212"/>
      <c r="AF3133" s="212"/>
      <c r="AG3133" s="212" t="s">
        <v>233</v>
      </c>
      <c r="AH3133" s="212"/>
      <c r="AI3133" s="212"/>
      <c r="AJ3133" s="212"/>
      <c r="AK3133" s="212"/>
      <c r="AL3133" s="212"/>
      <c r="AM3133" s="212"/>
      <c r="AN3133" s="212"/>
      <c r="AO3133" s="212"/>
      <c r="AP3133" s="212"/>
      <c r="AQ3133" s="212"/>
      <c r="AR3133" s="212"/>
      <c r="AS3133" s="212"/>
      <c r="AT3133" s="212"/>
      <c r="AU3133" s="212"/>
      <c r="AV3133" s="212"/>
      <c r="AW3133" s="212"/>
      <c r="AX3133" s="212"/>
      <c r="AY3133" s="212"/>
      <c r="AZ3133" s="212"/>
      <c r="BA3133" s="247" t="str">
        <f>C3133</f>
        <v>V položce jsou započteny veškeré náklady na svislý přesun veškeré suti a vybouraných hmot ze všech bouracími pracemi dotčených místnostnmi a částí domu - to je 1.PP, 1.NP - půda, střecha.</v>
      </c>
      <c r="BB3133" s="212"/>
      <c r="BC3133" s="212"/>
      <c r="BD3133" s="212"/>
      <c r="BE3133" s="212"/>
      <c r="BF3133" s="212"/>
      <c r="BG3133" s="212"/>
      <c r="BH3133" s="212"/>
    </row>
    <row r="3134" spans="1:60" outlineLevel="3" x14ac:dyDescent="0.2">
      <c r="A3134" s="219"/>
      <c r="B3134" s="220"/>
      <c r="C3134" s="260" t="s">
        <v>2281</v>
      </c>
      <c r="D3134" s="248"/>
      <c r="E3134" s="248"/>
      <c r="F3134" s="248"/>
      <c r="G3134" s="248"/>
      <c r="H3134" s="222"/>
      <c r="I3134" s="222"/>
      <c r="J3134" s="222"/>
      <c r="K3134" s="222"/>
      <c r="L3134" s="222"/>
      <c r="M3134" s="222"/>
      <c r="N3134" s="221"/>
      <c r="O3134" s="221"/>
      <c r="P3134" s="221"/>
      <c r="Q3134" s="221"/>
      <c r="R3134" s="222"/>
      <c r="S3134" s="222"/>
      <c r="T3134" s="222"/>
      <c r="U3134" s="222"/>
      <c r="V3134" s="222"/>
      <c r="W3134" s="222"/>
      <c r="X3134" s="222"/>
      <c r="Y3134" s="222"/>
      <c r="Z3134" s="212"/>
      <c r="AA3134" s="212"/>
      <c r="AB3134" s="212"/>
      <c r="AC3134" s="212"/>
      <c r="AD3134" s="212"/>
      <c r="AE3134" s="212"/>
      <c r="AF3134" s="212"/>
      <c r="AG3134" s="212" t="s">
        <v>233</v>
      </c>
      <c r="AH3134" s="212"/>
      <c r="AI3134" s="212"/>
      <c r="AJ3134" s="212"/>
      <c r="AK3134" s="212"/>
      <c r="AL3134" s="212"/>
      <c r="AM3134" s="212"/>
      <c r="AN3134" s="212"/>
      <c r="AO3134" s="212"/>
      <c r="AP3134" s="212"/>
      <c r="AQ3134" s="212"/>
      <c r="AR3134" s="212"/>
      <c r="AS3134" s="212"/>
      <c r="AT3134" s="212"/>
      <c r="AU3134" s="212"/>
      <c r="AV3134" s="212"/>
      <c r="AW3134" s="212"/>
      <c r="AX3134" s="212"/>
      <c r="AY3134" s="212"/>
      <c r="AZ3134" s="212"/>
      <c r="BA3134" s="212"/>
      <c r="BB3134" s="212"/>
      <c r="BC3134" s="212"/>
      <c r="BD3134" s="212"/>
      <c r="BE3134" s="212"/>
      <c r="BF3134" s="212"/>
      <c r="BG3134" s="212"/>
      <c r="BH3134" s="212"/>
    </row>
    <row r="3135" spans="1:60" outlineLevel="3" x14ac:dyDescent="0.2">
      <c r="A3135" s="219"/>
      <c r="B3135" s="220"/>
      <c r="C3135" s="260" t="s">
        <v>2236</v>
      </c>
      <c r="D3135" s="248"/>
      <c r="E3135" s="248"/>
      <c r="F3135" s="248"/>
      <c r="G3135" s="248"/>
      <c r="H3135" s="222"/>
      <c r="I3135" s="222"/>
      <c r="J3135" s="222"/>
      <c r="K3135" s="222"/>
      <c r="L3135" s="222"/>
      <c r="M3135" s="222"/>
      <c r="N3135" s="221"/>
      <c r="O3135" s="221"/>
      <c r="P3135" s="221"/>
      <c r="Q3135" s="221"/>
      <c r="R3135" s="222"/>
      <c r="S3135" s="222"/>
      <c r="T3135" s="222"/>
      <c r="U3135" s="222"/>
      <c r="V3135" s="222"/>
      <c r="W3135" s="222"/>
      <c r="X3135" s="222"/>
      <c r="Y3135" s="222"/>
      <c r="Z3135" s="212"/>
      <c r="AA3135" s="212"/>
      <c r="AB3135" s="212"/>
      <c r="AC3135" s="212"/>
      <c r="AD3135" s="212"/>
      <c r="AE3135" s="212"/>
      <c r="AF3135" s="212"/>
      <c r="AG3135" s="212" t="s">
        <v>233</v>
      </c>
      <c r="AH3135" s="212"/>
      <c r="AI3135" s="212"/>
      <c r="AJ3135" s="212"/>
      <c r="AK3135" s="212"/>
      <c r="AL3135" s="212"/>
      <c r="AM3135" s="212"/>
      <c r="AN3135" s="212"/>
      <c r="AO3135" s="212"/>
      <c r="AP3135" s="212"/>
      <c r="AQ3135" s="212"/>
      <c r="AR3135" s="212"/>
      <c r="AS3135" s="212"/>
      <c r="AT3135" s="212"/>
      <c r="AU3135" s="212"/>
      <c r="AV3135" s="212"/>
      <c r="AW3135" s="212"/>
      <c r="AX3135" s="212"/>
      <c r="AY3135" s="212"/>
      <c r="AZ3135" s="212"/>
      <c r="BA3135" s="247" t="str">
        <f>C3135</f>
        <v>Na chodbách budovy se nesmí shromažďovat vybouraná suť. Veškerá suť a vybourané materiály musí být ihned odstraněny z budovy.</v>
      </c>
      <c r="BB3135" s="212"/>
      <c r="BC3135" s="212"/>
      <c r="BD3135" s="212"/>
      <c r="BE3135" s="212"/>
      <c r="BF3135" s="212"/>
      <c r="BG3135" s="212"/>
      <c r="BH3135" s="212"/>
    </row>
    <row r="3136" spans="1:60" outlineLevel="2" x14ac:dyDescent="0.2">
      <c r="A3136" s="219"/>
      <c r="B3136" s="220"/>
      <c r="C3136" s="259" t="s">
        <v>2237</v>
      </c>
      <c r="D3136" s="226"/>
      <c r="E3136" s="227">
        <v>1205.1945000000001</v>
      </c>
      <c r="F3136" s="222"/>
      <c r="G3136" s="222"/>
      <c r="H3136" s="222"/>
      <c r="I3136" s="222"/>
      <c r="J3136" s="222"/>
      <c r="K3136" s="222"/>
      <c r="L3136" s="222"/>
      <c r="M3136" s="222"/>
      <c r="N3136" s="221"/>
      <c r="O3136" s="221"/>
      <c r="P3136" s="221"/>
      <c r="Q3136" s="221"/>
      <c r="R3136" s="222"/>
      <c r="S3136" s="222"/>
      <c r="T3136" s="222"/>
      <c r="U3136" s="222"/>
      <c r="V3136" s="222"/>
      <c r="W3136" s="222"/>
      <c r="X3136" s="222"/>
      <c r="Y3136" s="222"/>
      <c r="Z3136" s="212"/>
      <c r="AA3136" s="212"/>
      <c r="AB3136" s="212"/>
      <c r="AC3136" s="212"/>
      <c r="AD3136" s="212"/>
      <c r="AE3136" s="212"/>
      <c r="AF3136" s="212"/>
      <c r="AG3136" s="212" t="s">
        <v>235</v>
      </c>
      <c r="AH3136" s="212">
        <v>5</v>
      </c>
      <c r="AI3136" s="212"/>
      <c r="AJ3136" s="212"/>
      <c r="AK3136" s="212"/>
      <c r="AL3136" s="212"/>
      <c r="AM3136" s="212"/>
      <c r="AN3136" s="212"/>
      <c r="AO3136" s="212"/>
      <c r="AP3136" s="212"/>
      <c r="AQ3136" s="212"/>
      <c r="AR3136" s="212"/>
      <c r="AS3136" s="212"/>
      <c r="AT3136" s="212"/>
      <c r="AU3136" s="212"/>
      <c r="AV3136" s="212"/>
      <c r="AW3136" s="212"/>
      <c r="AX3136" s="212"/>
      <c r="AY3136" s="212"/>
      <c r="AZ3136" s="212"/>
      <c r="BA3136" s="212"/>
      <c r="BB3136" s="212"/>
      <c r="BC3136" s="212"/>
      <c r="BD3136" s="212"/>
      <c r="BE3136" s="212"/>
      <c r="BF3136" s="212"/>
      <c r="BG3136" s="212"/>
      <c r="BH3136" s="212"/>
    </row>
    <row r="3137" spans="1:60" outlineLevel="1" x14ac:dyDescent="0.2">
      <c r="A3137" s="239">
        <v>340</v>
      </c>
      <c r="B3137" s="240" t="s">
        <v>2238</v>
      </c>
      <c r="C3137" s="257" t="s">
        <v>2239</v>
      </c>
      <c r="D3137" s="241" t="s">
        <v>384</v>
      </c>
      <c r="E3137" s="242">
        <v>1093.6914999999999</v>
      </c>
      <c r="F3137" s="243"/>
      <c r="G3137" s="244">
        <f>ROUND(E3137*F3137,2)</f>
        <v>0</v>
      </c>
      <c r="H3137" s="243"/>
      <c r="I3137" s="244">
        <f>ROUND(E3137*H3137,2)</f>
        <v>0</v>
      </c>
      <c r="J3137" s="243"/>
      <c r="K3137" s="244">
        <f>ROUND(E3137*J3137,2)</f>
        <v>0</v>
      </c>
      <c r="L3137" s="244">
        <v>15</v>
      </c>
      <c r="M3137" s="244">
        <f>G3137*(1+L3137/100)</f>
        <v>0</v>
      </c>
      <c r="N3137" s="242">
        <v>0</v>
      </c>
      <c r="O3137" s="242">
        <f>ROUND(E3137*N3137,2)</f>
        <v>0</v>
      </c>
      <c r="P3137" s="242">
        <v>0</v>
      </c>
      <c r="Q3137" s="242">
        <f>ROUND(E3137*P3137,2)</f>
        <v>0</v>
      </c>
      <c r="R3137" s="244" t="s">
        <v>1138</v>
      </c>
      <c r="S3137" s="244" t="s">
        <v>227</v>
      </c>
      <c r="T3137" s="245" t="s">
        <v>227</v>
      </c>
      <c r="U3137" s="222">
        <v>0.94199999999999995</v>
      </c>
      <c r="V3137" s="222">
        <f>ROUND(E3137*U3137,2)</f>
        <v>1030.26</v>
      </c>
      <c r="W3137" s="222"/>
      <c r="X3137" s="222" t="s">
        <v>298</v>
      </c>
      <c r="Y3137" s="222" t="s">
        <v>230</v>
      </c>
      <c r="Z3137" s="212"/>
      <c r="AA3137" s="212"/>
      <c r="AB3137" s="212"/>
      <c r="AC3137" s="212"/>
      <c r="AD3137" s="212"/>
      <c r="AE3137" s="212"/>
      <c r="AF3137" s="212"/>
      <c r="AG3137" s="212" t="s">
        <v>299</v>
      </c>
      <c r="AH3137" s="212"/>
      <c r="AI3137" s="212"/>
      <c r="AJ3137" s="212"/>
      <c r="AK3137" s="212"/>
      <c r="AL3137" s="212"/>
      <c r="AM3137" s="212"/>
      <c r="AN3137" s="212"/>
      <c r="AO3137" s="212"/>
      <c r="AP3137" s="212"/>
      <c r="AQ3137" s="212"/>
      <c r="AR3137" s="212"/>
      <c r="AS3137" s="212"/>
      <c r="AT3137" s="212"/>
      <c r="AU3137" s="212"/>
      <c r="AV3137" s="212"/>
      <c r="AW3137" s="212"/>
      <c r="AX3137" s="212"/>
      <c r="AY3137" s="212"/>
      <c r="AZ3137" s="212"/>
      <c r="BA3137" s="212"/>
      <c r="BB3137" s="212"/>
      <c r="BC3137" s="212"/>
      <c r="BD3137" s="212"/>
      <c r="BE3137" s="212"/>
      <c r="BF3137" s="212"/>
      <c r="BG3137" s="212"/>
      <c r="BH3137" s="212"/>
    </row>
    <row r="3138" spans="1:60" outlineLevel="2" x14ac:dyDescent="0.2">
      <c r="A3138" s="219"/>
      <c r="B3138" s="220"/>
      <c r="C3138" s="259" t="s">
        <v>2237</v>
      </c>
      <c r="D3138" s="226"/>
      <c r="E3138" s="227">
        <v>1205.1945000000001</v>
      </c>
      <c r="F3138" s="222"/>
      <c r="G3138" s="222"/>
      <c r="H3138" s="222"/>
      <c r="I3138" s="222"/>
      <c r="J3138" s="222"/>
      <c r="K3138" s="222"/>
      <c r="L3138" s="222"/>
      <c r="M3138" s="222"/>
      <c r="N3138" s="221"/>
      <c r="O3138" s="221"/>
      <c r="P3138" s="221"/>
      <c r="Q3138" s="221"/>
      <c r="R3138" s="222"/>
      <c r="S3138" s="222"/>
      <c r="T3138" s="222"/>
      <c r="U3138" s="222"/>
      <c r="V3138" s="222"/>
      <c r="W3138" s="222"/>
      <c r="X3138" s="222"/>
      <c r="Y3138" s="222"/>
      <c r="Z3138" s="212"/>
      <c r="AA3138" s="212"/>
      <c r="AB3138" s="212"/>
      <c r="AC3138" s="212"/>
      <c r="AD3138" s="212"/>
      <c r="AE3138" s="212"/>
      <c r="AF3138" s="212"/>
      <c r="AG3138" s="212" t="s">
        <v>235</v>
      </c>
      <c r="AH3138" s="212">
        <v>5</v>
      </c>
      <c r="AI3138" s="212"/>
      <c r="AJ3138" s="212"/>
      <c r="AK3138" s="212"/>
      <c r="AL3138" s="212"/>
      <c r="AM3138" s="212"/>
      <c r="AN3138" s="212"/>
      <c r="AO3138" s="212"/>
      <c r="AP3138" s="212"/>
      <c r="AQ3138" s="212"/>
      <c r="AR3138" s="212"/>
      <c r="AS3138" s="212"/>
      <c r="AT3138" s="212"/>
      <c r="AU3138" s="212"/>
      <c r="AV3138" s="212"/>
      <c r="AW3138" s="212"/>
      <c r="AX3138" s="212"/>
      <c r="AY3138" s="212"/>
      <c r="AZ3138" s="212"/>
      <c r="BA3138" s="212"/>
      <c r="BB3138" s="212"/>
      <c r="BC3138" s="212"/>
      <c r="BD3138" s="212"/>
      <c r="BE3138" s="212"/>
      <c r="BF3138" s="212"/>
      <c r="BG3138" s="212"/>
      <c r="BH3138" s="212"/>
    </row>
    <row r="3139" spans="1:60" ht="22.5" outlineLevel="3" x14ac:dyDescent="0.2">
      <c r="A3139" s="219"/>
      <c r="B3139" s="220"/>
      <c r="C3139" s="259" t="s">
        <v>2240</v>
      </c>
      <c r="D3139" s="226"/>
      <c r="E3139" s="227">
        <v>-111.06780000000001</v>
      </c>
      <c r="F3139" s="222"/>
      <c r="G3139" s="222"/>
      <c r="H3139" s="222"/>
      <c r="I3139" s="222"/>
      <c r="J3139" s="222"/>
      <c r="K3139" s="222"/>
      <c r="L3139" s="222"/>
      <c r="M3139" s="222"/>
      <c r="N3139" s="221"/>
      <c r="O3139" s="221"/>
      <c r="P3139" s="221"/>
      <c r="Q3139" s="221"/>
      <c r="R3139" s="222"/>
      <c r="S3139" s="222"/>
      <c r="T3139" s="222"/>
      <c r="U3139" s="222"/>
      <c r="V3139" s="222"/>
      <c r="W3139" s="222"/>
      <c r="X3139" s="222"/>
      <c r="Y3139" s="222"/>
      <c r="Z3139" s="212"/>
      <c r="AA3139" s="212"/>
      <c r="AB3139" s="212"/>
      <c r="AC3139" s="212"/>
      <c r="AD3139" s="212"/>
      <c r="AE3139" s="212"/>
      <c r="AF3139" s="212"/>
      <c r="AG3139" s="212" t="s">
        <v>235</v>
      </c>
      <c r="AH3139" s="212">
        <v>0</v>
      </c>
      <c r="AI3139" s="212"/>
      <c r="AJ3139" s="212"/>
      <c r="AK3139" s="212"/>
      <c r="AL3139" s="212"/>
      <c r="AM3139" s="212"/>
      <c r="AN3139" s="212"/>
      <c r="AO3139" s="212"/>
      <c r="AP3139" s="212"/>
      <c r="AQ3139" s="212"/>
      <c r="AR3139" s="212"/>
      <c r="AS3139" s="212"/>
      <c r="AT3139" s="212"/>
      <c r="AU3139" s="212"/>
      <c r="AV3139" s="212"/>
      <c r="AW3139" s="212"/>
      <c r="AX3139" s="212"/>
      <c r="AY3139" s="212"/>
      <c r="AZ3139" s="212"/>
      <c r="BA3139" s="212"/>
      <c r="BB3139" s="212"/>
      <c r="BC3139" s="212"/>
      <c r="BD3139" s="212"/>
      <c r="BE3139" s="212"/>
      <c r="BF3139" s="212"/>
      <c r="BG3139" s="212"/>
      <c r="BH3139" s="212"/>
    </row>
    <row r="3140" spans="1:60" ht="22.5" outlineLevel="3" x14ac:dyDescent="0.2">
      <c r="A3140" s="219"/>
      <c r="B3140" s="220"/>
      <c r="C3140" s="259" t="s">
        <v>2241</v>
      </c>
      <c r="D3140" s="226"/>
      <c r="E3140" s="227">
        <v>-0.43519999999999998</v>
      </c>
      <c r="F3140" s="222"/>
      <c r="G3140" s="222"/>
      <c r="H3140" s="222"/>
      <c r="I3140" s="222"/>
      <c r="J3140" s="222"/>
      <c r="K3140" s="222"/>
      <c r="L3140" s="222"/>
      <c r="M3140" s="222"/>
      <c r="N3140" s="221"/>
      <c r="O3140" s="221"/>
      <c r="P3140" s="221"/>
      <c r="Q3140" s="221"/>
      <c r="R3140" s="222"/>
      <c r="S3140" s="222"/>
      <c r="T3140" s="222"/>
      <c r="U3140" s="222"/>
      <c r="V3140" s="222"/>
      <c r="W3140" s="222"/>
      <c r="X3140" s="222"/>
      <c r="Y3140" s="222"/>
      <c r="Z3140" s="212"/>
      <c r="AA3140" s="212"/>
      <c r="AB3140" s="212"/>
      <c r="AC3140" s="212"/>
      <c r="AD3140" s="212"/>
      <c r="AE3140" s="212"/>
      <c r="AF3140" s="212"/>
      <c r="AG3140" s="212" t="s">
        <v>235</v>
      </c>
      <c r="AH3140" s="212">
        <v>0</v>
      </c>
      <c r="AI3140" s="212"/>
      <c r="AJ3140" s="212"/>
      <c r="AK3140" s="212"/>
      <c r="AL3140" s="212"/>
      <c r="AM3140" s="212"/>
      <c r="AN3140" s="212"/>
      <c r="AO3140" s="212"/>
      <c r="AP3140" s="212"/>
      <c r="AQ3140" s="212"/>
      <c r="AR3140" s="212"/>
      <c r="AS3140" s="212"/>
      <c r="AT3140" s="212"/>
      <c r="AU3140" s="212"/>
      <c r="AV3140" s="212"/>
      <c r="AW3140" s="212"/>
      <c r="AX3140" s="212"/>
      <c r="AY3140" s="212"/>
      <c r="AZ3140" s="212"/>
      <c r="BA3140" s="212"/>
      <c r="BB3140" s="212"/>
      <c r="BC3140" s="212"/>
      <c r="BD3140" s="212"/>
      <c r="BE3140" s="212"/>
      <c r="BF3140" s="212"/>
      <c r="BG3140" s="212"/>
      <c r="BH3140" s="212"/>
    </row>
    <row r="3141" spans="1:60" ht="22.5" outlineLevel="1" x14ac:dyDescent="0.2">
      <c r="A3141" s="239">
        <v>341</v>
      </c>
      <c r="B3141" s="240" t="s">
        <v>2242</v>
      </c>
      <c r="C3141" s="257" t="s">
        <v>2243</v>
      </c>
      <c r="D3141" s="241" t="s">
        <v>384</v>
      </c>
      <c r="E3141" s="242">
        <v>4374.7659999999996</v>
      </c>
      <c r="F3141" s="243"/>
      <c r="G3141" s="244">
        <f>ROUND(E3141*F3141,2)</f>
        <v>0</v>
      </c>
      <c r="H3141" s="243"/>
      <c r="I3141" s="244">
        <f>ROUND(E3141*H3141,2)</f>
        <v>0</v>
      </c>
      <c r="J3141" s="243"/>
      <c r="K3141" s="244">
        <f>ROUND(E3141*J3141,2)</f>
        <v>0</v>
      </c>
      <c r="L3141" s="244">
        <v>15</v>
      </c>
      <c r="M3141" s="244">
        <f>G3141*(1+L3141/100)</f>
        <v>0</v>
      </c>
      <c r="N3141" s="242">
        <v>0</v>
      </c>
      <c r="O3141" s="242">
        <f>ROUND(E3141*N3141,2)</f>
        <v>0</v>
      </c>
      <c r="P3141" s="242">
        <v>0</v>
      </c>
      <c r="Q3141" s="242">
        <f>ROUND(E3141*P3141,2)</f>
        <v>0</v>
      </c>
      <c r="R3141" s="244" t="s">
        <v>1138</v>
      </c>
      <c r="S3141" s="244" t="s">
        <v>227</v>
      </c>
      <c r="T3141" s="245" t="s">
        <v>227</v>
      </c>
      <c r="U3141" s="222">
        <v>0.105</v>
      </c>
      <c r="V3141" s="222">
        <f>ROUND(E3141*U3141,2)</f>
        <v>459.35</v>
      </c>
      <c r="W3141" s="222"/>
      <c r="X3141" s="222" t="s">
        <v>298</v>
      </c>
      <c r="Y3141" s="222" t="s">
        <v>230</v>
      </c>
      <c r="Z3141" s="212"/>
      <c r="AA3141" s="212"/>
      <c r="AB3141" s="212"/>
      <c r="AC3141" s="212"/>
      <c r="AD3141" s="212"/>
      <c r="AE3141" s="212"/>
      <c r="AF3141" s="212"/>
      <c r="AG3141" s="212" t="s">
        <v>299</v>
      </c>
      <c r="AH3141" s="212"/>
      <c r="AI3141" s="212"/>
      <c r="AJ3141" s="212"/>
      <c r="AK3141" s="212"/>
      <c r="AL3141" s="212"/>
      <c r="AM3141" s="212"/>
      <c r="AN3141" s="212"/>
      <c r="AO3141" s="212"/>
      <c r="AP3141" s="212"/>
      <c r="AQ3141" s="212"/>
      <c r="AR3141" s="212"/>
      <c r="AS3141" s="212"/>
      <c r="AT3141" s="212"/>
      <c r="AU3141" s="212"/>
      <c r="AV3141" s="212"/>
      <c r="AW3141" s="212"/>
      <c r="AX3141" s="212"/>
      <c r="AY3141" s="212"/>
      <c r="AZ3141" s="212"/>
      <c r="BA3141" s="212"/>
      <c r="BB3141" s="212"/>
      <c r="BC3141" s="212"/>
      <c r="BD3141" s="212"/>
      <c r="BE3141" s="212"/>
      <c r="BF3141" s="212"/>
      <c r="BG3141" s="212"/>
      <c r="BH3141" s="212"/>
    </row>
    <row r="3142" spans="1:60" outlineLevel="2" x14ac:dyDescent="0.2">
      <c r="A3142" s="219"/>
      <c r="B3142" s="220"/>
      <c r="C3142" s="259" t="s">
        <v>2244</v>
      </c>
      <c r="D3142" s="226"/>
      <c r="E3142" s="227">
        <v>4374.7659999999996</v>
      </c>
      <c r="F3142" s="222"/>
      <c r="G3142" s="222"/>
      <c r="H3142" s="222"/>
      <c r="I3142" s="222"/>
      <c r="J3142" s="222"/>
      <c r="K3142" s="222"/>
      <c r="L3142" s="222"/>
      <c r="M3142" s="222"/>
      <c r="N3142" s="221"/>
      <c r="O3142" s="221"/>
      <c r="P3142" s="221"/>
      <c r="Q3142" s="221"/>
      <c r="R3142" s="222"/>
      <c r="S3142" s="222"/>
      <c r="T3142" s="222"/>
      <c r="U3142" s="222"/>
      <c r="V3142" s="222"/>
      <c r="W3142" s="222"/>
      <c r="X3142" s="222"/>
      <c r="Y3142" s="222"/>
      <c r="Z3142" s="212"/>
      <c r="AA3142" s="212"/>
      <c r="AB3142" s="212"/>
      <c r="AC3142" s="212"/>
      <c r="AD3142" s="212"/>
      <c r="AE3142" s="212"/>
      <c r="AF3142" s="212"/>
      <c r="AG3142" s="212" t="s">
        <v>235</v>
      </c>
      <c r="AH3142" s="212">
        <v>0</v>
      </c>
      <c r="AI3142" s="212"/>
      <c r="AJ3142" s="212"/>
      <c r="AK3142" s="212"/>
      <c r="AL3142" s="212"/>
      <c r="AM3142" s="212"/>
      <c r="AN3142" s="212"/>
      <c r="AO3142" s="212"/>
      <c r="AP3142" s="212"/>
      <c r="AQ3142" s="212"/>
      <c r="AR3142" s="212"/>
      <c r="AS3142" s="212"/>
      <c r="AT3142" s="212"/>
      <c r="AU3142" s="212"/>
      <c r="AV3142" s="212"/>
      <c r="AW3142" s="212"/>
      <c r="AX3142" s="212"/>
      <c r="AY3142" s="212"/>
      <c r="AZ3142" s="212"/>
      <c r="BA3142" s="212"/>
      <c r="BB3142" s="212"/>
      <c r="BC3142" s="212"/>
      <c r="BD3142" s="212"/>
      <c r="BE3142" s="212"/>
      <c r="BF3142" s="212"/>
      <c r="BG3142" s="212"/>
      <c r="BH3142" s="212"/>
    </row>
    <row r="3143" spans="1:60" outlineLevel="1" x14ac:dyDescent="0.2">
      <c r="A3143" s="239">
        <v>342</v>
      </c>
      <c r="B3143" s="240" t="s">
        <v>2245</v>
      </c>
      <c r="C3143" s="257" t="s">
        <v>2246</v>
      </c>
      <c r="D3143" s="241" t="s">
        <v>384</v>
      </c>
      <c r="E3143" s="242">
        <v>1205.1945000000001</v>
      </c>
      <c r="F3143" s="243"/>
      <c r="G3143" s="244">
        <f>ROUND(E3143*F3143,2)</f>
        <v>0</v>
      </c>
      <c r="H3143" s="243"/>
      <c r="I3143" s="244">
        <f>ROUND(E3143*H3143,2)</f>
        <v>0</v>
      </c>
      <c r="J3143" s="243"/>
      <c r="K3143" s="244">
        <f>ROUND(E3143*J3143,2)</f>
        <v>0</v>
      </c>
      <c r="L3143" s="244">
        <v>15</v>
      </c>
      <c r="M3143" s="244">
        <f>G3143*(1+L3143/100)</f>
        <v>0</v>
      </c>
      <c r="N3143" s="242">
        <v>0</v>
      </c>
      <c r="O3143" s="242">
        <f>ROUND(E3143*N3143,2)</f>
        <v>0</v>
      </c>
      <c r="P3143" s="242">
        <v>0</v>
      </c>
      <c r="Q3143" s="242">
        <f>ROUND(E3143*P3143,2)</f>
        <v>0</v>
      </c>
      <c r="R3143" s="244" t="s">
        <v>1138</v>
      </c>
      <c r="S3143" s="244" t="s">
        <v>227</v>
      </c>
      <c r="T3143" s="245" t="s">
        <v>227</v>
      </c>
      <c r="U3143" s="222">
        <v>0.49</v>
      </c>
      <c r="V3143" s="222">
        <f>ROUND(E3143*U3143,2)</f>
        <v>590.54999999999995</v>
      </c>
      <c r="W3143" s="222"/>
      <c r="X3143" s="222" t="s">
        <v>298</v>
      </c>
      <c r="Y3143" s="222" t="s">
        <v>230</v>
      </c>
      <c r="Z3143" s="212"/>
      <c r="AA3143" s="212"/>
      <c r="AB3143" s="212"/>
      <c r="AC3143" s="212"/>
      <c r="AD3143" s="212"/>
      <c r="AE3143" s="212"/>
      <c r="AF3143" s="212"/>
      <c r="AG3143" s="212" t="s">
        <v>299</v>
      </c>
      <c r="AH3143" s="212"/>
      <c r="AI3143" s="212"/>
      <c r="AJ3143" s="212"/>
      <c r="AK3143" s="212"/>
      <c r="AL3143" s="212"/>
      <c r="AM3143" s="212"/>
      <c r="AN3143" s="212"/>
      <c r="AO3143" s="212"/>
      <c r="AP3143" s="212"/>
      <c r="AQ3143" s="212"/>
      <c r="AR3143" s="212"/>
      <c r="AS3143" s="212"/>
      <c r="AT3143" s="212"/>
      <c r="AU3143" s="212"/>
      <c r="AV3143" s="212"/>
      <c r="AW3143" s="212"/>
      <c r="AX3143" s="212"/>
      <c r="AY3143" s="212"/>
      <c r="AZ3143" s="212"/>
      <c r="BA3143" s="212"/>
      <c r="BB3143" s="212"/>
      <c r="BC3143" s="212"/>
      <c r="BD3143" s="212"/>
      <c r="BE3143" s="212"/>
      <c r="BF3143" s="212"/>
      <c r="BG3143" s="212"/>
      <c r="BH3143" s="212"/>
    </row>
    <row r="3144" spans="1:60" outlineLevel="2" x14ac:dyDescent="0.2">
      <c r="A3144" s="219"/>
      <c r="B3144" s="220"/>
      <c r="C3144" s="258" t="s">
        <v>2247</v>
      </c>
      <c r="D3144" s="246"/>
      <c r="E3144" s="246"/>
      <c r="F3144" s="246"/>
      <c r="G3144" s="246"/>
      <c r="H3144" s="222"/>
      <c r="I3144" s="222"/>
      <c r="J3144" s="222"/>
      <c r="K3144" s="222"/>
      <c r="L3144" s="222"/>
      <c r="M3144" s="222"/>
      <c r="N3144" s="221"/>
      <c r="O3144" s="221"/>
      <c r="P3144" s="221"/>
      <c r="Q3144" s="221"/>
      <c r="R3144" s="222"/>
      <c r="S3144" s="222"/>
      <c r="T3144" s="222"/>
      <c r="U3144" s="222"/>
      <c r="V3144" s="222"/>
      <c r="W3144" s="222"/>
      <c r="X3144" s="222"/>
      <c r="Y3144" s="222"/>
      <c r="Z3144" s="212"/>
      <c r="AA3144" s="212"/>
      <c r="AB3144" s="212"/>
      <c r="AC3144" s="212"/>
      <c r="AD3144" s="212"/>
      <c r="AE3144" s="212"/>
      <c r="AF3144" s="212"/>
      <c r="AG3144" s="212" t="s">
        <v>233</v>
      </c>
      <c r="AH3144" s="212"/>
      <c r="AI3144" s="212"/>
      <c r="AJ3144" s="212"/>
      <c r="AK3144" s="212"/>
      <c r="AL3144" s="212"/>
      <c r="AM3144" s="212"/>
      <c r="AN3144" s="212"/>
      <c r="AO3144" s="212"/>
      <c r="AP3144" s="212"/>
      <c r="AQ3144" s="212"/>
      <c r="AR3144" s="212"/>
      <c r="AS3144" s="212"/>
      <c r="AT3144" s="212"/>
      <c r="AU3144" s="212"/>
      <c r="AV3144" s="212"/>
      <c r="AW3144" s="212"/>
      <c r="AX3144" s="212"/>
      <c r="AY3144" s="212"/>
      <c r="AZ3144" s="212"/>
      <c r="BA3144" s="212"/>
      <c r="BB3144" s="212"/>
      <c r="BC3144" s="212"/>
      <c r="BD3144" s="212"/>
      <c r="BE3144" s="212"/>
      <c r="BF3144" s="212"/>
      <c r="BG3144" s="212"/>
      <c r="BH3144" s="212"/>
    </row>
    <row r="3145" spans="1:60" outlineLevel="2" x14ac:dyDescent="0.2">
      <c r="A3145" s="219"/>
      <c r="B3145" s="220"/>
      <c r="C3145" s="259" t="s">
        <v>2248</v>
      </c>
      <c r="D3145" s="226"/>
      <c r="E3145" s="227">
        <v>111.06780000000001</v>
      </c>
      <c r="F3145" s="222"/>
      <c r="G3145" s="222"/>
      <c r="H3145" s="222"/>
      <c r="I3145" s="222"/>
      <c r="J3145" s="222"/>
      <c r="K3145" s="222"/>
      <c r="L3145" s="222"/>
      <c r="M3145" s="222"/>
      <c r="N3145" s="221"/>
      <c r="O3145" s="221"/>
      <c r="P3145" s="221"/>
      <c r="Q3145" s="221"/>
      <c r="R3145" s="222"/>
      <c r="S3145" s="222"/>
      <c r="T3145" s="222"/>
      <c r="U3145" s="222"/>
      <c r="V3145" s="222"/>
      <c r="W3145" s="222"/>
      <c r="X3145" s="222"/>
      <c r="Y3145" s="222"/>
      <c r="Z3145" s="212"/>
      <c r="AA3145" s="212"/>
      <c r="AB3145" s="212"/>
      <c r="AC3145" s="212"/>
      <c r="AD3145" s="212"/>
      <c r="AE3145" s="212"/>
      <c r="AF3145" s="212"/>
      <c r="AG3145" s="212" t="s">
        <v>235</v>
      </c>
      <c r="AH3145" s="212">
        <v>0</v>
      </c>
      <c r="AI3145" s="212"/>
      <c r="AJ3145" s="212"/>
      <c r="AK3145" s="212"/>
      <c r="AL3145" s="212"/>
      <c r="AM3145" s="212"/>
      <c r="AN3145" s="212"/>
      <c r="AO3145" s="212"/>
      <c r="AP3145" s="212"/>
      <c r="AQ3145" s="212"/>
      <c r="AR3145" s="212"/>
      <c r="AS3145" s="212"/>
      <c r="AT3145" s="212"/>
      <c r="AU3145" s="212"/>
      <c r="AV3145" s="212"/>
      <c r="AW3145" s="212"/>
      <c r="AX3145" s="212"/>
      <c r="AY3145" s="212"/>
      <c r="AZ3145" s="212"/>
      <c r="BA3145" s="212"/>
      <c r="BB3145" s="212"/>
      <c r="BC3145" s="212"/>
      <c r="BD3145" s="212"/>
      <c r="BE3145" s="212"/>
      <c r="BF3145" s="212"/>
      <c r="BG3145" s="212"/>
      <c r="BH3145" s="212"/>
    </row>
    <row r="3146" spans="1:60" outlineLevel="3" x14ac:dyDescent="0.2">
      <c r="A3146" s="219"/>
      <c r="B3146" s="220"/>
      <c r="C3146" s="259" t="s">
        <v>2249</v>
      </c>
      <c r="D3146" s="226"/>
      <c r="E3146" s="227">
        <v>0.43519999999999998</v>
      </c>
      <c r="F3146" s="222"/>
      <c r="G3146" s="222"/>
      <c r="H3146" s="222"/>
      <c r="I3146" s="222"/>
      <c r="J3146" s="222"/>
      <c r="K3146" s="222"/>
      <c r="L3146" s="222"/>
      <c r="M3146" s="222"/>
      <c r="N3146" s="221"/>
      <c r="O3146" s="221"/>
      <c r="P3146" s="221"/>
      <c r="Q3146" s="221"/>
      <c r="R3146" s="222"/>
      <c r="S3146" s="222"/>
      <c r="T3146" s="222"/>
      <c r="U3146" s="222"/>
      <c r="V3146" s="222"/>
      <c r="W3146" s="222"/>
      <c r="X3146" s="222"/>
      <c r="Y3146" s="222"/>
      <c r="Z3146" s="212"/>
      <c r="AA3146" s="212"/>
      <c r="AB3146" s="212"/>
      <c r="AC3146" s="212"/>
      <c r="AD3146" s="212"/>
      <c r="AE3146" s="212"/>
      <c r="AF3146" s="212"/>
      <c r="AG3146" s="212" t="s">
        <v>235</v>
      </c>
      <c r="AH3146" s="212">
        <v>0</v>
      </c>
      <c r="AI3146" s="212"/>
      <c r="AJ3146" s="212"/>
      <c r="AK3146" s="212"/>
      <c r="AL3146" s="212"/>
      <c r="AM3146" s="212"/>
      <c r="AN3146" s="212"/>
      <c r="AO3146" s="212"/>
      <c r="AP3146" s="212"/>
      <c r="AQ3146" s="212"/>
      <c r="AR3146" s="212"/>
      <c r="AS3146" s="212"/>
      <c r="AT3146" s="212"/>
      <c r="AU3146" s="212"/>
      <c r="AV3146" s="212"/>
      <c r="AW3146" s="212"/>
      <c r="AX3146" s="212"/>
      <c r="AY3146" s="212"/>
      <c r="AZ3146" s="212"/>
      <c r="BA3146" s="212"/>
      <c r="BB3146" s="212"/>
      <c r="BC3146" s="212"/>
      <c r="BD3146" s="212"/>
      <c r="BE3146" s="212"/>
      <c r="BF3146" s="212"/>
      <c r="BG3146" s="212"/>
      <c r="BH3146" s="212"/>
    </row>
    <row r="3147" spans="1:60" outlineLevel="3" x14ac:dyDescent="0.2">
      <c r="A3147" s="219"/>
      <c r="B3147" s="220"/>
      <c r="C3147" s="259" t="s">
        <v>2250</v>
      </c>
      <c r="D3147" s="226"/>
      <c r="E3147" s="227">
        <v>133.61519999999999</v>
      </c>
      <c r="F3147" s="222"/>
      <c r="G3147" s="222"/>
      <c r="H3147" s="222"/>
      <c r="I3147" s="222"/>
      <c r="J3147" s="222"/>
      <c r="K3147" s="222"/>
      <c r="L3147" s="222"/>
      <c r="M3147" s="222"/>
      <c r="N3147" s="221"/>
      <c r="O3147" s="221"/>
      <c r="P3147" s="221"/>
      <c r="Q3147" s="221"/>
      <c r="R3147" s="222"/>
      <c r="S3147" s="222"/>
      <c r="T3147" s="222"/>
      <c r="U3147" s="222"/>
      <c r="V3147" s="222"/>
      <c r="W3147" s="222"/>
      <c r="X3147" s="222"/>
      <c r="Y3147" s="222"/>
      <c r="Z3147" s="212"/>
      <c r="AA3147" s="212"/>
      <c r="AB3147" s="212"/>
      <c r="AC3147" s="212"/>
      <c r="AD3147" s="212"/>
      <c r="AE3147" s="212"/>
      <c r="AF3147" s="212"/>
      <c r="AG3147" s="212" t="s">
        <v>235</v>
      </c>
      <c r="AH3147" s="212">
        <v>0</v>
      </c>
      <c r="AI3147" s="212"/>
      <c r="AJ3147" s="212"/>
      <c r="AK3147" s="212"/>
      <c r="AL3147" s="212"/>
      <c r="AM3147" s="212"/>
      <c r="AN3147" s="212"/>
      <c r="AO3147" s="212"/>
      <c r="AP3147" s="212"/>
      <c r="AQ3147" s="212"/>
      <c r="AR3147" s="212"/>
      <c r="AS3147" s="212"/>
      <c r="AT3147" s="212"/>
      <c r="AU3147" s="212"/>
      <c r="AV3147" s="212"/>
      <c r="AW3147" s="212"/>
      <c r="AX3147" s="212"/>
      <c r="AY3147" s="212"/>
      <c r="AZ3147" s="212"/>
      <c r="BA3147" s="212"/>
      <c r="BB3147" s="212"/>
      <c r="BC3147" s="212"/>
      <c r="BD3147" s="212"/>
      <c r="BE3147" s="212"/>
      <c r="BF3147" s="212"/>
      <c r="BG3147" s="212"/>
      <c r="BH3147" s="212"/>
    </row>
    <row r="3148" spans="1:60" outlineLevel="3" x14ac:dyDescent="0.2">
      <c r="A3148" s="219"/>
      <c r="B3148" s="220"/>
      <c r="C3148" s="259" t="s">
        <v>2251</v>
      </c>
      <c r="D3148" s="226"/>
      <c r="E3148" s="227"/>
      <c r="F3148" s="222"/>
      <c r="G3148" s="222"/>
      <c r="H3148" s="222"/>
      <c r="I3148" s="222"/>
      <c r="J3148" s="222"/>
      <c r="K3148" s="222"/>
      <c r="L3148" s="222"/>
      <c r="M3148" s="222"/>
      <c r="N3148" s="221"/>
      <c r="O3148" s="221"/>
      <c r="P3148" s="221"/>
      <c r="Q3148" s="221"/>
      <c r="R3148" s="222"/>
      <c r="S3148" s="222"/>
      <c r="T3148" s="222"/>
      <c r="U3148" s="222"/>
      <c r="V3148" s="222"/>
      <c r="W3148" s="222"/>
      <c r="X3148" s="222"/>
      <c r="Y3148" s="222"/>
      <c r="Z3148" s="212"/>
      <c r="AA3148" s="212"/>
      <c r="AB3148" s="212"/>
      <c r="AC3148" s="212"/>
      <c r="AD3148" s="212"/>
      <c r="AE3148" s="212"/>
      <c r="AF3148" s="212"/>
      <c r="AG3148" s="212" t="s">
        <v>235</v>
      </c>
      <c r="AH3148" s="212">
        <v>0</v>
      </c>
      <c r="AI3148" s="212"/>
      <c r="AJ3148" s="212"/>
      <c r="AK3148" s="212"/>
      <c r="AL3148" s="212"/>
      <c r="AM3148" s="212"/>
      <c r="AN3148" s="212"/>
      <c r="AO3148" s="212"/>
      <c r="AP3148" s="212"/>
      <c r="AQ3148" s="212"/>
      <c r="AR3148" s="212"/>
      <c r="AS3148" s="212"/>
      <c r="AT3148" s="212"/>
      <c r="AU3148" s="212"/>
      <c r="AV3148" s="212"/>
      <c r="AW3148" s="212"/>
      <c r="AX3148" s="212"/>
      <c r="AY3148" s="212"/>
      <c r="AZ3148" s="212"/>
      <c r="BA3148" s="212"/>
      <c r="BB3148" s="212"/>
      <c r="BC3148" s="212"/>
      <c r="BD3148" s="212"/>
      <c r="BE3148" s="212"/>
      <c r="BF3148" s="212"/>
      <c r="BG3148" s="212"/>
      <c r="BH3148" s="212"/>
    </row>
    <row r="3149" spans="1:60" outlineLevel="3" x14ac:dyDescent="0.2">
      <c r="A3149" s="219"/>
      <c r="B3149" s="220"/>
      <c r="C3149" s="259" t="s">
        <v>2252</v>
      </c>
      <c r="D3149" s="226"/>
      <c r="E3149" s="227">
        <v>2.9812799999999999</v>
      </c>
      <c r="F3149" s="222"/>
      <c r="G3149" s="222"/>
      <c r="H3149" s="222"/>
      <c r="I3149" s="222"/>
      <c r="J3149" s="222"/>
      <c r="K3149" s="222"/>
      <c r="L3149" s="222"/>
      <c r="M3149" s="222"/>
      <c r="N3149" s="221"/>
      <c r="O3149" s="221"/>
      <c r="P3149" s="221"/>
      <c r="Q3149" s="221"/>
      <c r="R3149" s="222"/>
      <c r="S3149" s="222"/>
      <c r="T3149" s="222"/>
      <c r="U3149" s="222"/>
      <c r="V3149" s="222"/>
      <c r="W3149" s="222"/>
      <c r="X3149" s="222"/>
      <c r="Y3149" s="222"/>
      <c r="Z3149" s="212"/>
      <c r="AA3149" s="212"/>
      <c r="AB3149" s="212"/>
      <c r="AC3149" s="212"/>
      <c r="AD3149" s="212"/>
      <c r="AE3149" s="212"/>
      <c r="AF3149" s="212"/>
      <c r="AG3149" s="212" t="s">
        <v>235</v>
      </c>
      <c r="AH3149" s="212">
        <v>0</v>
      </c>
      <c r="AI3149" s="212"/>
      <c r="AJ3149" s="212"/>
      <c r="AK3149" s="212"/>
      <c r="AL3149" s="212"/>
      <c r="AM3149" s="212"/>
      <c r="AN3149" s="212"/>
      <c r="AO3149" s="212"/>
      <c r="AP3149" s="212"/>
      <c r="AQ3149" s="212"/>
      <c r="AR3149" s="212"/>
      <c r="AS3149" s="212"/>
      <c r="AT3149" s="212"/>
      <c r="AU3149" s="212"/>
      <c r="AV3149" s="212"/>
      <c r="AW3149" s="212"/>
      <c r="AX3149" s="212"/>
      <c r="AY3149" s="212"/>
      <c r="AZ3149" s="212"/>
      <c r="BA3149" s="212"/>
      <c r="BB3149" s="212"/>
      <c r="BC3149" s="212"/>
      <c r="BD3149" s="212"/>
      <c r="BE3149" s="212"/>
      <c r="BF3149" s="212"/>
      <c r="BG3149" s="212"/>
      <c r="BH3149" s="212"/>
    </row>
    <row r="3150" spans="1:60" outlineLevel="3" x14ac:dyDescent="0.2">
      <c r="A3150" s="219"/>
      <c r="B3150" s="220"/>
      <c r="C3150" s="259" t="s">
        <v>2253</v>
      </c>
      <c r="D3150" s="226"/>
      <c r="E3150" s="227">
        <v>37.258800000000001</v>
      </c>
      <c r="F3150" s="222"/>
      <c r="G3150" s="222"/>
      <c r="H3150" s="222"/>
      <c r="I3150" s="222"/>
      <c r="J3150" s="222"/>
      <c r="K3150" s="222"/>
      <c r="L3150" s="222"/>
      <c r="M3150" s="222"/>
      <c r="N3150" s="221"/>
      <c r="O3150" s="221"/>
      <c r="P3150" s="221"/>
      <c r="Q3150" s="221"/>
      <c r="R3150" s="222"/>
      <c r="S3150" s="222"/>
      <c r="T3150" s="222"/>
      <c r="U3150" s="222"/>
      <c r="V3150" s="222"/>
      <c r="W3150" s="222"/>
      <c r="X3150" s="222"/>
      <c r="Y3150" s="222"/>
      <c r="Z3150" s="212"/>
      <c r="AA3150" s="212"/>
      <c r="AB3150" s="212"/>
      <c r="AC3150" s="212"/>
      <c r="AD3150" s="212"/>
      <c r="AE3150" s="212"/>
      <c r="AF3150" s="212"/>
      <c r="AG3150" s="212" t="s">
        <v>235</v>
      </c>
      <c r="AH3150" s="212">
        <v>0</v>
      </c>
      <c r="AI3150" s="212"/>
      <c r="AJ3150" s="212"/>
      <c r="AK3150" s="212"/>
      <c r="AL3150" s="212"/>
      <c r="AM3150" s="212"/>
      <c r="AN3150" s="212"/>
      <c r="AO3150" s="212"/>
      <c r="AP3150" s="212"/>
      <c r="AQ3150" s="212"/>
      <c r="AR3150" s="212"/>
      <c r="AS3150" s="212"/>
      <c r="AT3150" s="212"/>
      <c r="AU3150" s="212"/>
      <c r="AV3150" s="212"/>
      <c r="AW3150" s="212"/>
      <c r="AX3150" s="212"/>
      <c r="AY3150" s="212"/>
      <c r="AZ3150" s="212"/>
      <c r="BA3150" s="212"/>
      <c r="BB3150" s="212"/>
      <c r="BC3150" s="212"/>
      <c r="BD3150" s="212"/>
      <c r="BE3150" s="212"/>
      <c r="BF3150" s="212"/>
      <c r="BG3150" s="212"/>
      <c r="BH3150" s="212"/>
    </row>
    <row r="3151" spans="1:60" outlineLevel="3" x14ac:dyDescent="0.2">
      <c r="A3151" s="219"/>
      <c r="B3151" s="220"/>
      <c r="C3151" s="259" t="s">
        <v>2254</v>
      </c>
      <c r="D3151" s="226"/>
      <c r="E3151" s="227">
        <v>478.71600000000001</v>
      </c>
      <c r="F3151" s="222"/>
      <c r="G3151" s="222"/>
      <c r="H3151" s="222"/>
      <c r="I3151" s="222"/>
      <c r="J3151" s="222"/>
      <c r="K3151" s="222"/>
      <c r="L3151" s="222"/>
      <c r="M3151" s="222"/>
      <c r="N3151" s="221"/>
      <c r="O3151" s="221"/>
      <c r="P3151" s="221"/>
      <c r="Q3151" s="221"/>
      <c r="R3151" s="222"/>
      <c r="S3151" s="222"/>
      <c r="T3151" s="222"/>
      <c r="U3151" s="222"/>
      <c r="V3151" s="222"/>
      <c r="W3151" s="222"/>
      <c r="X3151" s="222"/>
      <c r="Y3151" s="222"/>
      <c r="Z3151" s="212"/>
      <c r="AA3151" s="212"/>
      <c r="AB3151" s="212"/>
      <c r="AC3151" s="212"/>
      <c r="AD3151" s="212"/>
      <c r="AE3151" s="212"/>
      <c r="AF3151" s="212"/>
      <c r="AG3151" s="212" t="s">
        <v>235</v>
      </c>
      <c r="AH3151" s="212">
        <v>0</v>
      </c>
      <c r="AI3151" s="212"/>
      <c r="AJ3151" s="212"/>
      <c r="AK3151" s="212"/>
      <c r="AL3151" s="212"/>
      <c r="AM3151" s="212"/>
      <c r="AN3151" s="212"/>
      <c r="AO3151" s="212"/>
      <c r="AP3151" s="212"/>
      <c r="AQ3151" s="212"/>
      <c r="AR3151" s="212"/>
      <c r="AS3151" s="212"/>
      <c r="AT3151" s="212"/>
      <c r="AU3151" s="212"/>
      <c r="AV3151" s="212"/>
      <c r="AW3151" s="212"/>
      <c r="AX3151" s="212"/>
      <c r="AY3151" s="212"/>
      <c r="AZ3151" s="212"/>
      <c r="BA3151" s="212"/>
      <c r="BB3151" s="212"/>
      <c r="BC3151" s="212"/>
      <c r="BD3151" s="212"/>
      <c r="BE3151" s="212"/>
      <c r="BF3151" s="212"/>
      <c r="BG3151" s="212"/>
      <c r="BH3151" s="212"/>
    </row>
    <row r="3152" spans="1:60" outlineLevel="3" x14ac:dyDescent="0.2">
      <c r="A3152" s="219"/>
      <c r="B3152" s="220"/>
      <c r="C3152" s="259" t="s">
        <v>2255</v>
      </c>
      <c r="D3152" s="226"/>
      <c r="E3152" s="227">
        <v>50.799709999999997</v>
      </c>
      <c r="F3152" s="222"/>
      <c r="G3152" s="222"/>
      <c r="H3152" s="222"/>
      <c r="I3152" s="222"/>
      <c r="J3152" s="222"/>
      <c r="K3152" s="222"/>
      <c r="L3152" s="222"/>
      <c r="M3152" s="222"/>
      <c r="N3152" s="221"/>
      <c r="O3152" s="221"/>
      <c r="P3152" s="221"/>
      <c r="Q3152" s="221"/>
      <c r="R3152" s="222"/>
      <c r="S3152" s="222"/>
      <c r="T3152" s="222"/>
      <c r="U3152" s="222"/>
      <c r="V3152" s="222"/>
      <c r="W3152" s="222"/>
      <c r="X3152" s="222"/>
      <c r="Y3152" s="222"/>
      <c r="Z3152" s="212"/>
      <c r="AA3152" s="212"/>
      <c r="AB3152" s="212"/>
      <c r="AC3152" s="212"/>
      <c r="AD3152" s="212"/>
      <c r="AE3152" s="212"/>
      <c r="AF3152" s="212"/>
      <c r="AG3152" s="212" t="s">
        <v>235</v>
      </c>
      <c r="AH3152" s="212">
        <v>0</v>
      </c>
      <c r="AI3152" s="212"/>
      <c r="AJ3152" s="212"/>
      <c r="AK3152" s="212"/>
      <c r="AL3152" s="212"/>
      <c r="AM3152" s="212"/>
      <c r="AN3152" s="212"/>
      <c r="AO3152" s="212"/>
      <c r="AP3152" s="212"/>
      <c r="AQ3152" s="212"/>
      <c r="AR3152" s="212"/>
      <c r="AS3152" s="212"/>
      <c r="AT3152" s="212"/>
      <c r="AU3152" s="212"/>
      <c r="AV3152" s="212"/>
      <c r="AW3152" s="212"/>
      <c r="AX3152" s="212"/>
      <c r="AY3152" s="212"/>
      <c r="AZ3152" s="212"/>
      <c r="BA3152" s="212"/>
      <c r="BB3152" s="212"/>
      <c r="BC3152" s="212"/>
      <c r="BD3152" s="212"/>
      <c r="BE3152" s="212"/>
      <c r="BF3152" s="212"/>
      <c r="BG3152" s="212"/>
      <c r="BH3152" s="212"/>
    </row>
    <row r="3153" spans="1:60" outlineLevel="3" x14ac:dyDescent="0.2">
      <c r="A3153" s="219"/>
      <c r="B3153" s="220"/>
      <c r="C3153" s="259" t="s">
        <v>2256</v>
      </c>
      <c r="D3153" s="226"/>
      <c r="E3153" s="227">
        <v>5.1801599999999999</v>
      </c>
      <c r="F3153" s="222"/>
      <c r="G3153" s="222"/>
      <c r="H3153" s="222"/>
      <c r="I3153" s="222"/>
      <c r="J3153" s="222"/>
      <c r="K3153" s="222"/>
      <c r="L3153" s="222"/>
      <c r="M3153" s="222"/>
      <c r="N3153" s="221"/>
      <c r="O3153" s="221"/>
      <c r="P3153" s="221"/>
      <c r="Q3153" s="221"/>
      <c r="R3153" s="222"/>
      <c r="S3153" s="222"/>
      <c r="T3153" s="222"/>
      <c r="U3153" s="222"/>
      <c r="V3153" s="222"/>
      <c r="W3153" s="222"/>
      <c r="X3153" s="222"/>
      <c r="Y3153" s="222"/>
      <c r="Z3153" s="212"/>
      <c r="AA3153" s="212"/>
      <c r="AB3153" s="212"/>
      <c r="AC3153" s="212"/>
      <c r="AD3153" s="212"/>
      <c r="AE3153" s="212"/>
      <c r="AF3153" s="212"/>
      <c r="AG3153" s="212" t="s">
        <v>235</v>
      </c>
      <c r="AH3153" s="212">
        <v>0</v>
      </c>
      <c r="AI3153" s="212"/>
      <c r="AJ3153" s="212"/>
      <c r="AK3153" s="212"/>
      <c r="AL3153" s="212"/>
      <c r="AM3153" s="212"/>
      <c r="AN3153" s="212"/>
      <c r="AO3153" s="212"/>
      <c r="AP3153" s="212"/>
      <c r="AQ3153" s="212"/>
      <c r="AR3153" s="212"/>
      <c r="AS3153" s="212"/>
      <c r="AT3153" s="212"/>
      <c r="AU3153" s="212"/>
      <c r="AV3153" s="212"/>
      <c r="AW3153" s="212"/>
      <c r="AX3153" s="212"/>
      <c r="AY3153" s="212"/>
      <c r="AZ3153" s="212"/>
      <c r="BA3153" s="212"/>
      <c r="BB3153" s="212"/>
      <c r="BC3153" s="212"/>
      <c r="BD3153" s="212"/>
      <c r="BE3153" s="212"/>
      <c r="BF3153" s="212"/>
      <c r="BG3153" s="212"/>
      <c r="BH3153" s="212"/>
    </row>
    <row r="3154" spans="1:60" ht="22.5" outlineLevel="3" x14ac:dyDescent="0.2">
      <c r="A3154" s="219"/>
      <c r="B3154" s="220"/>
      <c r="C3154" s="259" t="s">
        <v>2257</v>
      </c>
      <c r="D3154" s="226"/>
      <c r="E3154" s="227">
        <v>14.095689999999999</v>
      </c>
      <c r="F3154" s="222"/>
      <c r="G3154" s="222"/>
      <c r="H3154" s="222"/>
      <c r="I3154" s="222"/>
      <c r="J3154" s="222"/>
      <c r="K3154" s="222"/>
      <c r="L3154" s="222"/>
      <c r="M3154" s="222"/>
      <c r="N3154" s="221"/>
      <c r="O3154" s="221"/>
      <c r="P3154" s="221"/>
      <c r="Q3154" s="221"/>
      <c r="R3154" s="222"/>
      <c r="S3154" s="222"/>
      <c r="T3154" s="222"/>
      <c r="U3154" s="222"/>
      <c r="V3154" s="222"/>
      <c r="W3154" s="222"/>
      <c r="X3154" s="222"/>
      <c r="Y3154" s="222"/>
      <c r="Z3154" s="212"/>
      <c r="AA3154" s="212"/>
      <c r="AB3154" s="212"/>
      <c r="AC3154" s="212"/>
      <c r="AD3154" s="212"/>
      <c r="AE3154" s="212"/>
      <c r="AF3154" s="212"/>
      <c r="AG3154" s="212" t="s">
        <v>235</v>
      </c>
      <c r="AH3154" s="212">
        <v>0</v>
      </c>
      <c r="AI3154" s="212"/>
      <c r="AJ3154" s="212"/>
      <c r="AK3154" s="212"/>
      <c r="AL3154" s="212"/>
      <c r="AM3154" s="212"/>
      <c r="AN3154" s="212"/>
      <c r="AO3154" s="212"/>
      <c r="AP3154" s="212"/>
      <c r="AQ3154" s="212"/>
      <c r="AR3154" s="212"/>
      <c r="AS3154" s="212"/>
      <c r="AT3154" s="212"/>
      <c r="AU3154" s="212"/>
      <c r="AV3154" s="212"/>
      <c r="AW3154" s="212"/>
      <c r="AX3154" s="212"/>
      <c r="AY3154" s="212"/>
      <c r="AZ3154" s="212"/>
      <c r="BA3154" s="212"/>
      <c r="BB3154" s="212"/>
      <c r="BC3154" s="212"/>
      <c r="BD3154" s="212"/>
      <c r="BE3154" s="212"/>
      <c r="BF3154" s="212"/>
      <c r="BG3154" s="212"/>
      <c r="BH3154" s="212"/>
    </row>
    <row r="3155" spans="1:60" outlineLevel="3" x14ac:dyDescent="0.2">
      <c r="A3155" s="219"/>
      <c r="B3155" s="220"/>
      <c r="C3155" s="259" t="s">
        <v>2258</v>
      </c>
      <c r="D3155" s="226"/>
      <c r="E3155" s="227">
        <v>8.3839000000000006</v>
      </c>
      <c r="F3155" s="222"/>
      <c r="G3155" s="222"/>
      <c r="H3155" s="222"/>
      <c r="I3155" s="222"/>
      <c r="J3155" s="222"/>
      <c r="K3155" s="222"/>
      <c r="L3155" s="222"/>
      <c r="M3155" s="222"/>
      <c r="N3155" s="221"/>
      <c r="O3155" s="221"/>
      <c r="P3155" s="221"/>
      <c r="Q3155" s="221"/>
      <c r="R3155" s="222"/>
      <c r="S3155" s="222"/>
      <c r="T3155" s="222"/>
      <c r="U3155" s="222"/>
      <c r="V3155" s="222"/>
      <c r="W3155" s="222"/>
      <c r="X3155" s="222"/>
      <c r="Y3155" s="222"/>
      <c r="Z3155" s="212"/>
      <c r="AA3155" s="212"/>
      <c r="AB3155" s="212"/>
      <c r="AC3155" s="212"/>
      <c r="AD3155" s="212"/>
      <c r="AE3155" s="212"/>
      <c r="AF3155" s="212"/>
      <c r="AG3155" s="212" t="s">
        <v>235</v>
      </c>
      <c r="AH3155" s="212">
        <v>0</v>
      </c>
      <c r="AI3155" s="212"/>
      <c r="AJ3155" s="212"/>
      <c r="AK3155" s="212"/>
      <c r="AL3155" s="212"/>
      <c r="AM3155" s="212"/>
      <c r="AN3155" s="212"/>
      <c r="AO3155" s="212"/>
      <c r="AP3155" s="212"/>
      <c r="AQ3155" s="212"/>
      <c r="AR3155" s="212"/>
      <c r="AS3155" s="212"/>
      <c r="AT3155" s="212"/>
      <c r="AU3155" s="212"/>
      <c r="AV3155" s="212"/>
      <c r="AW3155" s="212"/>
      <c r="AX3155" s="212"/>
      <c r="AY3155" s="212"/>
      <c r="AZ3155" s="212"/>
      <c r="BA3155" s="212"/>
      <c r="BB3155" s="212"/>
      <c r="BC3155" s="212"/>
      <c r="BD3155" s="212"/>
      <c r="BE3155" s="212"/>
      <c r="BF3155" s="212"/>
      <c r="BG3155" s="212"/>
      <c r="BH3155" s="212"/>
    </row>
    <row r="3156" spans="1:60" ht="22.5" outlineLevel="3" x14ac:dyDescent="0.2">
      <c r="A3156" s="219"/>
      <c r="B3156" s="220"/>
      <c r="C3156" s="259" t="s">
        <v>2259</v>
      </c>
      <c r="D3156" s="226"/>
      <c r="E3156" s="227">
        <v>21.42971</v>
      </c>
      <c r="F3156" s="222"/>
      <c r="G3156" s="222"/>
      <c r="H3156" s="222"/>
      <c r="I3156" s="222"/>
      <c r="J3156" s="222"/>
      <c r="K3156" s="222"/>
      <c r="L3156" s="222"/>
      <c r="M3156" s="222"/>
      <c r="N3156" s="221"/>
      <c r="O3156" s="221"/>
      <c r="P3156" s="221"/>
      <c r="Q3156" s="221"/>
      <c r="R3156" s="222"/>
      <c r="S3156" s="222"/>
      <c r="T3156" s="222"/>
      <c r="U3156" s="222"/>
      <c r="V3156" s="222"/>
      <c r="W3156" s="222"/>
      <c r="X3156" s="222"/>
      <c r="Y3156" s="222"/>
      <c r="Z3156" s="212"/>
      <c r="AA3156" s="212"/>
      <c r="AB3156" s="212"/>
      <c r="AC3156" s="212"/>
      <c r="AD3156" s="212"/>
      <c r="AE3156" s="212"/>
      <c r="AF3156" s="212"/>
      <c r="AG3156" s="212" t="s">
        <v>235</v>
      </c>
      <c r="AH3156" s="212">
        <v>0</v>
      </c>
      <c r="AI3156" s="212"/>
      <c r="AJ3156" s="212"/>
      <c r="AK3156" s="212"/>
      <c r="AL3156" s="212"/>
      <c r="AM3156" s="212"/>
      <c r="AN3156" s="212"/>
      <c r="AO3156" s="212"/>
      <c r="AP3156" s="212"/>
      <c r="AQ3156" s="212"/>
      <c r="AR3156" s="212"/>
      <c r="AS3156" s="212"/>
      <c r="AT3156" s="212"/>
      <c r="AU3156" s="212"/>
      <c r="AV3156" s="212"/>
      <c r="AW3156" s="212"/>
      <c r="AX3156" s="212"/>
      <c r="AY3156" s="212"/>
      <c r="AZ3156" s="212"/>
      <c r="BA3156" s="212"/>
      <c r="BB3156" s="212"/>
      <c r="BC3156" s="212"/>
      <c r="BD3156" s="212"/>
      <c r="BE3156" s="212"/>
      <c r="BF3156" s="212"/>
      <c r="BG3156" s="212"/>
      <c r="BH3156" s="212"/>
    </row>
    <row r="3157" spans="1:60" outlineLevel="3" x14ac:dyDescent="0.2">
      <c r="A3157" s="219"/>
      <c r="B3157" s="220"/>
      <c r="C3157" s="259" t="s">
        <v>2260</v>
      </c>
      <c r="D3157" s="226"/>
      <c r="E3157" s="227">
        <v>339.48777000000001</v>
      </c>
      <c r="F3157" s="222"/>
      <c r="G3157" s="222"/>
      <c r="H3157" s="222"/>
      <c r="I3157" s="222"/>
      <c r="J3157" s="222"/>
      <c r="K3157" s="222"/>
      <c r="L3157" s="222"/>
      <c r="M3157" s="222"/>
      <c r="N3157" s="221"/>
      <c r="O3157" s="221"/>
      <c r="P3157" s="221"/>
      <c r="Q3157" s="221"/>
      <c r="R3157" s="222"/>
      <c r="S3157" s="222"/>
      <c r="T3157" s="222"/>
      <c r="U3157" s="222"/>
      <c r="V3157" s="222"/>
      <c r="W3157" s="222"/>
      <c r="X3157" s="222"/>
      <c r="Y3157" s="222"/>
      <c r="Z3157" s="212"/>
      <c r="AA3157" s="212"/>
      <c r="AB3157" s="212"/>
      <c r="AC3157" s="212"/>
      <c r="AD3157" s="212"/>
      <c r="AE3157" s="212"/>
      <c r="AF3157" s="212"/>
      <c r="AG3157" s="212" t="s">
        <v>235</v>
      </c>
      <c r="AH3157" s="212">
        <v>0</v>
      </c>
      <c r="AI3157" s="212"/>
      <c r="AJ3157" s="212"/>
      <c r="AK3157" s="212"/>
      <c r="AL3157" s="212"/>
      <c r="AM3157" s="212"/>
      <c r="AN3157" s="212"/>
      <c r="AO3157" s="212"/>
      <c r="AP3157" s="212"/>
      <c r="AQ3157" s="212"/>
      <c r="AR3157" s="212"/>
      <c r="AS3157" s="212"/>
      <c r="AT3157" s="212"/>
      <c r="AU3157" s="212"/>
      <c r="AV3157" s="212"/>
      <c r="AW3157" s="212"/>
      <c r="AX3157" s="212"/>
      <c r="AY3157" s="212"/>
      <c r="AZ3157" s="212"/>
      <c r="BA3157" s="212"/>
      <c r="BB3157" s="212"/>
      <c r="BC3157" s="212"/>
      <c r="BD3157" s="212"/>
      <c r="BE3157" s="212"/>
      <c r="BF3157" s="212"/>
      <c r="BG3157" s="212"/>
      <c r="BH3157" s="212"/>
    </row>
    <row r="3158" spans="1:60" outlineLevel="3" x14ac:dyDescent="0.2">
      <c r="A3158" s="219"/>
      <c r="B3158" s="220"/>
      <c r="C3158" s="259" t="s">
        <v>2261</v>
      </c>
      <c r="D3158" s="226"/>
      <c r="E3158" s="227">
        <v>0.61743999999999999</v>
      </c>
      <c r="F3158" s="222"/>
      <c r="G3158" s="222"/>
      <c r="H3158" s="222"/>
      <c r="I3158" s="222"/>
      <c r="J3158" s="222"/>
      <c r="K3158" s="222"/>
      <c r="L3158" s="222"/>
      <c r="M3158" s="222"/>
      <c r="N3158" s="221"/>
      <c r="O3158" s="221"/>
      <c r="P3158" s="221"/>
      <c r="Q3158" s="221"/>
      <c r="R3158" s="222"/>
      <c r="S3158" s="222"/>
      <c r="T3158" s="222"/>
      <c r="U3158" s="222"/>
      <c r="V3158" s="222"/>
      <c r="W3158" s="222"/>
      <c r="X3158" s="222"/>
      <c r="Y3158" s="222"/>
      <c r="Z3158" s="212"/>
      <c r="AA3158" s="212"/>
      <c r="AB3158" s="212"/>
      <c r="AC3158" s="212"/>
      <c r="AD3158" s="212"/>
      <c r="AE3158" s="212"/>
      <c r="AF3158" s="212"/>
      <c r="AG3158" s="212" t="s">
        <v>235</v>
      </c>
      <c r="AH3158" s="212">
        <v>0</v>
      </c>
      <c r="AI3158" s="212"/>
      <c r="AJ3158" s="212"/>
      <c r="AK3158" s="212"/>
      <c r="AL3158" s="212"/>
      <c r="AM3158" s="212"/>
      <c r="AN3158" s="212"/>
      <c r="AO3158" s="212"/>
      <c r="AP3158" s="212"/>
      <c r="AQ3158" s="212"/>
      <c r="AR3158" s="212"/>
      <c r="AS3158" s="212"/>
      <c r="AT3158" s="212"/>
      <c r="AU3158" s="212"/>
      <c r="AV3158" s="212"/>
      <c r="AW3158" s="212"/>
      <c r="AX3158" s="212"/>
      <c r="AY3158" s="212"/>
      <c r="AZ3158" s="212"/>
      <c r="BA3158" s="212"/>
      <c r="BB3158" s="212"/>
      <c r="BC3158" s="212"/>
      <c r="BD3158" s="212"/>
      <c r="BE3158" s="212"/>
      <c r="BF3158" s="212"/>
      <c r="BG3158" s="212"/>
      <c r="BH3158" s="212"/>
    </row>
    <row r="3159" spans="1:60" outlineLevel="3" x14ac:dyDescent="0.2">
      <c r="A3159" s="219"/>
      <c r="B3159" s="220"/>
      <c r="C3159" s="259" t="s">
        <v>2262</v>
      </c>
      <c r="D3159" s="226"/>
      <c r="E3159" s="227">
        <v>1.12584</v>
      </c>
      <c r="F3159" s="222"/>
      <c r="G3159" s="222"/>
      <c r="H3159" s="222"/>
      <c r="I3159" s="222"/>
      <c r="J3159" s="222"/>
      <c r="K3159" s="222"/>
      <c r="L3159" s="222"/>
      <c r="M3159" s="222"/>
      <c r="N3159" s="221"/>
      <c r="O3159" s="221"/>
      <c r="P3159" s="221"/>
      <c r="Q3159" s="221"/>
      <c r="R3159" s="222"/>
      <c r="S3159" s="222"/>
      <c r="T3159" s="222"/>
      <c r="U3159" s="222"/>
      <c r="V3159" s="222"/>
      <c r="W3159" s="222"/>
      <c r="X3159" s="222"/>
      <c r="Y3159" s="222"/>
      <c r="Z3159" s="212"/>
      <c r="AA3159" s="212"/>
      <c r="AB3159" s="212"/>
      <c r="AC3159" s="212"/>
      <c r="AD3159" s="212"/>
      <c r="AE3159" s="212"/>
      <c r="AF3159" s="212"/>
      <c r="AG3159" s="212" t="s">
        <v>235</v>
      </c>
      <c r="AH3159" s="212">
        <v>0</v>
      </c>
      <c r="AI3159" s="212"/>
      <c r="AJ3159" s="212"/>
      <c r="AK3159" s="212"/>
      <c r="AL3159" s="212"/>
      <c r="AM3159" s="212"/>
      <c r="AN3159" s="212"/>
      <c r="AO3159" s="212"/>
      <c r="AP3159" s="212"/>
      <c r="AQ3159" s="212"/>
      <c r="AR3159" s="212"/>
      <c r="AS3159" s="212"/>
      <c r="AT3159" s="212"/>
      <c r="AU3159" s="212"/>
      <c r="AV3159" s="212"/>
      <c r="AW3159" s="212"/>
      <c r="AX3159" s="212"/>
      <c r="AY3159" s="212"/>
      <c r="AZ3159" s="212"/>
      <c r="BA3159" s="212"/>
      <c r="BB3159" s="212"/>
      <c r="BC3159" s="212"/>
      <c r="BD3159" s="212"/>
      <c r="BE3159" s="212"/>
      <c r="BF3159" s="212"/>
      <c r="BG3159" s="212"/>
      <c r="BH3159" s="212"/>
    </row>
    <row r="3160" spans="1:60" outlineLevel="1" x14ac:dyDescent="0.2">
      <c r="A3160" s="239">
        <v>343</v>
      </c>
      <c r="B3160" s="240" t="s">
        <v>2263</v>
      </c>
      <c r="C3160" s="257" t="s">
        <v>2264</v>
      </c>
      <c r="D3160" s="241" t="s">
        <v>384</v>
      </c>
      <c r="E3160" s="242">
        <v>16872.723000000002</v>
      </c>
      <c r="F3160" s="243"/>
      <c r="G3160" s="244">
        <f>ROUND(E3160*F3160,2)</f>
        <v>0</v>
      </c>
      <c r="H3160" s="243"/>
      <c r="I3160" s="244">
        <f>ROUND(E3160*H3160,2)</f>
        <v>0</v>
      </c>
      <c r="J3160" s="243"/>
      <c r="K3160" s="244">
        <f>ROUND(E3160*J3160,2)</f>
        <v>0</v>
      </c>
      <c r="L3160" s="244">
        <v>15</v>
      </c>
      <c r="M3160" s="244">
        <f>G3160*(1+L3160/100)</f>
        <v>0</v>
      </c>
      <c r="N3160" s="242">
        <v>0</v>
      </c>
      <c r="O3160" s="242">
        <f>ROUND(E3160*N3160,2)</f>
        <v>0</v>
      </c>
      <c r="P3160" s="242">
        <v>0</v>
      </c>
      <c r="Q3160" s="242">
        <f>ROUND(E3160*P3160,2)</f>
        <v>0</v>
      </c>
      <c r="R3160" s="244" t="s">
        <v>1138</v>
      </c>
      <c r="S3160" s="244" t="s">
        <v>227</v>
      </c>
      <c r="T3160" s="245" t="s">
        <v>227</v>
      </c>
      <c r="U3160" s="222">
        <v>0</v>
      </c>
      <c r="V3160" s="222">
        <f>ROUND(E3160*U3160,2)</f>
        <v>0</v>
      </c>
      <c r="W3160" s="222"/>
      <c r="X3160" s="222" t="s">
        <v>298</v>
      </c>
      <c r="Y3160" s="222" t="s">
        <v>230</v>
      </c>
      <c r="Z3160" s="212"/>
      <c r="AA3160" s="212"/>
      <c r="AB3160" s="212"/>
      <c r="AC3160" s="212"/>
      <c r="AD3160" s="212"/>
      <c r="AE3160" s="212"/>
      <c r="AF3160" s="212"/>
      <c r="AG3160" s="212" t="s">
        <v>299</v>
      </c>
      <c r="AH3160" s="212"/>
      <c r="AI3160" s="212"/>
      <c r="AJ3160" s="212"/>
      <c r="AK3160" s="212"/>
      <c r="AL3160" s="212"/>
      <c r="AM3160" s="212"/>
      <c r="AN3160" s="212"/>
      <c r="AO3160" s="212"/>
      <c r="AP3160" s="212"/>
      <c r="AQ3160" s="212"/>
      <c r="AR3160" s="212"/>
      <c r="AS3160" s="212"/>
      <c r="AT3160" s="212"/>
      <c r="AU3160" s="212"/>
      <c r="AV3160" s="212"/>
      <c r="AW3160" s="212"/>
      <c r="AX3160" s="212"/>
      <c r="AY3160" s="212"/>
      <c r="AZ3160" s="212"/>
      <c r="BA3160" s="212"/>
      <c r="BB3160" s="212"/>
      <c r="BC3160" s="212"/>
      <c r="BD3160" s="212"/>
      <c r="BE3160" s="212"/>
      <c r="BF3160" s="212"/>
      <c r="BG3160" s="212"/>
      <c r="BH3160" s="212"/>
    </row>
    <row r="3161" spans="1:60" outlineLevel="2" x14ac:dyDescent="0.2">
      <c r="A3161" s="219"/>
      <c r="B3161" s="220"/>
      <c r="C3161" s="259" t="s">
        <v>2265</v>
      </c>
      <c r="D3161" s="226"/>
      <c r="E3161" s="227">
        <v>16872.723000000002</v>
      </c>
      <c r="F3161" s="222"/>
      <c r="G3161" s="222"/>
      <c r="H3161" s="222"/>
      <c r="I3161" s="222"/>
      <c r="J3161" s="222"/>
      <c r="K3161" s="222"/>
      <c r="L3161" s="222"/>
      <c r="M3161" s="222"/>
      <c r="N3161" s="221"/>
      <c r="O3161" s="221"/>
      <c r="P3161" s="221"/>
      <c r="Q3161" s="221"/>
      <c r="R3161" s="222"/>
      <c r="S3161" s="222"/>
      <c r="T3161" s="222"/>
      <c r="U3161" s="222"/>
      <c r="V3161" s="222"/>
      <c r="W3161" s="222"/>
      <c r="X3161" s="222"/>
      <c r="Y3161" s="222"/>
      <c r="Z3161" s="212"/>
      <c r="AA3161" s="212"/>
      <c r="AB3161" s="212"/>
      <c r="AC3161" s="212"/>
      <c r="AD3161" s="212"/>
      <c r="AE3161" s="212"/>
      <c r="AF3161" s="212"/>
      <c r="AG3161" s="212" t="s">
        <v>235</v>
      </c>
      <c r="AH3161" s="212">
        <v>0</v>
      </c>
      <c r="AI3161" s="212"/>
      <c r="AJ3161" s="212"/>
      <c r="AK3161" s="212"/>
      <c r="AL3161" s="212"/>
      <c r="AM3161" s="212"/>
      <c r="AN3161" s="212"/>
      <c r="AO3161" s="212"/>
      <c r="AP3161" s="212"/>
      <c r="AQ3161" s="212"/>
      <c r="AR3161" s="212"/>
      <c r="AS3161" s="212"/>
      <c r="AT3161" s="212"/>
      <c r="AU3161" s="212"/>
      <c r="AV3161" s="212"/>
      <c r="AW3161" s="212"/>
      <c r="AX3161" s="212"/>
      <c r="AY3161" s="212"/>
      <c r="AZ3161" s="212"/>
      <c r="BA3161" s="212"/>
      <c r="BB3161" s="212"/>
      <c r="BC3161" s="212"/>
      <c r="BD3161" s="212"/>
      <c r="BE3161" s="212"/>
      <c r="BF3161" s="212"/>
      <c r="BG3161" s="212"/>
      <c r="BH3161" s="212"/>
    </row>
    <row r="3162" spans="1:60" ht="22.5" outlineLevel="1" x14ac:dyDescent="0.2">
      <c r="A3162" s="239">
        <v>344</v>
      </c>
      <c r="B3162" s="240" t="s">
        <v>2266</v>
      </c>
      <c r="C3162" s="257" t="s">
        <v>2267</v>
      </c>
      <c r="D3162" s="241" t="s">
        <v>384</v>
      </c>
      <c r="E3162" s="242">
        <v>238.75067999999999</v>
      </c>
      <c r="F3162" s="243"/>
      <c r="G3162" s="244">
        <f>ROUND(E3162*F3162,2)</f>
        <v>0</v>
      </c>
      <c r="H3162" s="243"/>
      <c r="I3162" s="244">
        <f>ROUND(E3162*H3162,2)</f>
        <v>0</v>
      </c>
      <c r="J3162" s="243"/>
      <c r="K3162" s="244">
        <f>ROUND(E3162*J3162,2)</f>
        <v>0</v>
      </c>
      <c r="L3162" s="244">
        <v>15</v>
      </c>
      <c r="M3162" s="244">
        <f>G3162*(1+L3162/100)</f>
        <v>0</v>
      </c>
      <c r="N3162" s="242">
        <v>0</v>
      </c>
      <c r="O3162" s="242">
        <f>ROUND(E3162*N3162,2)</f>
        <v>0</v>
      </c>
      <c r="P3162" s="242">
        <v>0</v>
      </c>
      <c r="Q3162" s="242">
        <f>ROUND(E3162*P3162,2)</f>
        <v>0</v>
      </c>
      <c r="R3162" s="244" t="s">
        <v>1138</v>
      </c>
      <c r="S3162" s="244" t="s">
        <v>227</v>
      </c>
      <c r="T3162" s="245" t="s">
        <v>227</v>
      </c>
      <c r="U3162" s="222">
        <v>0</v>
      </c>
      <c r="V3162" s="222">
        <f>ROUND(E3162*U3162,2)</f>
        <v>0</v>
      </c>
      <c r="W3162" s="222"/>
      <c r="X3162" s="222" t="s">
        <v>298</v>
      </c>
      <c r="Y3162" s="222" t="s">
        <v>230</v>
      </c>
      <c r="Z3162" s="212"/>
      <c r="AA3162" s="212"/>
      <c r="AB3162" s="212"/>
      <c r="AC3162" s="212"/>
      <c r="AD3162" s="212"/>
      <c r="AE3162" s="212"/>
      <c r="AF3162" s="212"/>
      <c r="AG3162" s="212" t="s">
        <v>299</v>
      </c>
      <c r="AH3162" s="212"/>
      <c r="AI3162" s="212"/>
      <c r="AJ3162" s="212"/>
      <c r="AK3162" s="212"/>
      <c r="AL3162" s="212"/>
      <c r="AM3162" s="212"/>
      <c r="AN3162" s="212"/>
      <c r="AO3162" s="212"/>
      <c r="AP3162" s="212"/>
      <c r="AQ3162" s="212"/>
      <c r="AR3162" s="212"/>
      <c r="AS3162" s="212"/>
      <c r="AT3162" s="212"/>
      <c r="AU3162" s="212"/>
      <c r="AV3162" s="212"/>
      <c r="AW3162" s="212"/>
      <c r="AX3162" s="212"/>
      <c r="AY3162" s="212"/>
      <c r="AZ3162" s="212"/>
      <c r="BA3162" s="212"/>
      <c r="BB3162" s="212"/>
      <c r="BC3162" s="212"/>
      <c r="BD3162" s="212"/>
      <c r="BE3162" s="212"/>
      <c r="BF3162" s="212"/>
      <c r="BG3162" s="212"/>
      <c r="BH3162" s="212"/>
    </row>
    <row r="3163" spans="1:60" outlineLevel="2" x14ac:dyDescent="0.2">
      <c r="A3163" s="219"/>
      <c r="B3163" s="220"/>
      <c r="C3163" s="259" t="s">
        <v>2250</v>
      </c>
      <c r="D3163" s="226"/>
      <c r="E3163" s="227">
        <v>133.61519999999999</v>
      </c>
      <c r="F3163" s="222"/>
      <c r="G3163" s="222"/>
      <c r="H3163" s="222"/>
      <c r="I3163" s="222"/>
      <c r="J3163" s="222"/>
      <c r="K3163" s="222"/>
      <c r="L3163" s="222"/>
      <c r="M3163" s="222"/>
      <c r="N3163" s="221"/>
      <c r="O3163" s="221"/>
      <c r="P3163" s="221"/>
      <c r="Q3163" s="221"/>
      <c r="R3163" s="222"/>
      <c r="S3163" s="222"/>
      <c r="T3163" s="222"/>
      <c r="U3163" s="222"/>
      <c r="V3163" s="222"/>
      <c r="W3163" s="222"/>
      <c r="X3163" s="222"/>
      <c r="Y3163" s="222"/>
      <c r="Z3163" s="212"/>
      <c r="AA3163" s="212"/>
      <c r="AB3163" s="212"/>
      <c r="AC3163" s="212"/>
      <c r="AD3163" s="212"/>
      <c r="AE3163" s="212"/>
      <c r="AF3163" s="212"/>
      <c r="AG3163" s="212" t="s">
        <v>235</v>
      </c>
      <c r="AH3163" s="212">
        <v>0</v>
      </c>
      <c r="AI3163" s="212"/>
      <c r="AJ3163" s="212"/>
      <c r="AK3163" s="212"/>
      <c r="AL3163" s="212"/>
      <c r="AM3163" s="212"/>
      <c r="AN3163" s="212"/>
      <c r="AO3163" s="212"/>
      <c r="AP3163" s="212"/>
      <c r="AQ3163" s="212"/>
      <c r="AR3163" s="212"/>
      <c r="AS3163" s="212"/>
      <c r="AT3163" s="212"/>
      <c r="AU3163" s="212"/>
      <c r="AV3163" s="212"/>
      <c r="AW3163" s="212"/>
      <c r="AX3163" s="212"/>
      <c r="AY3163" s="212"/>
      <c r="AZ3163" s="212"/>
      <c r="BA3163" s="212"/>
      <c r="BB3163" s="212"/>
      <c r="BC3163" s="212"/>
      <c r="BD3163" s="212"/>
      <c r="BE3163" s="212"/>
      <c r="BF3163" s="212"/>
      <c r="BG3163" s="212"/>
      <c r="BH3163" s="212"/>
    </row>
    <row r="3164" spans="1:60" outlineLevel="3" x14ac:dyDescent="0.2">
      <c r="A3164" s="219"/>
      <c r="B3164" s="220"/>
      <c r="C3164" s="259" t="s">
        <v>2252</v>
      </c>
      <c r="D3164" s="226"/>
      <c r="E3164" s="227">
        <v>2.9812799999999999</v>
      </c>
      <c r="F3164" s="222"/>
      <c r="G3164" s="222"/>
      <c r="H3164" s="222"/>
      <c r="I3164" s="222"/>
      <c r="J3164" s="222"/>
      <c r="K3164" s="222"/>
      <c r="L3164" s="222"/>
      <c r="M3164" s="222"/>
      <c r="N3164" s="221"/>
      <c r="O3164" s="221"/>
      <c r="P3164" s="221"/>
      <c r="Q3164" s="221"/>
      <c r="R3164" s="222"/>
      <c r="S3164" s="222"/>
      <c r="T3164" s="222"/>
      <c r="U3164" s="222"/>
      <c r="V3164" s="222"/>
      <c r="W3164" s="222"/>
      <c r="X3164" s="222"/>
      <c r="Y3164" s="222"/>
      <c r="Z3164" s="212"/>
      <c r="AA3164" s="212"/>
      <c r="AB3164" s="212"/>
      <c r="AC3164" s="212"/>
      <c r="AD3164" s="212"/>
      <c r="AE3164" s="212"/>
      <c r="AF3164" s="212"/>
      <c r="AG3164" s="212" t="s">
        <v>235</v>
      </c>
      <c r="AH3164" s="212">
        <v>0</v>
      </c>
      <c r="AI3164" s="212"/>
      <c r="AJ3164" s="212"/>
      <c r="AK3164" s="212"/>
      <c r="AL3164" s="212"/>
      <c r="AM3164" s="212"/>
      <c r="AN3164" s="212"/>
      <c r="AO3164" s="212"/>
      <c r="AP3164" s="212"/>
      <c r="AQ3164" s="212"/>
      <c r="AR3164" s="212"/>
      <c r="AS3164" s="212"/>
      <c r="AT3164" s="212"/>
      <c r="AU3164" s="212"/>
      <c r="AV3164" s="212"/>
      <c r="AW3164" s="212"/>
      <c r="AX3164" s="212"/>
      <c r="AY3164" s="212"/>
      <c r="AZ3164" s="212"/>
      <c r="BA3164" s="212"/>
      <c r="BB3164" s="212"/>
      <c r="BC3164" s="212"/>
      <c r="BD3164" s="212"/>
      <c r="BE3164" s="212"/>
      <c r="BF3164" s="212"/>
      <c r="BG3164" s="212"/>
      <c r="BH3164" s="212"/>
    </row>
    <row r="3165" spans="1:60" outlineLevel="3" x14ac:dyDescent="0.2">
      <c r="A3165" s="219"/>
      <c r="B3165" s="220"/>
      <c r="C3165" s="259" t="s">
        <v>2253</v>
      </c>
      <c r="D3165" s="226"/>
      <c r="E3165" s="227">
        <v>37.258800000000001</v>
      </c>
      <c r="F3165" s="222"/>
      <c r="G3165" s="222"/>
      <c r="H3165" s="222"/>
      <c r="I3165" s="222"/>
      <c r="J3165" s="222"/>
      <c r="K3165" s="222"/>
      <c r="L3165" s="222"/>
      <c r="M3165" s="222"/>
      <c r="N3165" s="221"/>
      <c r="O3165" s="221"/>
      <c r="P3165" s="221"/>
      <c r="Q3165" s="221"/>
      <c r="R3165" s="222"/>
      <c r="S3165" s="222"/>
      <c r="T3165" s="222"/>
      <c r="U3165" s="222"/>
      <c r="V3165" s="222"/>
      <c r="W3165" s="222"/>
      <c r="X3165" s="222"/>
      <c r="Y3165" s="222"/>
      <c r="Z3165" s="212"/>
      <c r="AA3165" s="212"/>
      <c r="AB3165" s="212"/>
      <c r="AC3165" s="212"/>
      <c r="AD3165" s="212"/>
      <c r="AE3165" s="212"/>
      <c r="AF3165" s="212"/>
      <c r="AG3165" s="212" t="s">
        <v>235</v>
      </c>
      <c r="AH3165" s="212">
        <v>0</v>
      </c>
      <c r="AI3165" s="212"/>
      <c r="AJ3165" s="212"/>
      <c r="AK3165" s="212"/>
      <c r="AL3165" s="212"/>
      <c r="AM3165" s="212"/>
      <c r="AN3165" s="212"/>
      <c r="AO3165" s="212"/>
      <c r="AP3165" s="212"/>
      <c r="AQ3165" s="212"/>
      <c r="AR3165" s="212"/>
      <c r="AS3165" s="212"/>
      <c r="AT3165" s="212"/>
      <c r="AU3165" s="212"/>
      <c r="AV3165" s="212"/>
      <c r="AW3165" s="212"/>
      <c r="AX3165" s="212"/>
      <c r="AY3165" s="212"/>
      <c r="AZ3165" s="212"/>
      <c r="BA3165" s="212"/>
      <c r="BB3165" s="212"/>
      <c r="BC3165" s="212"/>
      <c r="BD3165" s="212"/>
      <c r="BE3165" s="212"/>
      <c r="BF3165" s="212"/>
      <c r="BG3165" s="212"/>
      <c r="BH3165" s="212"/>
    </row>
    <row r="3166" spans="1:60" outlineLevel="3" x14ac:dyDescent="0.2">
      <c r="A3166" s="219"/>
      <c r="B3166" s="220"/>
      <c r="C3166" s="259" t="s">
        <v>2255</v>
      </c>
      <c r="D3166" s="226"/>
      <c r="E3166" s="227">
        <v>50.799709999999997</v>
      </c>
      <c r="F3166" s="222"/>
      <c r="G3166" s="222"/>
      <c r="H3166" s="222"/>
      <c r="I3166" s="222"/>
      <c r="J3166" s="222"/>
      <c r="K3166" s="222"/>
      <c r="L3166" s="222"/>
      <c r="M3166" s="222"/>
      <c r="N3166" s="221"/>
      <c r="O3166" s="221"/>
      <c r="P3166" s="221"/>
      <c r="Q3166" s="221"/>
      <c r="R3166" s="222"/>
      <c r="S3166" s="222"/>
      <c r="T3166" s="222"/>
      <c r="U3166" s="222"/>
      <c r="V3166" s="222"/>
      <c r="W3166" s="222"/>
      <c r="X3166" s="222"/>
      <c r="Y3166" s="222"/>
      <c r="Z3166" s="212"/>
      <c r="AA3166" s="212"/>
      <c r="AB3166" s="212"/>
      <c r="AC3166" s="212"/>
      <c r="AD3166" s="212"/>
      <c r="AE3166" s="212"/>
      <c r="AF3166" s="212"/>
      <c r="AG3166" s="212" t="s">
        <v>235</v>
      </c>
      <c r="AH3166" s="212">
        <v>0</v>
      </c>
      <c r="AI3166" s="212"/>
      <c r="AJ3166" s="212"/>
      <c r="AK3166" s="212"/>
      <c r="AL3166" s="212"/>
      <c r="AM3166" s="212"/>
      <c r="AN3166" s="212"/>
      <c r="AO3166" s="212"/>
      <c r="AP3166" s="212"/>
      <c r="AQ3166" s="212"/>
      <c r="AR3166" s="212"/>
      <c r="AS3166" s="212"/>
      <c r="AT3166" s="212"/>
      <c r="AU3166" s="212"/>
      <c r="AV3166" s="212"/>
      <c r="AW3166" s="212"/>
      <c r="AX3166" s="212"/>
      <c r="AY3166" s="212"/>
      <c r="AZ3166" s="212"/>
      <c r="BA3166" s="212"/>
      <c r="BB3166" s="212"/>
      <c r="BC3166" s="212"/>
      <c r="BD3166" s="212"/>
      <c r="BE3166" s="212"/>
      <c r="BF3166" s="212"/>
      <c r="BG3166" s="212"/>
      <c r="BH3166" s="212"/>
    </row>
    <row r="3167" spans="1:60" ht="22.5" outlineLevel="3" x14ac:dyDescent="0.2">
      <c r="A3167" s="219"/>
      <c r="B3167" s="220"/>
      <c r="C3167" s="259" t="s">
        <v>2257</v>
      </c>
      <c r="D3167" s="226"/>
      <c r="E3167" s="227">
        <v>14.095689999999999</v>
      </c>
      <c r="F3167" s="222"/>
      <c r="G3167" s="222"/>
      <c r="H3167" s="222"/>
      <c r="I3167" s="222"/>
      <c r="J3167" s="222"/>
      <c r="K3167" s="222"/>
      <c r="L3167" s="222"/>
      <c r="M3167" s="222"/>
      <c r="N3167" s="221"/>
      <c r="O3167" s="221"/>
      <c r="P3167" s="221"/>
      <c r="Q3167" s="221"/>
      <c r="R3167" s="222"/>
      <c r="S3167" s="222"/>
      <c r="T3167" s="222"/>
      <c r="U3167" s="222"/>
      <c r="V3167" s="222"/>
      <c r="W3167" s="222"/>
      <c r="X3167" s="222"/>
      <c r="Y3167" s="222"/>
      <c r="Z3167" s="212"/>
      <c r="AA3167" s="212"/>
      <c r="AB3167" s="212"/>
      <c r="AC3167" s="212"/>
      <c r="AD3167" s="212"/>
      <c r="AE3167" s="212"/>
      <c r="AF3167" s="212"/>
      <c r="AG3167" s="212" t="s">
        <v>235</v>
      </c>
      <c r="AH3167" s="212">
        <v>0</v>
      </c>
      <c r="AI3167" s="212"/>
      <c r="AJ3167" s="212"/>
      <c r="AK3167" s="212"/>
      <c r="AL3167" s="212"/>
      <c r="AM3167" s="212"/>
      <c r="AN3167" s="212"/>
      <c r="AO3167" s="212"/>
      <c r="AP3167" s="212"/>
      <c r="AQ3167" s="212"/>
      <c r="AR3167" s="212"/>
      <c r="AS3167" s="212"/>
      <c r="AT3167" s="212"/>
      <c r="AU3167" s="212"/>
      <c r="AV3167" s="212"/>
      <c r="AW3167" s="212"/>
      <c r="AX3167" s="212"/>
      <c r="AY3167" s="212"/>
      <c r="AZ3167" s="212"/>
      <c r="BA3167" s="212"/>
      <c r="BB3167" s="212"/>
      <c r="BC3167" s="212"/>
      <c r="BD3167" s="212"/>
      <c r="BE3167" s="212"/>
      <c r="BF3167" s="212"/>
      <c r="BG3167" s="212"/>
      <c r="BH3167" s="212"/>
    </row>
    <row r="3168" spans="1:60" outlineLevel="1" x14ac:dyDescent="0.2">
      <c r="A3168" s="239">
        <v>345</v>
      </c>
      <c r="B3168" s="240" t="s">
        <v>2268</v>
      </c>
      <c r="C3168" s="257" t="s">
        <v>2269</v>
      </c>
      <c r="D3168" s="241" t="s">
        <v>384</v>
      </c>
      <c r="E3168" s="242">
        <v>1.12584</v>
      </c>
      <c r="F3168" s="243"/>
      <c r="G3168" s="244">
        <f>ROUND(E3168*F3168,2)</f>
        <v>0</v>
      </c>
      <c r="H3168" s="243"/>
      <c r="I3168" s="244">
        <f>ROUND(E3168*H3168,2)</f>
        <v>0</v>
      </c>
      <c r="J3168" s="243"/>
      <c r="K3168" s="244">
        <f>ROUND(E3168*J3168,2)</f>
        <v>0</v>
      </c>
      <c r="L3168" s="244">
        <v>15</v>
      </c>
      <c r="M3168" s="244">
        <f>G3168*(1+L3168/100)</f>
        <v>0</v>
      </c>
      <c r="N3168" s="242">
        <v>0</v>
      </c>
      <c r="O3168" s="242">
        <f>ROUND(E3168*N3168,2)</f>
        <v>0</v>
      </c>
      <c r="P3168" s="242">
        <v>0</v>
      </c>
      <c r="Q3168" s="242">
        <f>ROUND(E3168*P3168,2)</f>
        <v>0</v>
      </c>
      <c r="R3168" s="244" t="s">
        <v>1138</v>
      </c>
      <c r="S3168" s="244" t="s">
        <v>227</v>
      </c>
      <c r="T3168" s="245" t="s">
        <v>227</v>
      </c>
      <c r="U3168" s="222">
        <v>0</v>
      </c>
      <c r="V3168" s="222">
        <f>ROUND(E3168*U3168,2)</f>
        <v>0</v>
      </c>
      <c r="W3168" s="222"/>
      <c r="X3168" s="222" t="s">
        <v>298</v>
      </c>
      <c r="Y3168" s="222" t="s">
        <v>230</v>
      </c>
      <c r="Z3168" s="212"/>
      <c r="AA3168" s="212"/>
      <c r="AB3168" s="212"/>
      <c r="AC3168" s="212"/>
      <c r="AD3168" s="212"/>
      <c r="AE3168" s="212"/>
      <c r="AF3168" s="212"/>
      <c r="AG3168" s="212" t="s">
        <v>299</v>
      </c>
      <c r="AH3168" s="212"/>
      <c r="AI3168" s="212"/>
      <c r="AJ3168" s="212"/>
      <c r="AK3168" s="212"/>
      <c r="AL3168" s="212"/>
      <c r="AM3168" s="212"/>
      <c r="AN3168" s="212"/>
      <c r="AO3168" s="212"/>
      <c r="AP3168" s="212"/>
      <c r="AQ3168" s="212"/>
      <c r="AR3168" s="212"/>
      <c r="AS3168" s="212"/>
      <c r="AT3168" s="212"/>
      <c r="AU3168" s="212"/>
      <c r="AV3168" s="212"/>
      <c r="AW3168" s="212"/>
      <c r="AX3168" s="212"/>
      <c r="AY3168" s="212"/>
      <c r="AZ3168" s="212"/>
      <c r="BA3168" s="212"/>
      <c r="BB3168" s="212"/>
      <c r="BC3168" s="212"/>
      <c r="BD3168" s="212"/>
      <c r="BE3168" s="212"/>
      <c r="BF3168" s="212"/>
      <c r="BG3168" s="212"/>
      <c r="BH3168" s="212"/>
    </row>
    <row r="3169" spans="1:60" outlineLevel="2" x14ac:dyDescent="0.2">
      <c r="A3169" s="219"/>
      <c r="B3169" s="220"/>
      <c r="C3169" s="259" t="s">
        <v>2262</v>
      </c>
      <c r="D3169" s="226"/>
      <c r="E3169" s="227">
        <v>1.12584</v>
      </c>
      <c r="F3169" s="222"/>
      <c r="G3169" s="222"/>
      <c r="H3169" s="222"/>
      <c r="I3169" s="222"/>
      <c r="J3169" s="222"/>
      <c r="K3169" s="222"/>
      <c r="L3169" s="222"/>
      <c r="M3169" s="222"/>
      <c r="N3169" s="221"/>
      <c r="O3169" s="221"/>
      <c r="P3169" s="221"/>
      <c r="Q3169" s="221"/>
      <c r="R3169" s="222"/>
      <c r="S3169" s="222"/>
      <c r="T3169" s="222"/>
      <c r="U3169" s="222"/>
      <c r="V3169" s="222"/>
      <c r="W3169" s="222"/>
      <c r="X3169" s="222"/>
      <c r="Y3169" s="222"/>
      <c r="Z3169" s="212"/>
      <c r="AA3169" s="212"/>
      <c r="AB3169" s="212"/>
      <c r="AC3169" s="212"/>
      <c r="AD3169" s="212"/>
      <c r="AE3169" s="212"/>
      <c r="AF3169" s="212"/>
      <c r="AG3169" s="212" t="s">
        <v>235</v>
      </c>
      <c r="AH3169" s="212">
        <v>0</v>
      </c>
      <c r="AI3169" s="212"/>
      <c r="AJ3169" s="212"/>
      <c r="AK3169" s="212"/>
      <c r="AL3169" s="212"/>
      <c r="AM3169" s="212"/>
      <c r="AN3169" s="212"/>
      <c r="AO3169" s="212"/>
      <c r="AP3169" s="212"/>
      <c r="AQ3169" s="212"/>
      <c r="AR3169" s="212"/>
      <c r="AS3169" s="212"/>
      <c r="AT3169" s="212"/>
      <c r="AU3169" s="212"/>
      <c r="AV3169" s="212"/>
      <c r="AW3169" s="212"/>
      <c r="AX3169" s="212"/>
      <c r="AY3169" s="212"/>
      <c r="AZ3169" s="212"/>
      <c r="BA3169" s="212"/>
      <c r="BB3169" s="212"/>
      <c r="BC3169" s="212"/>
      <c r="BD3169" s="212"/>
      <c r="BE3169" s="212"/>
      <c r="BF3169" s="212"/>
      <c r="BG3169" s="212"/>
      <c r="BH3169" s="212"/>
    </row>
    <row r="3170" spans="1:60" outlineLevel="1" x14ac:dyDescent="0.2">
      <c r="A3170" s="239">
        <v>346</v>
      </c>
      <c r="B3170" s="240" t="s">
        <v>2270</v>
      </c>
      <c r="C3170" s="257" t="s">
        <v>2271</v>
      </c>
      <c r="D3170" s="241" t="s">
        <v>384</v>
      </c>
      <c r="E3170" s="242">
        <v>26.609870000000001</v>
      </c>
      <c r="F3170" s="243"/>
      <c r="G3170" s="244">
        <f>ROUND(E3170*F3170,2)</f>
        <v>0</v>
      </c>
      <c r="H3170" s="243"/>
      <c r="I3170" s="244">
        <f>ROUND(E3170*H3170,2)</f>
        <v>0</v>
      </c>
      <c r="J3170" s="243"/>
      <c r="K3170" s="244">
        <f>ROUND(E3170*J3170,2)</f>
        <v>0</v>
      </c>
      <c r="L3170" s="244">
        <v>15</v>
      </c>
      <c r="M3170" s="244">
        <f>G3170*(1+L3170/100)</f>
        <v>0</v>
      </c>
      <c r="N3170" s="242">
        <v>0</v>
      </c>
      <c r="O3170" s="242">
        <f>ROUND(E3170*N3170,2)</f>
        <v>0</v>
      </c>
      <c r="P3170" s="242">
        <v>0</v>
      </c>
      <c r="Q3170" s="242">
        <f>ROUND(E3170*P3170,2)</f>
        <v>0</v>
      </c>
      <c r="R3170" s="244" t="s">
        <v>1138</v>
      </c>
      <c r="S3170" s="244" t="s">
        <v>227</v>
      </c>
      <c r="T3170" s="245" t="s">
        <v>227</v>
      </c>
      <c r="U3170" s="222">
        <v>0</v>
      </c>
      <c r="V3170" s="222">
        <f>ROUND(E3170*U3170,2)</f>
        <v>0</v>
      </c>
      <c r="W3170" s="222"/>
      <c r="X3170" s="222" t="s">
        <v>298</v>
      </c>
      <c r="Y3170" s="222" t="s">
        <v>230</v>
      </c>
      <c r="Z3170" s="212"/>
      <c r="AA3170" s="212"/>
      <c r="AB3170" s="212"/>
      <c r="AC3170" s="212"/>
      <c r="AD3170" s="212"/>
      <c r="AE3170" s="212"/>
      <c r="AF3170" s="212"/>
      <c r="AG3170" s="212" t="s">
        <v>299</v>
      </c>
      <c r="AH3170" s="212"/>
      <c r="AI3170" s="212"/>
      <c r="AJ3170" s="212"/>
      <c r="AK3170" s="212"/>
      <c r="AL3170" s="212"/>
      <c r="AM3170" s="212"/>
      <c r="AN3170" s="212"/>
      <c r="AO3170" s="212"/>
      <c r="AP3170" s="212"/>
      <c r="AQ3170" s="212"/>
      <c r="AR3170" s="212"/>
      <c r="AS3170" s="212"/>
      <c r="AT3170" s="212"/>
      <c r="AU3170" s="212"/>
      <c r="AV3170" s="212"/>
      <c r="AW3170" s="212"/>
      <c r="AX3170" s="212"/>
      <c r="AY3170" s="212"/>
      <c r="AZ3170" s="212"/>
      <c r="BA3170" s="212"/>
      <c r="BB3170" s="212"/>
      <c r="BC3170" s="212"/>
      <c r="BD3170" s="212"/>
      <c r="BE3170" s="212"/>
      <c r="BF3170" s="212"/>
      <c r="BG3170" s="212"/>
      <c r="BH3170" s="212"/>
    </row>
    <row r="3171" spans="1:60" outlineLevel="2" x14ac:dyDescent="0.2">
      <c r="A3171" s="219"/>
      <c r="B3171" s="220"/>
      <c r="C3171" s="259" t="s">
        <v>2256</v>
      </c>
      <c r="D3171" s="226"/>
      <c r="E3171" s="227">
        <v>5.1801599999999999</v>
      </c>
      <c r="F3171" s="222"/>
      <c r="G3171" s="222"/>
      <c r="H3171" s="222"/>
      <c r="I3171" s="222"/>
      <c r="J3171" s="222"/>
      <c r="K3171" s="222"/>
      <c r="L3171" s="222"/>
      <c r="M3171" s="222"/>
      <c r="N3171" s="221"/>
      <c r="O3171" s="221"/>
      <c r="P3171" s="221"/>
      <c r="Q3171" s="221"/>
      <c r="R3171" s="222"/>
      <c r="S3171" s="222"/>
      <c r="T3171" s="222"/>
      <c r="U3171" s="222"/>
      <c r="V3171" s="222"/>
      <c r="W3171" s="222"/>
      <c r="X3171" s="222"/>
      <c r="Y3171" s="222"/>
      <c r="Z3171" s="212"/>
      <c r="AA3171" s="212"/>
      <c r="AB3171" s="212"/>
      <c r="AC3171" s="212"/>
      <c r="AD3171" s="212"/>
      <c r="AE3171" s="212"/>
      <c r="AF3171" s="212"/>
      <c r="AG3171" s="212" t="s">
        <v>235</v>
      </c>
      <c r="AH3171" s="212">
        <v>0</v>
      </c>
      <c r="AI3171" s="212"/>
      <c r="AJ3171" s="212"/>
      <c r="AK3171" s="212"/>
      <c r="AL3171" s="212"/>
      <c r="AM3171" s="212"/>
      <c r="AN3171" s="212"/>
      <c r="AO3171" s="212"/>
      <c r="AP3171" s="212"/>
      <c r="AQ3171" s="212"/>
      <c r="AR3171" s="212"/>
      <c r="AS3171" s="212"/>
      <c r="AT3171" s="212"/>
      <c r="AU3171" s="212"/>
      <c r="AV3171" s="212"/>
      <c r="AW3171" s="212"/>
      <c r="AX3171" s="212"/>
      <c r="AY3171" s="212"/>
      <c r="AZ3171" s="212"/>
      <c r="BA3171" s="212"/>
      <c r="BB3171" s="212"/>
      <c r="BC3171" s="212"/>
      <c r="BD3171" s="212"/>
      <c r="BE3171" s="212"/>
      <c r="BF3171" s="212"/>
      <c r="BG3171" s="212"/>
      <c r="BH3171" s="212"/>
    </row>
    <row r="3172" spans="1:60" ht="22.5" outlineLevel="3" x14ac:dyDescent="0.2">
      <c r="A3172" s="219"/>
      <c r="B3172" s="220"/>
      <c r="C3172" s="259" t="s">
        <v>2259</v>
      </c>
      <c r="D3172" s="226"/>
      <c r="E3172" s="227">
        <v>21.42971</v>
      </c>
      <c r="F3172" s="222"/>
      <c r="G3172" s="222"/>
      <c r="H3172" s="222"/>
      <c r="I3172" s="222"/>
      <c r="J3172" s="222"/>
      <c r="K3172" s="222"/>
      <c r="L3172" s="222"/>
      <c r="M3172" s="222"/>
      <c r="N3172" s="221"/>
      <c r="O3172" s="221"/>
      <c r="P3172" s="221"/>
      <c r="Q3172" s="221"/>
      <c r="R3172" s="222"/>
      <c r="S3172" s="222"/>
      <c r="T3172" s="222"/>
      <c r="U3172" s="222"/>
      <c r="V3172" s="222"/>
      <c r="W3172" s="222"/>
      <c r="X3172" s="222"/>
      <c r="Y3172" s="222"/>
      <c r="Z3172" s="212"/>
      <c r="AA3172" s="212"/>
      <c r="AB3172" s="212"/>
      <c r="AC3172" s="212"/>
      <c r="AD3172" s="212"/>
      <c r="AE3172" s="212"/>
      <c r="AF3172" s="212"/>
      <c r="AG3172" s="212" t="s">
        <v>235</v>
      </c>
      <c r="AH3172" s="212">
        <v>0</v>
      </c>
      <c r="AI3172" s="212"/>
      <c r="AJ3172" s="212"/>
      <c r="AK3172" s="212"/>
      <c r="AL3172" s="212"/>
      <c r="AM3172" s="212"/>
      <c r="AN3172" s="212"/>
      <c r="AO3172" s="212"/>
      <c r="AP3172" s="212"/>
      <c r="AQ3172" s="212"/>
      <c r="AR3172" s="212"/>
      <c r="AS3172" s="212"/>
      <c r="AT3172" s="212"/>
      <c r="AU3172" s="212"/>
      <c r="AV3172" s="212"/>
      <c r="AW3172" s="212"/>
      <c r="AX3172" s="212"/>
      <c r="AY3172" s="212"/>
      <c r="AZ3172" s="212"/>
      <c r="BA3172" s="212"/>
      <c r="BB3172" s="212"/>
      <c r="BC3172" s="212"/>
      <c r="BD3172" s="212"/>
      <c r="BE3172" s="212"/>
      <c r="BF3172" s="212"/>
      <c r="BG3172" s="212"/>
      <c r="BH3172" s="212"/>
    </row>
    <row r="3173" spans="1:60" ht="22.5" outlineLevel="1" x14ac:dyDescent="0.2">
      <c r="A3173" s="239">
        <v>347</v>
      </c>
      <c r="B3173" s="240" t="s">
        <v>2272</v>
      </c>
      <c r="C3173" s="257" t="s">
        <v>2273</v>
      </c>
      <c r="D3173" s="241" t="s">
        <v>384</v>
      </c>
      <c r="E3173" s="242">
        <v>826.58767</v>
      </c>
      <c r="F3173" s="243"/>
      <c r="G3173" s="244">
        <f>ROUND(E3173*F3173,2)</f>
        <v>0</v>
      </c>
      <c r="H3173" s="243"/>
      <c r="I3173" s="244">
        <f>ROUND(E3173*H3173,2)</f>
        <v>0</v>
      </c>
      <c r="J3173" s="243"/>
      <c r="K3173" s="244">
        <f>ROUND(E3173*J3173,2)</f>
        <v>0</v>
      </c>
      <c r="L3173" s="244">
        <v>15</v>
      </c>
      <c r="M3173" s="244">
        <f>G3173*(1+L3173/100)</f>
        <v>0</v>
      </c>
      <c r="N3173" s="242">
        <v>0</v>
      </c>
      <c r="O3173" s="242">
        <f>ROUND(E3173*N3173,2)</f>
        <v>0</v>
      </c>
      <c r="P3173" s="242">
        <v>0</v>
      </c>
      <c r="Q3173" s="242">
        <f>ROUND(E3173*P3173,2)</f>
        <v>0</v>
      </c>
      <c r="R3173" s="244" t="s">
        <v>1138</v>
      </c>
      <c r="S3173" s="244" t="s">
        <v>227</v>
      </c>
      <c r="T3173" s="245" t="s">
        <v>227</v>
      </c>
      <c r="U3173" s="222">
        <v>0</v>
      </c>
      <c r="V3173" s="222">
        <f>ROUND(E3173*U3173,2)</f>
        <v>0</v>
      </c>
      <c r="W3173" s="222"/>
      <c r="X3173" s="222" t="s">
        <v>298</v>
      </c>
      <c r="Y3173" s="222" t="s">
        <v>230</v>
      </c>
      <c r="Z3173" s="212"/>
      <c r="AA3173" s="212"/>
      <c r="AB3173" s="212"/>
      <c r="AC3173" s="212"/>
      <c r="AD3173" s="212"/>
      <c r="AE3173" s="212"/>
      <c r="AF3173" s="212"/>
      <c r="AG3173" s="212" t="s">
        <v>299</v>
      </c>
      <c r="AH3173" s="212"/>
      <c r="AI3173" s="212"/>
      <c r="AJ3173" s="212"/>
      <c r="AK3173" s="212"/>
      <c r="AL3173" s="212"/>
      <c r="AM3173" s="212"/>
      <c r="AN3173" s="212"/>
      <c r="AO3173" s="212"/>
      <c r="AP3173" s="212"/>
      <c r="AQ3173" s="212"/>
      <c r="AR3173" s="212"/>
      <c r="AS3173" s="212"/>
      <c r="AT3173" s="212"/>
      <c r="AU3173" s="212"/>
      <c r="AV3173" s="212"/>
      <c r="AW3173" s="212"/>
      <c r="AX3173" s="212"/>
      <c r="AY3173" s="212"/>
      <c r="AZ3173" s="212"/>
      <c r="BA3173" s="212"/>
      <c r="BB3173" s="212"/>
      <c r="BC3173" s="212"/>
      <c r="BD3173" s="212"/>
      <c r="BE3173" s="212"/>
      <c r="BF3173" s="212"/>
      <c r="BG3173" s="212"/>
      <c r="BH3173" s="212"/>
    </row>
    <row r="3174" spans="1:60" outlineLevel="2" x14ac:dyDescent="0.2">
      <c r="A3174" s="219"/>
      <c r="B3174" s="220"/>
      <c r="C3174" s="259" t="s">
        <v>2254</v>
      </c>
      <c r="D3174" s="226"/>
      <c r="E3174" s="227">
        <v>478.71600000000001</v>
      </c>
      <c r="F3174" s="222"/>
      <c r="G3174" s="222"/>
      <c r="H3174" s="222"/>
      <c r="I3174" s="222"/>
      <c r="J3174" s="222"/>
      <c r="K3174" s="222"/>
      <c r="L3174" s="222"/>
      <c r="M3174" s="222"/>
      <c r="N3174" s="221"/>
      <c r="O3174" s="221"/>
      <c r="P3174" s="221"/>
      <c r="Q3174" s="221"/>
      <c r="R3174" s="222"/>
      <c r="S3174" s="222"/>
      <c r="T3174" s="222"/>
      <c r="U3174" s="222"/>
      <c r="V3174" s="222"/>
      <c r="W3174" s="222"/>
      <c r="X3174" s="222"/>
      <c r="Y3174" s="222"/>
      <c r="Z3174" s="212"/>
      <c r="AA3174" s="212"/>
      <c r="AB3174" s="212"/>
      <c r="AC3174" s="212"/>
      <c r="AD3174" s="212"/>
      <c r="AE3174" s="212"/>
      <c r="AF3174" s="212"/>
      <c r="AG3174" s="212" t="s">
        <v>235</v>
      </c>
      <c r="AH3174" s="212">
        <v>0</v>
      </c>
      <c r="AI3174" s="212"/>
      <c r="AJ3174" s="212"/>
      <c r="AK3174" s="212"/>
      <c r="AL3174" s="212"/>
      <c r="AM3174" s="212"/>
      <c r="AN3174" s="212"/>
      <c r="AO3174" s="212"/>
      <c r="AP3174" s="212"/>
      <c r="AQ3174" s="212"/>
      <c r="AR3174" s="212"/>
      <c r="AS3174" s="212"/>
      <c r="AT3174" s="212"/>
      <c r="AU3174" s="212"/>
      <c r="AV3174" s="212"/>
      <c r="AW3174" s="212"/>
      <c r="AX3174" s="212"/>
      <c r="AY3174" s="212"/>
      <c r="AZ3174" s="212"/>
      <c r="BA3174" s="212"/>
      <c r="BB3174" s="212"/>
      <c r="BC3174" s="212"/>
      <c r="BD3174" s="212"/>
      <c r="BE3174" s="212"/>
      <c r="BF3174" s="212"/>
      <c r="BG3174" s="212"/>
      <c r="BH3174" s="212"/>
    </row>
    <row r="3175" spans="1:60" outlineLevel="3" x14ac:dyDescent="0.2">
      <c r="A3175" s="219"/>
      <c r="B3175" s="220"/>
      <c r="C3175" s="259" t="s">
        <v>2258</v>
      </c>
      <c r="D3175" s="226"/>
      <c r="E3175" s="227">
        <v>8.3839000000000006</v>
      </c>
      <c r="F3175" s="222"/>
      <c r="G3175" s="222"/>
      <c r="H3175" s="222"/>
      <c r="I3175" s="222"/>
      <c r="J3175" s="222"/>
      <c r="K3175" s="222"/>
      <c r="L3175" s="222"/>
      <c r="M3175" s="222"/>
      <c r="N3175" s="221"/>
      <c r="O3175" s="221"/>
      <c r="P3175" s="221"/>
      <c r="Q3175" s="221"/>
      <c r="R3175" s="222"/>
      <c r="S3175" s="222"/>
      <c r="T3175" s="222"/>
      <c r="U3175" s="222"/>
      <c r="V3175" s="222"/>
      <c r="W3175" s="222"/>
      <c r="X3175" s="222"/>
      <c r="Y3175" s="222"/>
      <c r="Z3175" s="212"/>
      <c r="AA3175" s="212"/>
      <c r="AB3175" s="212"/>
      <c r="AC3175" s="212"/>
      <c r="AD3175" s="212"/>
      <c r="AE3175" s="212"/>
      <c r="AF3175" s="212"/>
      <c r="AG3175" s="212" t="s">
        <v>235</v>
      </c>
      <c r="AH3175" s="212">
        <v>0</v>
      </c>
      <c r="AI3175" s="212"/>
      <c r="AJ3175" s="212"/>
      <c r="AK3175" s="212"/>
      <c r="AL3175" s="212"/>
      <c r="AM3175" s="212"/>
      <c r="AN3175" s="212"/>
      <c r="AO3175" s="212"/>
      <c r="AP3175" s="212"/>
      <c r="AQ3175" s="212"/>
      <c r="AR3175" s="212"/>
      <c r="AS3175" s="212"/>
      <c r="AT3175" s="212"/>
      <c r="AU3175" s="212"/>
      <c r="AV3175" s="212"/>
      <c r="AW3175" s="212"/>
      <c r="AX3175" s="212"/>
      <c r="AY3175" s="212"/>
      <c r="AZ3175" s="212"/>
      <c r="BA3175" s="212"/>
      <c r="BB3175" s="212"/>
      <c r="BC3175" s="212"/>
      <c r="BD3175" s="212"/>
      <c r="BE3175" s="212"/>
      <c r="BF3175" s="212"/>
      <c r="BG3175" s="212"/>
      <c r="BH3175" s="212"/>
    </row>
    <row r="3176" spans="1:60" outlineLevel="3" x14ac:dyDescent="0.2">
      <c r="A3176" s="219"/>
      <c r="B3176" s="220"/>
      <c r="C3176" s="259" t="s">
        <v>2260</v>
      </c>
      <c r="D3176" s="226"/>
      <c r="E3176" s="227">
        <v>339.48777000000001</v>
      </c>
      <c r="F3176" s="222"/>
      <c r="G3176" s="222"/>
      <c r="H3176" s="222"/>
      <c r="I3176" s="222"/>
      <c r="J3176" s="222"/>
      <c r="K3176" s="222"/>
      <c r="L3176" s="222"/>
      <c r="M3176" s="222"/>
      <c r="N3176" s="221"/>
      <c r="O3176" s="221"/>
      <c r="P3176" s="221"/>
      <c r="Q3176" s="221"/>
      <c r="R3176" s="222"/>
      <c r="S3176" s="222"/>
      <c r="T3176" s="222"/>
      <c r="U3176" s="222"/>
      <c r="V3176" s="222"/>
      <c r="W3176" s="222"/>
      <c r="X3176" s="222"/>
      <c r="Y3176" s="222"/>
      <c r="Z3176" s="212"/>
      <c r="AA3176" s="212"/>
      <c r="AB3176" s="212"/>
      <c r="AC3176" s="212"/>
      <c r="AD3176" s="212"/>
      <c r="AE3176" s="212"/>
      <c r="AF3176" s="212"/>
      <c r="AG3176" s="212" t="s">
        <v>235</v>
      </c>
      <c r="AH3176" s="212">
        <v>0</v>
      </c>
      <c r="AI3176" s="212"/>
      <c r="AJ3176" s="212"/>
      <c r="AK3176" s="212"/>
      <c r="AL3176" s="212"/>
      <c r="AM3176" s="212"/>
      <c r="AN3176" s="212"/>
      <c r="AO3176" s="212"/>
      <c r="AP3176" s="212"/>
      <c r="AQ3176" s="212"/>
      <c r="AR3176" s="212"/>
      <c r="AS3176" s="212"/>
      <c r="AT3176" s="212"/>
      <c r="AU3176" s="212"/>
      <c r="AV3176" s="212"/>
      <c r="AW3176" s="212"/>
      <c r="AX3176" s="212"/>
      <c r="AY3176" s="212"/>
      <c r="AZ3176" s="212"/>
      <c r="BA3176" s="212"/>
      <c r="BB3176" s="212"/>
      <c r="BC3176" s="212"/>
      <c r="BD3176" s="212"/>
      <c r="BE3176" s="212"/>
      <c r="BF3176" s="212"/>
      <c r="BG3176" s="212"/>
      <c r="BH3176" s="212"/>
    </row>
    <row r="3177" spans="1:60" ht="22.5" outlineLevel="1" x14ac:dyDescent="0.2">
      <c r="A3177" s="239">
        <v>348</v>
      </c>
      <c r="B3177" s="240" t="s">
        <v>2274</v>
      </c>
      <c r="C3177" s="257" t="s">
        <v>2275</v>
      </c>
      <c r="D3177" s="241" t="s">
        <v>384</v>
      </c>
      <c r="E3177" s="242">
        <v>0.61743999999999999</v>
      </c>
      <c r="F3177" s="243"/>
      <c r="G3177" s="244">
        <f>ROUND(E3177*F3177,2)</f>
        <v>0</v>
      </c>
      <c r="H3177" s="243"/>
      <c r="I3177" s="244">
        <f>ROUND(E3177*H3177,2)</f>
        <v>0</v>
      </c>
      <c r="J3177" s="243"/>
      <c r="K3177" s="244">
        <f>ROUND(E3177*J3177,2)</f>
        <v>0</v>
      </c>
      <c r="L3177" s="244">
        <v>15</v>
      </c>
      <c r="M3177" s="244">
        <f>G3177*(1+L3177/100)</f>
        <v>0</v>
      </c>
      <c r="N3177" s="242">
        <v>0</v>
      </c>
      <c r="O3177" s="242">
        <f>ROUND(E3177*N3177,2)</f>
        <v>0</v>
      </c>
      <c r="P3177" s="242">
        <v>0</v>
      </c>
      <c r="Q3177" s="242">
        <f>ROUND(E3177*P3177,2)</f>
        <v>0</v>
      </c>
      <c r="R3177" s="244" t="s">
        <v>1138</v>
      </c>
      <c r="S3177" s="244" t="s">
        <v>227</v>
      </c>
      <c r="T3177" s="245" t="s">
        <v>227</v>
      </c>
      <c r="U3177" s="222">
        <v>0</v>
      </c>
      <c r="V3177" s="222">
        <f>ROUND(E3177*U3177,2)</f>
        <v>0</v>
      </c>
      <c r="W3177" s="222"/>
      <c r="X3177" s="222" t="s">
        <v>298</v>
      </c>
      <c r="Y3177" s="222" t="s">
        <v>230</v>
      </c>
      <c r="Z3177" s="212"/>
      <c r="AA3177" s="212"/>
      <c r="AB3177" s="212"/>
      <c r="AC3177" s="212"/>
      <c r="AD3177" s="212"/>
      <c r="AE3177" s="212"/>
      <c r="AF3177" s="212"/>
      <c r="AG3177" s="212" t="s">
        <v>299</v>
      </c>
      <c r="AH3177" s="212"/>
      <c r="AI3177" s="212"/>
      <c r="AJ3177" s="212"/>
      <c r="AK3177" s="212"/>
      <c r="AL3177" s="212"/>
      <c r="AM3177" s="212"/>
      <c r="AN3177" s="212"/>
      <c r="AO3177" s="212"/>
      <c r="AP3177" s="212"/>
      <c r="AQ3177" s="212"/>
      <c r="AR3177" s="212"/>
      <c r="AS3177" s="212"/>
      <c r="AT3177" s="212"/>
      <c r="AU3177" s="212"/>
      <c r="AV3177" s="212"/>
      <c r="AW3177" s="212"/>
      <c r="AX3177" s="212"/>
      <c r="AY3177" s="212"/>
      <c r="AZ3177" s="212"/>
      <c r="BA3177" s="212"/>
      <c r="BB3177" s="212"/>
      <c r="BC3177" s="212"/>
      <c r="BD3177" s="212"/>
      <c r="BE3177" s="212"/>
      <c r="BF3177" s="212"/>
      <c r="BG3177" s="212"/>
      <c r="BH3177" s="212"/>
    </row>
    <row r="3178" spans="1:60" outlineLevel="2" x14ac:dyDescent="0.2">
      <c r="A3178" s="219"/>
      <c r="B3178" s="220"/>
      <c r="C3178" s="259" t="s">
        <v>2261</v>
      </c>
      <c r="D3178" s="226"/>
      <c r="E3178" s="227">
        <v>0.61743999999999999</v>
      </c>
      <c r="F3178" s="222"/>
      <c r="G3178" s="222"/>
      <c r="H3178" s="222"/>
      <c r="I3178" s="222"/>
      <c r="J3178" s="222"/>
      <c r="K3178" s="222"/>
      <c r="L3178" s="222"/>
      <c r="M3178" s="222"/>
      <c r="N3178" s="221"/>
      <c r="O3178" s="221"/>
      <c r="P3178" s="221"/>
      <c r="Q3178" s="221"/>
      <c r="R3178" s="222"/>
      <c r="S3178" s="222"/>
      <c r="T3178" s="222"/>
      <c r="U3178" s="222"/>
      <c r="V3178" s="222"/>
      <c r="W3178" s="222"/>
      <c r="X3178" s="222"/>
      <c r="Y3178" s="222"/>
      <c r="Z3178" s="212"/>
      <c r="AA3178" s="212"/>
      <c r="AB3178" s="212"/>
      <c r="AC3178" s="212"/>
      <c r="AD3178" s="212"/>
      <c r="AE3178" s="212"/>
      <c r="AF3178" s="212"/>
      <c r="AG3178" s="212" t="s">
        <v>235</v>
      </c>
      <c r="AH3178" s="212">
        <v>0</v>
      </c>
      <c r="AI3178" s="212"/>
      <c r="AJ3178" s="212"/>
      <c r="AK3178" s="212"/>
      <c r="AL3178" s="212"/>
      <c r="AM3178" s="212"/>
      <c r="AN3178" s="212"/>
      <c r="AO3178" s="212"/>
      <c r="AP3178" s="212"/>
      <c r="AQ3178" s="212"/>
      <c r="AR3178" s="212"/>
      <c r="AS3178" s="212"/>
      <c r="AT3178" s="212"/>
      <c r="AU3178" s="212"/>
      <c r="AV3178" s="212"/>
      <c r="AW3178" s="212"/>
      <c r="AX3178" s="212"/>
      <c r="AY3178" s="212"/>
      <c r="AZ3178" s="212"/>
      <c r="BA3178" s="212"/>
      <c r="BB3178" s="212"/>
      <c r="BC3178" s="212"/>
      <c r="BD3178" s="212"/>
      <c r="BE3178" s="212"/>
      <c r="BF3178" s="212"/>
      <c r="BG3178" s="212"/>
      <c r="BH3178" s="212"/>
    </row>
    <row r="3179" spans="1:60" outlineLevel="1" x14ac:dyDescent="0.2">
      <c r="A3179" s="239">
        <v>349</v>
      </c>
      <c r="B3179" s="240" t="s">
        <v>2276</v>
      </c>
      <c r="C3179" s="257" t="s">
        <v>2277</v>
      </c>
      <c r="D3179" s="241" t="s">
        <v>384</v>
      </c>
      <c r="E3179" s="242">
        <v>111.503</v>
      </c>
      <c r="F3179" s="243"/>
      <c r="G3179" s="244">
        <f>ROUND(E3179*F3179,2)</f>
        <v>0</v>
      </c>
      <c r="H3179" s="243"/>
      <c r="I3179" s="244">
        <f>ROUND(E3179*H3179,2)</f>
        <v>0</v>
      </c>
      <c r="J3179" s="243"/>
      <c r="K3179" s="244">
        <f>ROUND(E3179*J3179,2)</f>
        <v>0</v>
      </c>
      <c r="L3179" s="244">
        <v>15</v>
      </c>
      <c r="M3179" s="244">
        <f>G3179*(1+L3179/100)</f>
        <v>0</v>
      </c>
      <c r="N3179" s="242">
        <v>0</v>
      </c>
      <c r="O3179" s="242">
        <f>ROUND(E3179*N3179,2)</f>
        <v>0</v>
      </c>
      <c r="P3179" s="242">
        <v>0</v>
      </c>
      <c r="Q3179" s="242">
        <f>ROUND(E3179*P3179,2)</f>
        <v>0</v>
      </c>
      <c r="R3179" s="244" t="s">
        <v>323</v>
      </c>
      <c r="S3179" s="244" t="s">
        <v>227</v>
      </c>
      <c r="T3179" s="245" t="s">
        <v>227</v>
      </c>
      <c r="U3179" s="222">
        <v>0</v>
      </c>
      <c r="V3179" s="222">
        <f>ROUND(E3179*U3179,2)</f>
        <v>0</v>
      </c>
      <c r="W3179" s="222"/>
      <c r="X3179" s="222" t="s">
        <v>298</v>
      </c>
      <c r="Y3179" s="222" t="s">
        <v>230</v>
      </c>
      <c r="Z3179" s="212"/>
      <c r="AA3179" s="212"/>
      <c r="AB3179" s="212"/>
      <c r="AC3179" s="212"/>
      <c r="AD3179" s="212"/>
      <c r="AE3179" s="212"/>
      <c r="AF3179" s="212"/>
      <c r="AG3179" s="212" t="s">
        <v>299</v>
      </c>
      <c r="AH3179" s="212"/>
      <c r="AI3179" s="212"/>
      <c r="AJ3179" s="212"/>
      <c r="AK3179" s="212"/>
      <c r="AL3179" s="212"/>
      <c r="AM3179" s="212"/>
      <c r="AN3179" s="212"/>
      <c r="AO3179" s="212"/>
      <c r="AP3179" s="212"/>
      <c r="AQ3179" s="212"/>
      <c r="AR3179" s="212"/>
      <c r="AS3179" s="212"/>
      <c r="AT3179" s="212"/>
      <c r="AU3179" s="212"/>
      <c r="AV3179" s="212"/>
      <c r="AW3179" s="212"/>
      <c r="AX3179" s="212"/>
      <c r="AY3179" s="212"/>
      <c r="AZ3179" s="212"/>
      <c r="BA3179" s="212"/>
      <c r="BB3179" s="212"/>
      <c r="BC3179" s="212"/>
      <c r="BD3179" s="212"/>
      <c r="BE3179" s="212"/>
      <c r="BF3179" s="212"/>
      <c r="BG3179" s="212"/>
      <c r="BH3179" s="212"/>
    </row>
    <row r="3180" spans="1:60" outlineLevel="2" x14ac:dyDescent="0.2">
      <c r="A3180" s="219"/>
      <c r="B3180" s="220"/>
      <c r="C3180" s="259" t="s">
        <v>2248</v>
      </c>
      <c r="D3180" s="226"/>
      <c r="E3180" s="227">
        <v>111.06780000000001</v>
      </c>
      <c r="F3180" s="222"/>
      <c r="G3180" s="222"/>
      <c r="H3180" s="222"/>
      <c r="I3180" s="222"/>
      <c r="J3180" s="222"/>
      <c r="K3180" s="222"/>
      <c r="L3180" s="222"/>
      <c r="M3180" s="222"/>
      <c r="N3180" s="221"/>
      <c r="O3180" s="221"/>
      <c r="P3180" s="221"/>
      <c r="Q3180" s="221"/>
      <c r="R3180" s="222"/>
      <c r="S3180" s="222"/>
      <c r="T3180" s="222"/>
      <c r="U3180" s="222"/>
      <c r="V3180" s="222"/>
      <c r="W3180" s="222"/>
      <c r="X3180" s="222"/>
      <c r="Y3180" s="222"/>
      <c r="Z3180" s="212"/>
      <c r="AA3180" s="212"/>
      <c r="AB3180" s="212"/>
      <c r="AC3180" s="212"/>
      <c r="AD3180" s="212"/>
      <c r="AE3180" s="212"/>
      <c r="AF3180" s="212"/>
      <c r="AG3180" s="212" t="s">
        <v>235</v>
      </c>
      <c r="AH3180" s="212">
        <v>0</v>
      </c>
      <c r="AI3180" s="212"/>
      <c r="AJ3180" s="212"/>
      <c r="AK3180" s="212"/>
      <c r="AL3180" s="212"/>
      <c r="AM3180" s="212"/>
      <c r="AN3180" s="212"/>
      <c r="AO3180" s="212"/>
      <c r="AP3180" s="212"/>
      <c r="AQ3180" s="212"/>
      <c r="AR3180" s="212"/>
      <c r="AS3180" s="212"/>
      <c r="AT3180" s="212"/>
      <c r="AU3180" s="212"/>
      <c r="AV3180" s="212"/>
      <c r="AW3180" s="212"/>
      <c r="AX3180" s="212"/>
      <c r="AY3180" s="212"/>
      <c r="AZ3180" s="212"/>
      <c r="BA3180" s="212"/>
      <c r="BB3180" s="212"/>
      <c r="BC3180" s="212"/>
      <c r="BD3180" s="212"/>
      <c r="BE3180" s="212"/>
      <c r="BF3180" s="212"/>
      <c r="BG3180" s="212"/>
      <c r="BH3180" s="212"/>
    </row>
    <row r="3181" spans="1:60" outlineLevel="3" x14ac:dyDescent="0.2">
      <c r="A3181" s="219"/>
      <c r="B3181" s="220"/>
      <c r="C3181" s="259" t="s">
        <v>2249</v>
      </c>
      <c r="D3181" s="226"/>
      <c r="E3181" s="227">
        <v>0.43519999999999998</v>
      </c>
      <c r="F3181" s="222"/>
      <c r="G3181" s="222"/>
      <c r="H3181" s="222"/>
      <c r="I3181" s="222"/>
      <c r="J3181" s="222"/>
      <c r="K3181" s="222"/>
      <c r="L3181" s="222"/>
      <c r="M3181" s="222"/>
      <c r="N3181" s="221"/>
      <c r="O3181" s="221"/>
      <c r="P3181" s="221"/>
      <c r="Q3181" s="221"/>
      <c r="R3181" s="222"/>
      <c r="S3181" s="222"/>
      <c r="T3181" s="222"/>
      <c r="U3181" s="222"/>
      <c r="V3181" s="222"/>
      <c r="W3181" s="222"/>
      <c r="X3181" s="222"/>
      <c r="Y3181" s="222"/>
      <c r="Z3181" s="212"/>
      <c r="AA3181" s="212"/>
      <c r="AB3181" s="212"/>
      <c r="AC3181" s="212"/>
      <c r="AD3181" s="212"/>
      <c r="AE3181" s="212"/>
      <c r="AF3181" s="212"/>
      <c r="AG3181" s="212" t="s">
        <v>235</v>
      </c>
      <c r="AH3181" s="212">
        <v>0</v>
      </c>
      <c r="AI3181" s="212"/>
      <c r="AJ3181" s="212"/>
      <c r="AK3181" s="212"/>
      <c r="AL3181" s="212"/>
      <c r="AM3181" s="212"/>
      <c r="AN3181" s="212"/>
      <c r="AO3181" s="212"/>
      <c r="AP3181" s="212"/>
      <c r="AQ3181" s="212"/>
      <c r="AR3181" s="212"/>
      <c r="AS3181" s="212"/>
      <c r="AT3181" s="212"/>
      <c r="AU3181" s="212"/>
      <c r="AV3181" s="212"/>
      <c r="AW3181" s="212"/>
      <c r="AX3181" s="212"/>
      <c r="AY3181" s="212"/>
      <c r="AZ3181" s="212"/>
      <c r="BA3181" s="212"/>
      <c r="BB3181" s="212"/>
      <c r="BC3181" s="212"/>
      <c r="BD3181" s="212"/>
      <c r="BE3181" s="212"/>
      <c r="BF3181" s="212"/>
      <c r="BG3181" s="212"/>
      <c r="BH3181" s="212"/>
    </row>
    <row r="3182" spans="1:60" x14ac:dyDescent="0.2">
      <c r="A3182" s="3"/>
      <c r="B3182" s="4"/>
      <c r="C3182" s="262"/>
      <c r="D3182" s="6"/>
      <c r="E3182" s="3"/>
      <c r="F3182" s="3"/>
      <c r="G3182" s="3"/>
      <c r="H3182" s="3"/>
      <c r="I3182" s="3"/>
      <c r="J3182" s="3"/>
      <c r="K3182" s="3"/>
      <c r="L3182" s="3"/>
      <c r="M3182" s="3"/>
      <c r="N3182" s="3"/>
      <c r="O3182" s="3"/>
      <c r="P3182" s="3"/>
      <c r="Q3182" s="3"/>
      <c r="R3182" s="3"/>
      <c r="S3182" s="3"/>
      <c r="T3182" s="3"/>
      <c r="U3182" s="3"/>
      <c r="V3182" s="3"/>
      <c r="W3182" s="3"/>
      <c r="X3182" s="3"/>
      <c r="Y3182" s="3"/>
      <c r="AE3182">
        <v>15</v>
      </c>
      <c r="AF3182">
        <v>21</v>
      </c>
      <c r="AG3182" t="s">
        <v>208</v>
      </c>
    </row>
    <row r="3183" spans="1:60" x14ac:dyDescent="0.2">
      <c r="A3183" s="215"/>
      <c r="B3183" s="216" t="s">
        <v>29</v>
      </c>
      <c r="C3183" s="263"/>
      <c r="D3183" s="217"/>
      <c r="E3183" s="218"/>
      <c r="F3183" s="218"/>
      <c r="G3183" s="238">
        <f>G8+G25+G51+G59+G77+G119+G146+G150+G175+G184+G196+G260+G532+G760+G838+G928+G1043+G1512+G1517+G1536+G1539+G1578+G1612+G1634+G1721+G2199+G2484+G2587+G2594+G2605+G2623+G2646+G3077+G3082+G3086+G3131</f>
        <v>0</v>
      </c>
      <c r="H3183" s="3"/>
      <c r="I3183" s="3"/>
      <c r="J3183" s="3"/>
      <c r="K3183" s="3"/>
      <c r="L3183" s="3"/>
      <c r="M3183" s="3"/>
      <c r="N3183" s="3"/>
      <c r="O3183" s="3"/>
      <c r="P3183" s="3"/>
      <c r="Q3183" s="3"/>
      <c r="R3183" s="3"/>
      <c r="S3183" s="3"/>
      <c r="T3183" s="3"/>
      <c r="U3183" s="3"/>
      <c r="V3183" s="3"/>
      <c r="W3183" s="3"/>
      <c r="X3183" s="3"/>
      <c r="Y3183" s="3"/>
      <c r="AE3183">
        <f>SUMIF(L7:L3181,AE3182,G7:G3181)</f>
        <v>0</v>
      </c>
      <c r="AF3183">
        <f>SUMIF(L7:L3181,AF3182,G7:G3181)</f>
        <v>0</v>
      </c>
      <c r="AG3183" t="s">
        <v>290</v>
      </c>
    </row>
    <row r="3184" spans="1:60" x14ac:dyDescent="0.2">
      <c r="C3184" s="264"/>
      <c r="D3184" s="10"/>
      <c r="AG3184" t="s">
        <v>292</v>
      </c>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02">
    <mergeCell ref="C2644:G2644"/>
    <mergeCell ref="C3079:G3079"/>
    <mergeCell ref="C3133:G3133"/>
    <mergeCell ref="C3134:G3134"/>
    <mergeCell ref="C3135:G3135"/>
    <mergeCell ref="C3144:G3144"/>
    <mergeCell ref="C2586:G2586"/>
    <mergeCell ref="C2593:G2593"/>
    <mergeCell ref="C2604:G2604"/>
    <mergeCell ref="C2631:G2631"/>
    <mergeCell ref="C2637:G2637"/>
    <mergeCell ref="C2640:G2640"/>
    <mergeCell ref="C2503:G2503"/>
    <mergeCell ref="C2504:G2504"/>
    <mergeCell ref="C2554:G2554"/>
    <mergeCell ref="C2555:G2555"/>
    <mergeCell ref="C2557:G2557"/>
    <mergeCell ref="C2583:G2583"/>
    <mergeCell ref="C2481:G2481"/>
    <mergeCell ref="C2482:G2482"/>
    <mergeCell ref="C2499:G2499"/>
    <mergeCell ref="C2500:G2500"/>
    <mergeCell ref="C2501:G2501"/>
    <mergeCell ref="C2502:G2502"/>
    <mergeCell ref="C2473:G2473"/>
    <mergeCell ref="C2474:G2474"/>
    <mergeCell ref="C2475:G2475"/>
    <mergeCell ref="C2478:G2478"/>
    <mergeCell ref="C2479:G2479"/>
    <mergeCell ref="C2480:G2480"/>
    <mergeCell ref="C2465:G2465"/>
    <mergeCell ref="C2466:G2466"/>
    <mergeCell ref="C2467:G2467"/>
    <mergeCell ref="C2468:G2468"/>
    <mergeCell ref="C2471:G2471"/>
    <mergeCell ref="C2472:G2472"/>
    <mergeCell ref="C2457:G2457"/>
    <mergeCell ref="C2458:G2458"/>
    <mergeCell ref="C2459:G2459"/>
    <mergeCell ref="C2460:G2460"/>
    <mergeCell ref="C2463:G2463"/>
    <mergeCell ref="C2464:G2464"/>
    <mergeCell ref="C2449:G2449"/>
    <mergeCell ref="C2450:G2450"/>
    <mergeCell ref="C2451:G2451"/>
    <mergeCell ref="C2452:G2452"/>
    <mergeCell ref="C2455:G2455"/>
    <mergeCell ref="C2456:G2456"/>
    <mergeCell ref="C2441:G2441"/>
    <mergeCell ref="C2442:G2442"/>
    <mergeCell ref="C2443:G2443"/>
    <mergeCell ref="C2446:G2446"/>
    <mergeCell ref="C2447:G2447"/>
    <mergeCell ref="C2448:G2448"/>
    <mergeCell ref="C2432:G2432"/>
    <mergeCell ref="C2433:G2433"/>
    <mergeCell ref="C2434:G2434"/>
    <mergeCell ref="C2438:G2438"/>
    <mergeCell ref="C2439:G2439"/>
    <mergeCell ref="C2440:G2440"/>
    <mergeCell ref="C2420:G2420"/>
    <mergeCell ref="C2421:G2421"/>
    <mergeCell ref="C2422:G2422"/>
    <mergeCell ref="C2429:G2429"/>
    <mergeCell ref="C2430:G2430"/>
    <mergeCell ref="C2431:G2431"/>
    <mergeCell ref="C2410:G2410"/>
    <mergeCell ref="C2413:G2413"/>
    <mergeCell ref="C2414:G2414"/>
    <mergeCell ref="C2415:G2415"/>
    <mergeCell ref="C2418:G2418"/>
    <mergeCell ref="C2419:G2419"/>
    <mergeCell ref="C2402:G2402"/>
    <mergeCell ref="C2405:G2405"/>
    <mergeCell ref="C2406:G2406"/>
    <mergeCell ref="C2407:G2407"/>
    <mergeCell ref="C2408:G2408"/>
    <mergeCell ref="C2409:G2409"/>
    <mergeCell ref="C2394:G2394"/>
    <mergeCell ref="C2395:G2395"/>
    <mergeCell ref="C2396:G2396"/>
    <mergeCell ref="C2397:G2397"/>
    <mergeCell ref="C2400:G2400"/>
    <mergeCell ref="C2401:G2401"/>
    <mergeCell ref="C2386:G2386"/>
    <mergeCell ref="C2387:G2387"/>
    <mergeCell ref="C2388:G2388"/>
    <mergeCell ref="C2391:G2391"/>
    <mergeCell ref="C2392:G2392"/>
    <mergeCell ref="C2393:G2393"/>
    <mergeCell ref="C2374:G2374"/>
    <mergeCell ref="C2375:G2375"/>
    <mergeCell ref="C2376:G2376"/>
    <mergeCell ref="C2377:G2377"/>
    <mergeCell ref="C2380:G2380"/>
    <mergeCell ref="C2383:G2383"/>
    <mergeCell ref="C2363:G2363"/>
    <mergeCell ref="C2364:G2364"/>
    <mergeCell ref="C2365:G2365"/>
    <mergeCell ref="C2368:G2368"/>
    <mergeCell ref="C2369:G2369"/>
    <mergeCell ref="C2370:G2370"/>
    <mergeCell ref="C2353:G2353"/>
    <mergeCell ref="C2354:G2354"/>
    <mergeCell ref="C2355:G2355"/>
    <mergeCell ref="C2358:G2358"/>
    <mergeCell ref="C2359:G2359"/>
    <mergeCell ref="C2360:G2360"/>
    <mergeCell ref="C2343:G2343"/>
    <mergeCell ref="C2344:G2344"/>
    <mergeCell ref="C2345:G2345"/>
    <mergeCell ref="C2348:G2348"/>
    <mergeCell ref="C2349:G2349"/>
    <mergeCell ref="C2350:G2350"/>
    <mergeCell ref="C2333:G2333"/>
    <mergeCell ref="C2336:G2336"/>
    <mergeCell ref="C2337:G2337"/>
    <mergeCell ref="C2338:G2338"/>
    <mergeCell ref="C2339:G2339"/>
    <mergeCell ref="C2340:G2340"/>
    <mergeCell ref="C2325:G2325"/>
    <mergeCell ref="C2328:G2328"/>
    <mergeCell ref="C2329:G2329"/>
    <mergeCell ref="C2330:G2330"/>
    <mergeCell ref="C2331:G2331"/>
    <mergeCell ref="C2332:G2332"/>
    <mergeCell ref="C2314:G2314"/>
    <mergeCell ref="C2315:G2315"/>
    <mergeCell ref="C2316:G2316"/>
    <mergeCell ref="C2320:G2320"/>
    <mergeCell ref="C2321:G2321"/>
    <mergeCell ref="C2324:G2324"/>
    <mergeCell ref="C2304:G2304"/>
    <mergeCell ref="C2307:G2307"/>
    <mergeCell ref="C2308:G2308"/>
    <mergeCell ref="C2309:G2309"/>
    <mergeCell ref="C2310:G2310"/>
    <mergeCell ref="C2313:G2313"/>
    <mergeCell ref="C2295:G2295"/>
    <mergeCell ref="C2296:G2296"/>
    <mergeCell ref="C2297:G2297"/>
    <mergeCell ref="C2301:G2301"/>
    <mergeCell ref="C2302:G2302"/>
    <mergeCell ref="C2303:G2303"/>
    <mergeCell ref="C2286:G2286"/>
    <mergeCell ref="C2287:G2287"/>
    <mergeCell ref="C2288:G2288"/>
    <mergeCell ref="C2291:G2291"/>
    <mergeCell ref="C2292:G2292"/>
    <mergeCell ref="C2294:G2294"/>
    <mergeCell ref="C2278:G2278"/>
    <mergeCell ref="C2279:G2279"/>
    <mergeCell ref="C2280:G2280"/>
    <mergeCell ref="C2281:G2281"/>
    <mergeCell ref="C2284:G2284"/>
    <mergeCell ref="C2285:G2285"/>
    <mergeCell ref="C2259:G2259"/>
    <mergeCell ref="C2263:G2263"/>
    <mergeCell ref="C2264:G2264"/>
    <mergeCell ref="C2273:G2273"/>
    <mergeCell ref="C2274:G2274"/>
    <mergeCell ref="C2277:G2277"/>
    <mergeCell ref="C2251:G2251"/>
    <mergeCell ref="C2252:G2252"/>
    <mergeCell ref="C2253:G2253"/>
    <mergeCell ref="C2254:G2254"/>
    <mergeCell ref="C2257:G2257"/>
    <mergeCell ref="C2258:G2258"/>
    <mergeCell ref="C2243:G2243"/>
    <mergeCell ref="C2244:G2244"/>
    <mergeCell ref="C2245:G2245"/>
    <mergeCell ref="C2246:G2246"/>
    <mergeCell ref="C2247:G2247"/>
    <mergeCell ref="C2250:G2250"/>
    <mergeCell ref="C2235:G2235"/>
    <mergeCell ref="C2236:G2236"/>
    <mergeCell ref="C2237:G2237"/>
    <mergeCell ref="C2238:G2238"/>
    <mergeCell ref="C2239:G2239"/>
    <mergeCell ref="C2240:G2240"/>
    <mergeCell ref="C2228:G2228"/>
    <mergeCell ref="C2229:G2229"/>
    <mergeCell ref="C2230:G2230"/>
    <mergeCell ref="C2232:G2232"/>
    <mergeCell ref="C2233:G2233"/>
    <mergeCell ref="C2234:G2234"/>
    <mergeCell ref="C2216:G2216"/>
    <mergeCell ref="C2217:G2217"/>
    <mergeCell ref="C2218:G2218"/>
    <mergeCell ref="C2224:G2224"/>
    <mergeCell ref="C2225:G2225"/>
    <mergeCell ref="C2226:G2226"/>
    <mergeCell ref="C2200:G2200"/>
    <mergeCell ref="C2201:G2201"/>
    <mergeCell ref="C2203:G2203"/>
    <mergeCell ref="C2212:G2212"/>
    <mergeCell ref="C2213:G2213"/>
    <mergeCell ref="C2214:G2214"/>
    <mergeCell ref="C2191:G2191"/>
    <mergeCell ref="C2192:G2192"/>
    <mergeCell ref="C2193:G2193"/>
    <mergeCell ref="C2194:G2194"/>
    <mergeCell ref="C2195:G2195"/>
    <mergeCell ref="C2198:G2198"/>
    <mergeCell ref="C2183:G2183"/>
    <mergeCell ref="C2184:G2184"/>
    <mergeCell ref="C2185:G2185"/>
    <mergeCell ref="C2188:G2188"/>
    <mergeCell ref="C2189:G2189"/>
    <mergeCell ref="C2190:G2190"/>
    <mergeCell ref="C2177:G2177"/>
    <mergeCell ref="C2178:G2178"/>
    <mergeCell ref="C2179:G2179"/>
    <mergeCell ref="C2180:G2180"/>
    <mergeCell ref="C2181:G2181"/>
    <mergeCell ref="C2182:G2182"/>
    <mergeCell ref="C2169:G2169"/>
    <mergeCell ref="C2170:G2170"/>
    <mergeCell ref="C2171:G2171"/>
    <mergeCell ref="C2172:G2172"/>
    <mergeCell ref="C2173:G2173"/>
    <mergeCell ref="C2174:G2174"/>
    <mergeCell ref="C2161:G2161"/>
    <mergeCell ref="C2162:G2162"/>
    <mergeCell ref="C2163:G2163"/>
    <mergeCell ref="C2166:G2166"/>
    <mergeCell ref="C2167:G2167"/>
    <mergeCell ref="C2168:G2168"/>
    <mergeCell ref="C2155:G2155"/>
    <mergeCell ref="C2156:G2156"/>
    <mergeCell ref="C2157:G2157"/>
    <mergeCell ref="C2158:G2158"/>
    <mergeCell ref="C2159:G2159"/>
    <mergeCell ref="C2160:G2160"/>
    <mergeCell ref="C2147:G2147"/>
    <mergeCell ref="C2148:G2148"/>
    <mergeCell ref="C2149:G2149"/>
    <mergeCell ref="C2150:G2150"/>
    <mergeCell ref="C2151:G2151"/>
    <mergeCell ref="C2152:G2152"/>
    <mergeCell ref="C2139:G2139"/>
    <mergeCell ref="C2140:G2140"/>
    <mergeCell ref="C2141:G2141"/>
    <mergeCell ref="C2144:G2144"/>
    <mergeCell ref="C2145:G2145"/>
    <mergeCell ref="C2146:G2146"/>
    <mergeCell ref="C2133:G2133"/>
    <mergeCell ref="C2134:G2134"/>
    <mergeCell ref="C2135:G2135"/>
    <mergeCell ref="C2136:G2136"/>
    <mergeCell ref="C2137:G2137"/>
    <mergeCell ref="C2138:G2138"/>
    <mergeCell ref="C2125:G2125"/>
    <mergeCell ref="C2126:G2126"/>
    <mergeCell ref="C2127:G2127"/>
    <mergeCell ref="C2128:G2128"/>
    <mergeCell ref="C2129:G2129"/>
    <mergeCell ref="C2130:G2130"/>
    <mergeCell ref="C2117:G2117"/>
    <mergeCell ref="C2118:G2118"/>
    <mergeCell ref="C2119:G2119"/>
    <mergeCell ref="C2122:G2122"/>
    <mergeCell ref="C2123:G2123"/>
    <mergeCell ref="C2124:G2124"/>
    <mergeCell ref="C2111:G2111"/>
    <mergeCell ref="C2112:G2112"/>
    <mergeCell ref="C2113:G2113"/>
    <mergeCell ref="C2114:G2114"/>
    <mergeCell ref="C2115:G2115"/>
    <mergeCell ref="C2116:G2116"/>
    <mergeCell ref="C2103:G2103"/>
    <mergeCell ref="C2104:G2104"/>
    <mergeCell ref="C2105:G2105"/>
    <mergeCell ref="C2106:G2106"/>
    <mergeCell ref="C2107:G2107"/>
    <mergeCell ref="C2108:G2108"/>
    <mergeCell ref="C2095:G2095"/>
    <mergeCell ref="C2096:G2096"/>
    <mergeCell ref="C2097:G2097"/>
    <mergeCell ref="C2100:G2100"/>
    <mergeCell ref="C2101:G2101"/>
    <mergeCell ref="C2102:G2102"/>
    <mergeCell ref="C2087:G2087"/>
    <mergeCell ref="C2090:G2090"/>
    <mergeCell ref="C2091:G2091"/>
    <mergeCell ref="C2092:G2092"/>
    <mergeCell ref="C2093:G2093"/>
    <mergeCell ref="C2094:G2094"/>
    <mergeCell ref="C2081:G2081"/>
    <mergeCell ref="C2082:G2082"/>
    <mergeCell ref="C2083:G2083"/>
    <mergeCell ref="C2084:G2084"/>
    <mergeCell ref="C2085:G2085"/>
    <mergeCell ref="C2086:G2086"/>
    <mergeCell ref="C2073:G2073"/>
    <mergeCell ref="C2074:G2074"/>
    <mergeCell ref="C2075:G2075"/>
    <mergeCell ref="C2076:G2076"/>
    <mergeCell ref="C2077:G2077"/>
    <mergeCell ref="C2080:G2080"/>
    <mergeCell ref="C2067:G2067"/>
    <mergeCell ref="C2068:G2068"/>
    <mergeCell ref="C2069:G2069"/>
    <mergeCell ref="C2070:G2070"/>
    <mergeCell ref="C2071:G2071"/>
    <mergeCell ref="C2072:G2072"/>
    <mergeCell ref="C2059:G2059"/>
    <mergeCell ref="C2060:G2060"/>
    <mergeCell ref="C2061:G2061"/>
    <mergeCell ref="C2062:G2062"/>
    <mergeCell ref="C2063:G2063"/>
    <mergeCell ref="C2066:G2066"/>
    <mergeCell ref="C2053:G2053"/>
    <mergeCell ref="C2054:G2054"/>
    <mergeCell ref="C2055:G2055"/>
    <mergeCell ref="C2056:G2056"/>
    <mergeCell ref="C2057:G2057"/>
    <mergeCell ref="C2058:G2058"/>
    <mergeCell ref="C2045:G2045"/>
    <mergeCell ref="C2046:G2046"/>
    <mergeCell ref="C2047:G2047"/>
    <mergeCell ref="C2048:G2048"/>
    <mergeCell ref="C2049:G2049"/>
    <mergeCell ref="C2052:G2052"/>
    <mergeCell ref="C2037:G2037"/>
    <mergeCell ref="C2038:G2038"/>
    <mergeCell ref="C2041:G2041"/>
    <mergeCell ref="C2042:G2042"/>
    <mergeCell ref="C2043:G2043"/>
    <mergeCell ref="C2044:G2044"/>
    <mergeCell ref="C2031:G2031"/>
    <mergeCell ref="C2032:G2032"/>
    <mergeCell ref="C2033:G2033"/>
    <mergeCell ref="C2034:G2034"/>
    <mergeCell ref="C2035:G2035"/>
    <mergeCell ref="C2036:G2036"/>
    <mergeCell ref="C2023:G2023"/>
    <mergeCell ref="C2024:G2024"/>
    <mergeCell ref="C2025:G2025"/>
    <mergeCell ref="C2026:G2026"/>
    <mergeCell ref="C2027:G2027"/>
    <mergeCell ref="C2030:G2030"/>
    <mergeCell ref="C2015:G2015"/>
    <mergeCell ref="C2016:G2016"/>
    <mergeCell ref="C2019:G2019"/>
    <mergeCell ref="C2020:G2020"/>
    <mergeCell ref="C2021:G2021"/>
    <mergeCell ref="C2022:G2022"/>
    <mergeCell ref="C2009:G2009"/>
    <mergeCell ref="C2010:G2010"/>
    <mergeCell ref="C2011:G2011"/>
    <mergeCell ref="C2012:G2012"/>
    <mergeCell ref="C2013:G2013"/>
    <mergeCell ref="C2014:G2014"/>
    <mergeCell ref="C2001:G2001"/>
    <mergeCell ref="C2002:G2002"/>
    <mergeCell ref="C2003:G2003"/>
    <mergeCell ref="C2004:G2004"/>
    <mergeCell ref="C2005:G2005"/>
    <mergeCell ref="C2008:G2008"/>
    <mergeCell ref="C1993:G1993"/>
    <mergeCell ref="C1994:G1994"/>
    <mergeCell ref="C1997:G1997"/>
    <mergeCell ref="C1998:G1998"/>
    <mergeCell ref="C1999:G1999"/>
    <mergeCell ref="C2000:G2000"/>
    <mergeCell ref="C1987:G1987"/>
    <mergeCell ref="C1988:G1988"/>
    <mergeCell ref="C1989:G1989"/>
    <mergeCell ref="C1990:G1990"/>
    <mergeCell ref="C1991:G1991"/>
    <mergeCell ref="C1992:G1992"/>
    <mergeCell ref="C1979:G1979"/>
    <mergeCell ref="C1980:G1980"/>
    <mergeCell ref="C1981:G1981"/>
    <mergeCell ref="C1982:G1982"/>
    <mergeCell ref="C1983:G1983"/>
    <mergeCell ref="C1986:G1986"/>
    <mergeCell ref="C1969:G1969"/>
    <mergeCell ref="C1970:G1970"/>
    <mergeCell ref="C1975:G1975"/>
    <mergeCell ref="C1976:G1976"/>
    <mergeCell ref="C1977:G1977"/>
    <mergeCell ref="C1978:G1978"/>
    <mergeCell ref="C1963:G1963"/>
    <mergeCell ref="C1964:G1964"/>
    <mergeCell ref="C1965:G1965"/>
    <mergeCell ref="C1966:G1966"/>
    <mergeCell ref="C1967:G1967"/>
    <mergeCell ref="C1968:G1968"/>
    <mergeCell ref="C1954:G1954"/>
    <mergeCell ref="C1955:G1955"/>
    <mergeCell ref="C1956:G1956"/>
    <mergeCell ref="C1957:G1957"/>
    <mergeCell ref="C1958:G1958"/>
    <mergeCell ref="C1962:G1962"/>
    <mergeCell ref="C1946:G1946"/>
    <mergeCell ref="C1947:G1947"/>
    <mergeCell ref="C1950:G1950"/>
    <mergeCell ref="C1951:G1951"/>
    <mergeCell ref="C1952:G1952"/>
    <mergeCell ref="C1953:G1953"/>
    <mergeCell ref="C1940:G1940"/>
    <mergeCell ref="C1941:G1941"/>
    <mergeCell ref="C1942:G1942"/>
    <mergeCell ref="C1943:G1943"/>
    <mergeCell ref="C1944:G1944"/>
    <mergeCell ref="C1945:G1945"/>
    <mergeCell ref="C1932:G1932"/>
    <mergeCell ref="C1933:G1933"/>
    <mergeCell ref="C1934:G1934"/>
    <mergeCell ref="C1935:G1935"/>
    <mergeCell ref="C1936:G1936"/>
    <mergeCell ref="C1939:G1939"/>
    <mergeCell ref="C1925:G1925"/>
    <mergeCell ref="C1926:G1926"/>
    <mergeCell ref="C1928:G1928"/>
    <mergeCell ref="C1929:G1929"/>
    <mergeCell ref="C1930:G1930"/>
    <mergeCell ref="C1931:G1931"/>
    <mergeCell ref="C1917:G1917"/>
    <mergeCell ref="C1918:G1918"/>
    <mergeCell ref="C1919:G1919"/>
    <mergeCell ref="C1920:G1920"/>
    <mergeCell ref="C1923:G1923"/>
    <mergeCell ref="C1924:G1924"/>
    <mergeCell ref="C1907:G1907"/>
    <mergeCell ref="C1908:G1908"/>
    <mergeCell ref="C1911:G1911"/>
    <mergeCell ref="C1912:G1912"/>
    <mergeCell ref="C1913:G1913"/>
    <mergeCell ref="C1914:G1914"/>
    <mergeCell ref="C1899:G1899"/>
    <mergeCell ref="C1900:G1900"/>
    <mergeCell ref="C1901:G1901"/>
    <mergeCell ref="C1902:G1902"/>
    <mergeCell ref="C1905:G1905"/>
    <mergeCell ref="C1906:G1906"/>
    <mergeCell ref="C1889:G1889"/>
    <mergeCell ref="C1890:G1890"/>
    <mergeCell ref="C1893:G1893"/>
    <mergeCell ref="C1894:G1894"/>
    <mergeCell ref="C1895:G1895"/>
    <mergeCell ref="C1896:G1896"/>
    <mergeCell ref="C1881:G1881"/>
    <mergeCell ref="C1882:G1882"/>
    <mergeCell ref="C1883:G1883"/>
    <mergeCell ref="C1884:G1884"/>
    <mergeCell ref="C1887:G1887"/>
    <mergeCell ref="C1888:G1888"/>
    <mergeCell ref="C1871:G1871"/>
    <mergeCell ref="C1872:G1872"/>
    <mergeCell ref="C1875:G1875"/>
    <mergeCell ref="C1876:G1876"/>
    <mergeCell ref="C1877:G1877"/>
    <mergeCell ref="C1878:G1878"/>
    <mergeCell ref="C1863:G1863"/>
    <mergeCell ref="C1864:G1864"/>
    <mergeCell ref="C1865:G1865"/>
    <mergeCell ref="C1866:G1866"/>
    <mergeCell ref="C1869:G1869"/>
    <mergeCell ref="C1870:G1870"/>
    <mergeCell ref="C1853:G1853"/>
    <mergeCell ref="C1854:G1854"/>
    <mergeCell ref="C1857:G1857"/>
    <mergeCell ref="C1858:G1858"/>
    <mergeCell ref="C1859:G1859"/>
    <mergeCell ref="C1860:G1860"/>
    <mergeCell ref="C1845:G1845"/>
    <mergeCell ref="C1846:G1846"/>
    <mergeCell ref="C1847:G1847"/>
    <mergeCell ref="C1848:G1848"/>
    <mergeCell ref="C1851:G1851"/>
    <mergeCell ref="C1852:G1852"/>
    <mergeCell ref="C1835:G1835"/>
    <mergeCell ref="C1836:G1836"/>
    <mergeCell ref="C1839:G1839"/>
    <mergeCell ref="C1840:G1840"/>
    <mergeCell ref="C1841:G1841"/>
    <mergeCell ref="C1842:G1842"/>
    <mergeCell ref="C1827:G1827"/>
    <mergeCell ref="C1828:G1828"/>
    <mergeCell ref="C1829:G1829"/>
    <mergeCell ref="C1830:G1830"/>
    <mergeCell ref="C1833:G1833"/>
    <mergeCell ref="C1834:G1834"/>
    <mergeCell ref="C1817:G1817"/>
    <mergeCell ref="C1818:G1818"/>
    <mergeCell ref="C1821:G1821"/>
    <mergeCell ref="C1822:G1822"/>
    <mergeCell ref="C1823:G1823"/>
    <mergeCell ref="C1824:G1824"/>
    <mergeCell ref="C1800:G1800"/>
    <mergeCell ref="C1810:G1810"/>
    <mergeCell ref="C1811:G1811"/>
    <mergeCell ref="C1812:G1812"/>
    <mergeCell ref="C1813:G1813"/>
    <mergeCell ref="C1816:G1816"/>
    <mergeCell ref="C1794:G1794"/>
    <mergeCell ref="C1795:G1795"/>
    <mergeCell ref="C1796:G1796"/>
    <mergeCell ref="C1797:G1797"/>
    <mergeCell ref="C1798:G1798"/>
    <mergeCell ref="C1799:G1799"/>
    <mergeCell ref="C1786:G1786"/>
    <mergeCell ref="C1787:G1787"/>
    <mergeCell ref="C1790:G1790"/>
    <mergeCell ref="C1791:G1791"/>
    <mergeCell ref="C1792:G1792"/>
    <mergeCell ref="C1793:G1793"/>
    <mergeCell ref="C1730:G1730"/>
    <mergeCell ref="C1732:G1732"/>
    <mergeCell ref="C1734:G1734"/>
    <mergeCell ref="C1736:G1736"/>
    <mergeCell ref="C1784:G1784"/>
    <mergeCell ref="C1785:G1785"/>
    <mergeCell ref="C1724:G1724"/>
    <mergeCell ref="C1725:G1725"/>
    <mergeCell ref="C1726:G1726"/>
    <mergeCell ref="C1727:G1727"/>
    <mergeCell ref="C1728:G1728"/>
    <mergeCell ref="C1729:G1729"/>
    <mergeCell ref="C1673:G1673"/>
    <mergeCell ref="C1686:G1686"/>
    <mergeCell ref="C1688:G1688"/>
    <mergeCell ref="C1720:G1720"/>
    <mergeCell ref="C1722:G1722"/>
    <mergeCell ref="C1723:G1723"/>
    <mergeCell ref="C1662:G1662"/>
    <mergeCell ref="C1663:G1663"/>
    <mergeCell ref="C1666:G1666"/>
    <mergeCell ref="C1667:G1667"/>
    <mergeCell ref="C1670:G1670"/>
    <mergeCell ref="C1671:G1671"/>
    <mergeCell ref="C1645:G1645"/>
    <mergeCell ref="C1648:G1648"/>
    <mergeCell ref="C1650:G1650"/>
    <mergeCell ref="C1653:G1653"/>
    <mergeCell ref="C1656:G1656"/>
    <mergeCell ref="C1658:G1658"/>
    <mergeCell ref="C1614:G1614"/>
    <mergeCell ref="C1633:G1633"/>
    <mergeCell ref="C1635:G1635"/>
    <mergeCell ref="C1637:G1637"/>
    <mergeCell ref="C1638:G1638"/>
    <mergeCell ref="C1642:G1642"/>
    <mergeCell ref="C1585:G1585"/>
    <mergeCell ref="C1589:G1589"/>
    <mergeCell ref="C1593:G1593"/>
    <mergeCell ref="C1597:G1597"/>
    <mergeCell ref="C1602:G1602"/>
    <mergeCell ref="C1611:G1611"/>
    <mergeCell ref="C1559:G1559"/>
    <mergeCell ref="C1562:G1562"/>
    <mergeCell ref="C1563:G1563"/>
    <mergeCell ref="C1564:G1564"/>
    <mergeCell ref="C1565:G1565"/>
    <mergeCell ref="C1566:G1566"/>
    <mergeCell ref="C1550:G1550"/>
    <mergeCell ref="C1551:G1551"/>
    <mergeCell ref="C1553:G1553"/>
    <mergeCell ref="C1554:G1554"/>
    <mergeCell ref="C1556:G1556"/>
    <mergeCell ref="C1557:G1557"/>
    <mergeCell ref="C1541:G1541"/>
    <mergeCell ref="C1543:G1543"/>
    <mergeCell ref="C1545:G1545"/>
    <mergeCell ref="C1546:G1546"/>
    <mergeCell ref="C1547:G1547"/>
    <mergeCell ref="C1549:G1549"/>
    <mergeCell ref="C1514:G1514"/>
    <mergeCell ref="C1518:G1518"/>
    <mergeCell ref="C1519:G1519"/>
    <mergeCell ref="C1521:G1521"/>
    <mergeCell ref="C1522:G1522"/>
    <mergeCell ref="C1538:G1538"/>
    <mergeCell ref="C1226:G1226"/>
    <mergeCell ref="C1242:G1242"/>
    <mergeCell ref="C1245:G1245"/>
    <mergeCell ref="C1247:G1247"/>
    <mergeCell ref="C1249:G1249"/>
    <mergeCell ref="C1507:G1507"/>
    <mergeCell ref="C1175:G1175"/>
    <mergeCell ref="C1183:G1183"/>
    <mergeCell ref="C1187:G1187"/>
    <mergeCell ref="C1215:G1215"/>
    <mergeCell ref="C1216:G1216"/>
    <mergeCell ref="C1225:G1225"/>
    <mergeCell ref="C1104:G1104"/>
    <mergeCell ref="C1126:G1126"/>
    <mergeCell ref="C1136:G1136"/>
    <mergeCell ref="C1145:G1145"/>
    <mergeCell ref="C1153:G1153"/>
    <mergeCell ref="C1162:G1162"/>
    <mergeCell ref="C936:G936"/>
    <mergeCell ref="C1045:G1045"/>
    <mergeCell ref="C1049:G1049"/>
    <mergeCell ref="C1070:G1070"/>
    <mergeCell ref="C1077:G1077"/>
    <mergeCell ref="C1086:G1086"/>
    <mergeCell ref="C823:G823"/>
    <mergeCell ref="C839:G839"/>
    <mergeCell ref="C841:G841"/>
    <mergeCell ref="C842:G842"/>
    <mergeCell ref="C849:G849"/>
    <mergeCell ref="C922:G922"/>
    <mergeCell ref="C789:G789"/>
    <mergeCell ref="C795:G795"/>
    <mergeCell ref="C801:G801"/>
    <mergeCell ref="C820:G820"/>
    <mergeCell ref="C821:G821"/>
    <mergeCell ref="C822:G822"/>
    <mergeCell ref="C768:G768"/>
    <mergeCell ref="C769:G769"/>
    <mergeCell ref="C773:G773"/>
    <mergeCell ref="C779:G779"/>
    <mergeCell ref="C780:G780"/>
    <mergeCell ref="C784:G784"/>
    <mergeCell ref="C662:G662"/>
    <mergeCell ref="C664:G664"/>
    <mergeCell ref="C704:G704"/>
    <mergeCell ref="C705:G705"/>
    <mergeCell ref="C762:G762"/>
    <mergeCell ref="C763:G763"/>
    <mergeCell ref="C383:G383"/>
    <mergeCell ref="C389:G389"/>
    <mergeCell ref="C420:G420"/>
    <mergeCell ref="C533:G533"/>
    <mergeCell ref="C535:G535"/>
    <mergeCell ref="C661:G661"/>
    <mergeCell ref="C245:G245"/>
    <mergeCell ref="C261:G261"/>
    <mergeCell ref="C269:G269"/>
    <mergeCell ref="C283:G283"/>
    <mergeCell ref="C369:G369"/>
    <mergeCell ref="C372:G372"/>
    <mergeCell ref="C233:G233"/>
    <mergeCell ref="C234:G234"/>
    <mergeCell ref="C237:G237"/>
    <mergeCell ref="C238:G238"/>
    <mergeCell ref="C239:G239"/>
    <mergeCell ref="C240:G240"/>
    <mergeCell ref="C227:G227"/>
    <mergeCell ref="C228:G228"/>
    <mergeCell ref="C229:G229"/>
    <mergeCell ref="C230:G230"/>
    <mergeCell ref="C231:G231"/>
    <mergeCell ref="C232:G232"/>
    <mergeCell ref="C212:G212"/>
    <mergeCell ref="C220:G220"/>
    <mergeCell ref="C222:G222"/>
    <mergeCell ref="C224:G224"/>
    <mergeCell ref="C225:G225"/>
    <mergeCell ref="C226:G226"/>
    <mergeCell ref="C205:G205"/>
    <mergeCell ref="C206:G206"/>
    <mergeCell ref="C207:G207"/>
    <mergeCell ref="C208:G208"/>
    <mergeCell ref="C209:G209"/>
    <mergeCell ref="C210:G210"/>
    <mergeCell ref="C186:G186"/>
    <mergeCell ref="C198:G198"/>
    <mergeCell ref="C200:G200"/>
    <mergeCell ref="C202:G202"/>
    <mergeCell ref="C203:G203"/>
    <mergeCell ref="C204:G204"/>
    <mergeCell ref="C152:G152"/>
    <mergeCell ref="C153:G153"/>
    <mergeCell ref="C164:G164"/>
    <mergeCell ref="C168:G168"/>
    <mergeCell ref="C177:G177"/>
    <mergeCell ref="C181:G181"/>
    <mergeCell ref="C116:G116"/>
    <mergeCell ref="C121:G121"/>
    <mergeCell ref="C124:G124"/>
    <mergeCell ref="C127:G127"/>
    <mergeCell ref="C130:G130"/>
    <mergeCell ref="C134:G134"/>
    <mergeCell ref="C105:G105"/>
    <mergeCell ref="C107:G107"/>
    <mergeCell ref="C109:G109"/>
    <mergeCell ref="C110:G110"/>
    <mergeCell ref="C111:G111"/>
    <mergeCell ref="C112:G112"/>
    <mergeCell ref="C72:G72"/>
    <mergeCell ref="C75:G75"/>
    <mergeCell ref="C79:G79"/>
    <mergeCell ref="C101:G101"/>
    <mergeCell ref="C103:G103"/>
    <mergeCell ref="C104:G104"/>
    <mergeCell ref="C27:G27"/>
    <mergeCell ref="C53:G53"/>
    <mergeCell ref="C57:G57"/>
    <mergeCell ref="C61:G61"/>
    <mergeCell ref="C66:G66"/>
    <mergeCell ref="C69:G69"/>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56</v>
      </c>
      <c r="C3" s="201" t="s">
        <v>57</v>
      </c>
      <c r="D3" s="199"/>
      <c r="E3" s="199"/>
      <c r="F3" s="199"/>
      <c r="G3" s="200"/>
      <c r="AC3" s="176" t="s">
        <v>196</v>
      </c>
      <c r="AG3" t="s">
        <v>198</v>
      </c>
    </row>
    <row r="4" spans="1:60" ht="24.95" customHeight="1" x14ac:dyDescent="0.2">
      <c r="A4" s="202" t="s">
        <v>9</v>
      </c>
      <c r="B4" s="203" t="s">
        <v>60</v>
      </c>
      <c r="C4" s="204" t="s">
        <v>61</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89</v>
      </c>
      <c r="C8" s="256" t="s">
        <v>90</v>
      </c>
      <c r="D8" s="231"/>
      <c r="E8" s="232"/>
      <c r="F8" s="233"/>
      <c r="G8" s="233">
        <f>SUMIF(AG9:AG22,"&lt;&gt;NOR",G9:G22)</f>
        <v>0</v>
      </c>
      <c r="H8" s="233"/>
      <c r="I8" s="233">
        <f>SUM(I9:I22)</f>
        <v>0</v>
      </c>
      <c r="J8" s="233"/>
      <c r="K8" s="233">
        <f>SUM(K9:K22)</f>
        <v>0</v>
      </c>
      <c r="L8" s="233"/>
      <c r="M8" s="233">
        <f>SUM(M9:M22)</f>
        <v>0</v>
      </c>
      <c r="N8" s="232"/>
      <c r="O8" s="232">
        <f>SUM(O9:O22)</f>
        <v>134.25</v>
      </c>
      <c r="P8" s="232"/>
      <c r="Q8" s="232">
        <f>SUM(Q9:Q22)</f>
        <v>0</v>
      </c>
      <c r="R8" s="233"/>
      <c r="S8" s="233"/>
      <c r="T8" s="234"/>
      <c r="U8" s="228"/>
      <c r="V8" s="228">
        <f>SUM(V9:V22)</f>
        <v>450.44000000000005</v>
      </c>
      <c r="W8" s="228"/>
      <c r="X8" s="228"/>
      <c r="Y8" s="228"/>
      <c r="AG8" t="s">
        <v>223</v>
      </c>
    </row>
    <row r="9" spans="1:60" outlineLevel="1" x14ac:dyDescent="0.2">
      <c r="A9" s="239">
        <v>1</v>
      </c>
      <c r="B9" s="240" t="s">
        <v>2282</v>
      </c>
      <c r="C9" s="257" t="s">
        <v>2283</v>
      </c>
      <c r="D9" s="241" t="s">
        <v>322</v>
      </c>
      <c r="E9" s="242">
        <v>74.58</v>
      </c>
      <c r="F9" s="243"/>
      <c r="G9" s="244">
        <f>ROUND(E9*F9,2)</f>
        <v>0</v>
      </c>
      <c r="H9" s="243"/>
      <c r="I9" s="244">
        <f>ROUND(E9*H9,2)</f>
        <v>0</v>
      </c>
      <c r="J9" s="243"/>
      <c r="K9" s="244">
        <f>ROUND(E9*J9,2)</f>
        <v>0</v>
      </c>
      <c r="L9" s="244">
        <v>15</v>
      </c>
      <c r="M9" s="244">
        <f>G9*(1+L9/100)</f>
        <v>0</v>
      </c>
      <c r="N9" s="242">
        <v>0</v>
      </c>
      <c r="O9" s="242">
        <f>ROUND(E9*N9,2)</f>
        <v>0</v>
      </c>
      <c r="P9" s="242">
        <v>0</v>
      </c>
      <c r="Q9" s="242">
        <f>ROUND(E9*P9,2)</f>
        <v>0</v>
      </c>
      <c r="R9" s="244" t="s">
        <v>323</v>
      </c>
      <c r="S9" s="244" t="s">
        <v>227</v>
      </c>
      <c r="T9" s="245" t="s">
        <v>227</v>
      </c>
      <c r="U9" s="222">
        <v>4.6550000000000002</v>
      </c>
      <c r="V9" s="222">
        <f>ROUND(E9*U9,2)</f>
        <v>347.17</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2" t="s">
        <v>2284</v>
      </c>
      <c r="D10" s="271"/>
      <c r="E10" s="271"/>
      <c r="F10" s="271"/>
      <c r="G10" s="27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2285</v>
      </c>
      <c r="D11" s="226"/>
      <c r="E11" s="227">
        <v>74.58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235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9">
        <v>2</v>
      </c>
      <c r="B12" s="240" t="s">
        <v>2286</v>
      </c>
      <c r="C12" s="257" t="s">
        <v>2287</v>
      </c>
      <c r="D12" s="241" t="s">
        <v>322</v>
      </c>
      <c r="E12" s="242">
        <v>40.68</v>
      </c>
      <c r="F12" s="243"/>
      <c r="G12" s="244">
        <f>ROUND(E12*F12,2)</f>
        <v>0</v>
      </c>
      <c r="H12" s="243"/>
      <c r="I12" s="244">
        <f>ROUND(E12*H12,2)</f>
        <v>0</v>
      </c>
      <c r="J12" s="243"/>
      <c r="K12" s="244">
        <f>ROUND(E12*J12,2)</f>
        <v>0</v>
      </c>
      <c r="L12" s="244">
        <v>15</v>
      </c>
      <c r="M12" s="244">
        <f>G12*(1+L12/100)</f>
        <v>0</v>
      </c>
      <c r="N12" s="242">
        <v>0</v>
      </c>
      <c r="O12" s="242">
        <f>ROUND(E12*N12,2)</f>
        <v>0</v>
      </c>
      <c r="P12" s="242">
        <v>0</v>
      </c>
      <c r="Q12" s="242">
        <f>ROUND(E12*P12,2)</f>
        <v>0</v>
      </c>
      <c r="R12" s="244" t="s">
        <v>323</v>
      </c>
      <c r="S12" s="244" t="s">
        <v>227</v>
      </c>
      <c r="T12" s="245" t="s">
        <v>227</v>
      </c>
      <c r="U12" s="222">
        <v>1.1499999999999999</v>
      </c>
      <c r="V12" s="222">
        <f>ROUND(E12*U12,2)</f>
        <v>46.78</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72" t="s">
        <v>2288</v>
      </c>
      <c r="D13" s="271"/>
      <c r="E13" s="271"/>
      <c r="F13" s="271"/>
      <c r="G13" s="271"/>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2289</v>
      </c>
      <c r="D14" s="226"/>
      <c r="E14" s="227">
        <v>40.68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235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9">
        <v>3</v>
      </c>
      <c r="B15" s="240" t="s">
        <v>2290</v>
      </c>
      <c r="C15" s="257" t="s">
        <v>2291</v>
      </c>
      <c r="D15" s="241" t="s">
        <v>322</v>
      </c>
      <c r="E15" s="242">
        <v>28.35594</v>
      </c>
      <c r="F15" s="243"/>
      <c r="G15" s="244">
        <f>ROUND(E15*F15,2)</f>
        <v>0</v>
      </c>
      <c r="H15" s="243"/>
      <c r="I15" s="244">
        <f>ROUND(E15*H15,2)</f>
        <v>0</v>
      </c>
      <c r="J15" s="243"/>
      <c r="K15" s="244">
        <f>ROUND(E15*J15,2)</f>
        <v>0</v>
      </c>
      <c r="L15" s="244">
        <v>15</v>
      </c>
      <c r="M15" s="244">
        <f>G15*(1+L15/100)</f>
        <v>0</v>
      </c>
      <c r="N15" s="242">
        <v>1.7</v>
      </c>
      <c r="O15" s="242">
        <f>ROUND(E15*N15,2)</f>
        <v>48.21</v>
      </c>
      <c r="P15" s="242">
        <v>0</v>
      </c>
      <c r="Q15" s="242">
        <f>ROUND(E15*P15,2)</f>
        <v>0</v>
      </c>
      <c r="R15" s="244" t="s">
        <v>323</v>
      </c>
      <c r="S15" s="244" t="s">
        <v>227</v>
      </c>
      <c r="T15" s="245" t="s">
        <v>227</v>
      </c>
      <c r="U15" s="222">
        <v>1.587</v>
      </c>
      <c r="V15" s="222">
        <f>ROUND(E15*U15,2)</f>
        <v>45</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72" t="s">
        <v>2292</v>
      </c>
      <c r="D16" s="271"/>
      <c r="E16" s="271"/>
      <c r="F16" s="271"/>
      <c r="G16" s="27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301</v>
      </c>
      <c r="AH16" s="212"/>
      <c r="AI16" s="212"/>
      <c r="AJ16" s="212"/>
      <c r="AK16" s="212"/>
      <c r="AL16" s="212"/>
      <c r="AM16" s="212"/>
      <c r="AN16" s="212"/>
      <c r="AO16" s="212"/>
      <c r="AP16" s="212"/>
      <c r="AQ16" s="212"/>
      <c r="AR16" s="212"/>
      <c r="AS16" s="212"/>
      <c r="AT16" s="212"/>
      <c r="AU16" s="212"/>
      <c r="AV16" s="212"/>
      <c r="AW16" s="212"/>
      <c r="AX16" s="212"/>
      <c r="AY16" s="212"/>
      <c r="AZ16" s="212"/>
      <c r="BA16" s="247" t="str">
        <f>C16</f>
        <v>sypaninou z vhodných hornin tř. 1 - 4 nebo materiálem připraveným podél výkopu ve vzdálenosti do 3 m od jeho kraje, pro jakoukoliv hloubku výkopu a jakoukoliv míru zhutnění,</v>
      </c>
      <c r="BB16" s="212"/>
      <c r="BC16" s="212"/>
      <c r="BD16" s="212"/>
      <c r="BE16" s="212"/>
      <c r="BF16" s="212"/>
      <c r="BG16" s="212"/>
      <c r="BH16" s="212"/>
    </row>
    <row r="17" spans="1:60" outlineLevel="2" x14ac:dyDescent="0.2">
      <c r="A17" s="219"/>
      <c r="B17" s="220"/>
      <c r="C17" s="259" t="s">
        <v>2293</v>
      </c>
      <c r="D17" s="226"/>
      <c r="E17" s="227">
        <v>28.36</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9">
        <v>4</v>
      </c>
      <c r="B18" s="240" t="s">
        <v>2294</v>
      </c>
      <c r="C18" s="257" t="s">
        <v>2295</v>
      </c>
      <c r="D18" s="241" t="s">
        <v>322</v>
      </c>
      <c r="E18" s="242">
        <v>6.78</v>
      </c>
      <c r="F18" s="243"/>
      <c r="G18" s="244">
        <f>ROUND(E18*F18,2)</f>
        <v>0</v>
      </c>
      <c r="H18" s="243"/>
      <c r="I18" s="244">
        <f>ROUND(E18*H18,2)</f>
        <v>0</v>
      </c>
      <c r="J18" s="243"/>
      <c r="K18" s="244">
        <f>ROUND(E18*J18,2)</f>
        <v>0</v>
      </c>
      <c r="L18" s="244">
        <v>15</v>
      </c>
      <c r="M18" s="244">
        <f>G18*(1+L18/100)</f>
        <v>0</v>
      </c>
      <c r="N18" s="242">
        <v>1.8907700000000001</v>
      </c>
      <c r="O18" s="242">
        <f>ROUND(E18*N18,2)</f>
        <v>12.82</v>
      </c>
      <c r="P18" s="242">
        <v>0</v>
      </c>
      <c r="Q18" s="242">
        <f>ROUND(E18*P18,2)</f>
        <v>0</v>
      </c>
      <c r="R18" s="244" t="s">
        <v>2296</v>
      </c>
      <c r="S18" s="244" t="s">
        <v>227</v>
      </c>
      <c r="T18" s="245" t="s">
        <v>227</v>
      </c>
      <c r="U18" s="222">
        <v>1.6950000000000001</v>
      </c>
      <c r="V18" s="222">
        <f>ROUND(E18*U18,2)</f>
        <v>11.49</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72" t="s">
        <v>2297</v>
      </c>
      <c r="D19" s="271"/>
      <c r="E19" s="271"/>
      <c r="F19" s="271"/>
      <c r="G19" s="271"/>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9" t="s">
        <v>2298</v>
      </c>
      <c r="D20" s="226"/>
      <c r="E20" s="227">
        <v>6.78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235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5</v>
      </c>
      <c r="B21" s="240" t="s">
        <v>2299</v>
      </c>
      <c r="C21" s="257" t="s">
        <v>2300</v>
      </c>
      <c r="D21" s="241" t="s">
        <v>384</v>
      </c>
      <c r="E21" s="242">
        <v>73.224000000000004</v>
      </c>
      <c r="F21" s="243"/>
      <c r="G21" s="244">
        <f>ROUND(E21*F21,2)</f>
        <v>0</v>
      </c>
      <c r="H21" s="243"/>
      <c r="I21" s="244">
        <f>ROUND(E21*H21,2)</f>
        <v>0</v>
      </c>
      <c r="J21" s="243"/>
      <c r="K21" s="244">
        <f>ROUND(E21*J21,2)</f>
        <v>0</v>
      </c>
      <c r="L21" s="244">
        <v>15</v>
      </c>
      <c r="M21" s="244">
        <f>G21*(1+L21/100)</f>
        <v>0</v>
      </c>
      <c r="N21" s="242">
        <v>1</v>
      </c>
      <c r="O21" s="242">
        <f>ROUND(E21*N21,2)</f>
        <v>73.22</v>
      </c>
      <c r="P21" s="242">
        <v>0</v>
      </c>
      <c r="Q21" s="242">
        <f>ROUND(E21*P21,2)</f>
        <v>0</v>
      </c>
      <c r="R21" s="244" t="s">
        <v>368</v>
      </c>
      <c r="S21" s="244" t="s">
        <v>1098</v>
      </c>
      <c r="T21" s="245" t="s">
        <v>2301</v>
      </c>
      <c r="U21" s="222">
        <v>0</v>
      </c>
      <c r="V21" s="222">
        <f>ROUND(E21*U21,2)</f>
        <v>0</v>
      </c>
      <c r="W21" s="222"/>
      <c r="X21" s="222" t="s">
        <v>369</v>
      </c>
      <c r="Y21" s="222" t="s">
        <v>230</v>
      </c>
      <c r="Z21" s="212"/>
      <c r="AA21" s="212"/>
      <c r="AB21" s="212"/>
      <c r="AC21" s="212"/>
      <c r="AD21" s="212"/>
      <c r="AE21" s="212"/>
      <c r="AF21" s="212"/>
      <c r="AG21" s="212" t="s">
        <v>370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9" t="s">
        <v>2302</v>
      </c>
      <c r="D22" s="226"/>
      <c r="E22" s="227">
        <v>73.22</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235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222</v>
      </c>
      <c r="B23" s="230" t="s">
        <v>137</v>
      </c>
      <c r="C23" s="256" t="s">
        <v>138</v>
      </c>
      <c r="D23" s="231"/>
      <c r="E23" s="232"/>
      <c r="F23" s="233"/>
      <c r="G23" s="233">
        <f>SUMIF(AG24:AG62,"&lt;&gt;NOR",G24:G62)</f>
        <v>0</v>
      </c>
      <c r="H23" s="233"/>
      <c r="I23" s="233">
        <f>SUM(I24:I62)</f>
        <v>0</v>
      </c>
      <c r="J23" s="233"/>
      <c r="K23" s="233">
        <f>SUM(K24:K62)</f>
        <v>0</v>
      </c>
      <c r="L23" s="233"/>
      <c r="M23" s="233">
        <f>SUM(M24:M62)</f>
        <v>0</v>
      </c>
      <c r="N23" s="232"/>
      <c r="O23" s="232">
        <f>SUM(O24:O62)</f>
        <v>1.01</v>
      </c>
      <c r="P23" s="232"/>
      <c r="Q23" s="232">
        <f>SUM(Q24:Q62)</f>
        <v>0</v>
      </c>
      <c r="R23" s="233"/>
      <c r="S23" s="233"/>
      <c r="T23" s="234"/>
      <c r="U23" s="228"/>
      <c r="V23" s="228">
        <f>SUM(V24:V62)</f>
        <v>82.56</v>
      </c>
      <c r="W23" s="228"/>
      <c r="X23" s="228"/>
      <c r="Y23" s="228"/>
      <c r="AG23" t="s">
        <v>223</v>
      </c>
    </row>
    <row r="24" spans="1:60" outlineLevel="1" x14ac:dyDescent="0.2">
      <c r="A24" s="239">
        <v>6</v>
      </c>
      <c r="B24" s="240" t="s">
        <v>2303</v>
      </c>
      <c r="C24" s="257" t="s">
        <v>2304</v>
      </c>
      <c r="D24" s="241" t="s">
        <v>425</v>
      </c>
      <c r="E24" s="242">
        <v>1</v>
      </c>
      <c r="F24" s="243"/>
      <c r="G24" s="244">
        <f>ROUND(E24*F24,2)</f>
        <v>0</v>
      </c>
      <c r="H24" s="243"/>
      <c r="I24" s="244">
        <f>ROUND(E24*H24,2)</f>
        <v>0</v>
      </c>
      <c r="J24" s="243"/>
      <c r="K24" s="244">
        <f>ROUND(E24*J24,2)</f>
        <v>0</v>
      </c>
      <c r="L24" s="244">
        <v>15</v>
      </c>
      <c r="M24" s="244">
        <f>G24*(1+L24/100)</f>
        <v>0</v>
      </c>
      <c r="N24" s="242">
        <v>1.2899999999999999E-3</v>
      </c>
      <c r="O24" s="242">
        <f>ROUND(E24*N24,2)</f>
        <v>0</v>
      </c>
      <c r="P24" s="242">
        <v>0</v>
      </c>
      <c r="Q24" s="242">
        <f>ROUND(E24*P24,2)</f>
        <v>0</v>
      </c>
      <c r="R24" s="244" t="s">
        <v>2305</v>
      </c>
      <c r="S24" s="244" t="s">
        <v>227</v>
      </c>
      <c r="T24" s="245" t="s">
        <v>227</v>
      </c>
      <c r="U24" s="222">
        <v>0.5333</v>
      </c>
      <c r="V24" s="222">
        <f>ROUND(E24*U24,2)</f>
        <v>0.53</v>
      </c>
      <c r="W24" s="222"/>
      <c r="X24" s="222" t="s">
        <v>298</v>
      </c>
      <c r="Y24" s="222" t="s">
        <v>230</v>
      </c>
      <c r="Z24" s="212"/>
      <c r="AA24" s="212"/>
      <c r="AB24" s="212"/>
      <c r="AC24" s="212"/>
      <c r="AD24" s="212"/>
      <c r="AE24" s="212"/>
      <c r="AF24" s="212"/>
      <c r="AG24" s="212" t="s">
        <v>299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72" t="s">
        <v>2306</v>
      </c>
      <c r="D25" s="271"/>
      <c r="E25" s="271"/>
      <c r="F25" s="271"/>
      <c r="G25" s="27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9">
        <v>7</v>
      </c>
      <c r="B26" s="240" t="s">
        <v>2307</v>
      </c>
      <c r="C26" s="257" t="s">
        <v>2308</v>
      </c>
      <c r="D26" s="241" t="s">
        <v>317</v>
      </c>
      <c r="E26" s="242">
        <v>11</v>
      </c>
      <c r="F26" s="243"/>
      <c r="G26" s="244">
        <f>ROUND(E26*F26,2)</f>
        <v>0</v>
      </c>
      <c r="H26" s="243"/>
      <c r="I26" s="244">
        <f>ROUND(E26*H26,2)</f>
        <v>0</v>
      </c>
      <c r="J26" s="243"/>
      <c r="K26" s="244">
        <f>ROUND(E26*J26,2)</f>
        <v>0</v>
      </c>
      <c r="L26" s="244">
        <v>15</v>
      </c>
      <c r="M26" s="244">
        <f>G26*(1+L26/100)</f>
        <v>0</v>
      </c>
      <c r="N26" s="242">
        <v>2.0999999999999999E-3</v>
      </c>
      <c r="O26" s="242">
        <f>ROUND(E26*N26,2)</f>
        <v>0.02</v>
      </c>
      <c r="P26" s="242">
        <v>0</v>
      </c>
      <c r="Q26" s="242">
        <f>ROUND(E26*P26,2)</f>
        <v>0</v>
      </c>
      <c r="R26" s="244" t="s">
        <v>2305</v>
      </c>
      <c r="S26" s="244" t="s">
        <v>227</v>
      </c>
      <c r="T26" s="245" t="s">
        <v>227</v>
      </c>
      <c r="U26" s="222">
        <v>0.8</v>
      </c>
      <c r="V26" s="222">
        <f>ROUND(E26*U26,2)</f>
        <v>8.8000000000000007</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72" t="s">
        <v>2309</v>
      </c>
      <c r="D27" s="271"/>
      <c r="E27" s="271"/>
      <c r="F27" s="271"/>
      <c r="G27" s="27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9">
        <v>8</v>
      </c>
      <c r="B28" s="240" t="s">
        <v>2310</v>
      </c>
      <c r="C28" s="257" t="s">
        <v>2311</v>
      </c>
      <c r="D28" s="241" t="s">
        <v>317</v>
      </c>
      <c r="E28" s="242">
        <v>11</v>
      </c>
      <c r="F28" s="243"/>
      <c r="G28" s="244">
        <f>ROUND(E28*F28,2)</f>
        <v>0</v>
      </c>
      <c r="H28" s="243"/>
      <c r="I28" s="244">
        <f>ROUND(E28*H28,2)</f>
        <v>0</v>
      </c>
      <c r="J28" s="243"/>
      <c r="K28" s="244">
        <f>ROUND(E28*J28,2)</f>
        <v>0</v>
      </c>
      <c r="L28" s="244">
        <v>15</v>
      </c>
      <c r="M28" s="244">
        <f>G28*(1+L28/100)</f>
        <v>0</v>
      </c>
      <c r="N28" s="242">
        <v>2.5200000000000001E-3</v>
      </c>
      <c r="O28" s="242">
        <f>ROUND(E28*N28,2)</f>
        <v>0.03</v>
      </c>
      <c r="P28" s="242">
        <v>0</v>
      </c>
      <c r="Q28" s="242">
        <f>ROUND(E28*P28,2)</f>
        <v>0</v>
      </c>
      <c r="R28" s="244" t="s">
        <v>2305</v>
      </c>
      <c r="S28" s="244" t="s">
        <v>227</v>
      </c>
      <c r="T28" s="245" t="s">
        <v>227</v>
      </c>
      <c r="U28" s="222">
        <v>0.8</v>
      </c>
      <c r="V28" s="222">
        <f>ROUND(E28*U28,2)</f>
        <v>8.8000000000000007</v>
      </c>
      <c r="W28" s="222"/>
      <c r="X28" s="222" t="s">
        <v>298</v>
      </c>
      <c r="Y28" s="222" t="s">
        <v>230</v>
      </c>
      <c r="Z28" s="212"/>
      <c r="AA28" s="212"/>
      <c r="AB28" s="212"/>
      <c r="AC28" s="212"/>
      <c r="AD28" s="212"/>
      <c r="AE28" s="212"/>
      <c r="AF28" s="212"/>
      <c r="AG28" s="212" t="s">
        <v>299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72" t="s">
        <v>2309</v>
      </c>
      <c r="D29" s="271"/>
      <c r="E29" s="271"/>
      <c r="F29" s="271"/>
      <c r="G29" s="271"/>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9">
        <v>9</v>
      </c>
      <c r="B30" s="240" t="s">
        <v>2312</v>
      </c>
      <c r="C30" s="257" t="s">
        <v>2313</v>
      </c>
      <c r="D30" s="241" t="s">
        <v>317</v>
      </c>
      <c r="E30" s="242">
        <v>79</v>
      </c>
      <c r="F30" s="243"/>
      <c r="G30" s="244">
        <f>ROUND(E30*F30,2)</f>
        <v>0</v>
      </c>
      <c r="H30" s="243"/>
      <c r="I30" s="244">
        <f>ROUND(E30*H30,2)</f>
        <v>0</v>
      </c>
      <c r="J30" s="243"/>
      <c r="K30" s="244">
        <f>ROUND(E30*J30,2)</f>
        <v>0</v>
      </c>
      <c r="L30" s="244">
        <v>15</v>
      </c>
      <c r="M30" s="244">
        <f>G30*(1+L30/100)</f>
        <v>0</v>
      </c>
      <c r="N30" s="242">
        <v>3.5699999999999998E-3</v>
      </c>
      <c r="O30" s="242">
        <f>ROUND(E30*N30,2)</f>
        <v>0.28000000000000003</v>
      </c>
      <c r="P30" s="242">
        <v>0</v>
      </c>
      <c r="Q30" s="242">
        <f>ROUND(E30*P30,2)</f>
        <v>0</v>
      </c>
      <c r="R30" s="244" t="s">
        <v>2305</v>
      </c>
      <c r="S30" s="244" t="s">
        <v>227</v>
      </c>
      <c r="T30" s="245" t="s">
        <v>227</v>
      </c>
      <c r="U30" s="222">
        <v>0.55000000000000004</v>
      </c>
      <c r="V30" s="222">
        <f>ROUND(E30*U30,2)</f>
        <v>43.45</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72" t="s">
        <v>2309</v>
      </c>
      <c r="D31" s="271"/>
      <c r="E31" s="271"/>
      <c r="F31" s="271"/>
      <c r="G31" s="271"/>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9">
        <v>10</v>
      </c>
      <c r="B32" s="240" t="s">
        <v>2314</v>
      </c>
      <c r="C32" s="257" t="s">
        <v>2315</v>
      </c>
      <c r="D32" s="241" t="s">
        <v>317</v>
      </c>
      <c r="E32" s="242">
        <v>12</v>
      </c>
      <c r="F32" s="243"/>
      <c r="G32" s="244">
        <f>ROUND(E32*F32,2)</f>
        <v>0</v>
      </c>
      <c r="H32" s="243"/>
      <c r="I32" s="244">
        <f>ROUND(E32*H32,2)</f>
        <v>0</v>
      </c>
      <c r="J32" s="243"/>
      <c r="K32" s="244">
        <f>ROUND(E32*J32,2)</f>
        <v>0</v>
      </c>
      <c r="L32" s="244">
        <v>15</v>
      </c>
      <c r="M32" s="244">
        <f>G32*(1+L32/100)</f>
        <v>0</v>
      </c>
      <c r="N32" s="242">
        <v>4.0299999999999997E-3</v>
      </c>
      <c r="O32" s="242">
        <f>ROUND(E32*N32,2)</f>
        <v>0.05</v>
      </c>
      <c r="P32" s="242">
        <v>0</v>
      </c>
      <c r="Q32" s="242">
        <f>ROUND(E32*P32,2)</f>
        <v>0</v>
      </c>
      <c r="R32" s="244" t="s">
        <v>2305</v>
      </c>
      <c r="S32" s="244" t="s">
        <v>227</v>
      </c>
      <c r="T32" s="245" t="s">
        <v>227</v>
      </c>
      <c r="U32" s="222">
        <v>0.6</v>
      </c>
      <c r="V32" s="222">
        <f>ROUND(E32*U32,2)</f>
        <v>7.2</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72" t="s">
        <v>2309</v>
      </c>
      <c r="D33" s="271"/>
      <c r="E33" s="271"/>
      <c r="F33" s="271"/>
      <c r="G33" s="271"/>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39">
        <v>11</v>
      </c>
      <c r="B34" s="240" t="s">
        <v>2316</v>
      </c>
      <c r="C34" s="257" t="s">
        <v>2317</v>
      </c>
      <c r="D34" s="241" t="s">
        <v>425</v>
      </c>
      <c r="E34" s="242">
        <v>1</v>
      </c>
      <c r="F34" s="243"/>
      <c r="G34" s="244">
        <f>ROUND(E34*F34,2)</f>
        <v>0</v>
      </c>
      <c r="H34" s="243"/>
      <c r="I34" s="244">
        <f>ROUND(E34*H34,2)</f>
        <v>0</v>
      </c>
      <c r="J34" s="243"/>
      <c r="K34" s="244">
        <f>ROUND(E34*J34,2)</f>
        <v>0</v>
      </c>
      <c r="L34" s="244">
        <v>15</v>
      </c>
      <c r="M34" s="244">
        <f>G34*(1+L34/100)</f>
        <v>0</v>
      </c>
      <c r="N34" s="242">
        <v>1.25E-3</v>
      </c>
      <c r="O34" s="242">
        <f>ROUND(E34*N34,2)</f>
        <v>0</v>
      </c>
      <c r="P34" s="242">
        <v>0</v>
      </c>
      <c r="Q34" s="242">
        <f>ROUND(E34*P34,2)</f>
        <v>0</v>
      </c>
      <c r="R34" s="244" t="s">
        <v>2305</v>
      </c>
      <c r="S34" s="244" t="s">
        <v>227</v>
      </c>
      <c r="T34" s="245" t="s">
        <v>227</v>
      </c>
      <c r="U34" s="222">
        <v>0.6825</v>
      </c>
      <c r="V34" s="222">
        <f>ROUND(E34*U34,2)</f>
        <v>0.68</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8" t="s">
        <v>2318</v>
      </c>
      <c r="D35" s="246"/>
      <c r="E35" s="246"/>
      <c r="F35" s="246"/>
      <c r="G35" s="24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233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39">
        <v>12</v>
      </c>
      <c r="B36" s="240" t="s">
        <v>2319</v>
      </c>
      <c r="C36" s="257" t="s">
        <v>2320</v>
      </c>
      <c r="D36" s="241" t="s">
        <v>1115</v>
      </c>
      <c r="E36" s="242">
        <v>2</v>
      </c>
      <c r="F36" s="243"/>
      <c r="G36" s="244">
        <f>ROUND(E36*F36,2)</f>
        <v>0</v>
      </c>
      <c r="H36" s="243"/>
      <c r="I36" s="244">
        <f>ROUND(E36*H36,2)</f>
        <v>0</v>
      </c>
      <c r="J36" s="243"/>
      <c r="K36" s="244">
        <f>ROUND(E36*J36,2)</f>
        <v>0</v>
      </c>
      <c r="L36" s="244">
        <v>15</v>
      </c>
      <c r="M36" s="244">
        <f>G36*(1+L36/100)</f>
        <v>0</v>
      </c>
      <c r="N36" s="242">
        <v>0</v>
      </c>
      <c r="O36" s="242">
        <f>ROUND(E36*N36,2)</f>
        <v>0</v>
      </c>
      <c r="P36" s="242">
        <v>0</v>
      </c>
      <c r="Q36" s="242">
        <f>ROUND(E36*P36,2)</f>
        <v>0</v>
      </c>
      <c r="R36" s="244" t="s">
        <v>2305</v>
      </c>
      <c r="S36" s="244" t="s">
        <v>227</v>
      </c>
      <c r="T36" s="245" t="s">
        <v>227</v>
      </c>
      <c r="U36" s="222">
        <v>0.3</v>
      </c>
      <c r="V36" s="222">
        <f>ROUND(E36*U36,2)</f>
        <v>0.6</v>
      </c>
      <c r="W36" s="222"/>
      <c r="X36" s="222" t="s">
        <v>298</v>
      </c>
      <c r="Y36" s="222" t="s">
        <v>230</v>
      </c>
      <c r="Z36" s="212"/>
      <c r="AA36" s="212"/>
      <c r="AB36" s="212"/>
      <c r="AC36" s="212"/>
      <c r="AD36" s="212"/>
      <c r="AE36" s="212"/>
      <c r="AF36" s="212"/>
      <c r="AG36" s="212" t="s">
        <v>299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72" t="s">
        <v>2321</v>
      </c>
      <c r="D37" s="271"/>
      <c r="E37" s="271"/>
      <c r="F37" s="271"/>
      <c r="G37" s="271"/>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0" t="s">
        <v>2322</v>
      </c>
      <c r="D38" s="248"/>
      <c r="E38" s="248"/>
      <c r="F38" s="248"/>
      <c r="G38" s="248"/>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33.75" outlineLevel="1" x14ac:dyDescent="0.2">
      <c r="A39" s="239">
        <v>13</v>
      </c>
      <c r="B39" s="240" t="s">
        <v>2319</v>
      </c>
      <c r="C39" s="257" t="s">
        <v>2320</v>
      </c>
      <c r="D39" s="241" t="s">
        <v>1115</v>
      </c>
      <c r="E39" s="242">
        <v>1</v>
      </c>
      <c r="F39" s="243"/>
      <c r="G39" s="244">
        <f>ROUND(E39*F39,2)</f>
        <v>0</v>
      </c>
      <c r="H39" s="243"/>
      <c r="I39" s="244">
        <f>ROUND(E39*H39,2)</f>
        <v>0</v>
      </c>
      <c r="J39" s="243"/>
      <c r="K39" s="244">
        <f>ROUND(E39*J39,2)</f>
        <v>0</v>
      </c>
      <c r="L39" s="244">
        <v>15</v>
      </c>
      <c r="M39" s="244">
        <f>G39*(1+L39/100)</f>
        <v>0</v>
      </c>
      <c r="N39" s="242">
        <v>8.8520000000000001E-2</v>
      </c>
      <c r="O39" s="242">
        <f>ROUND(E39*N39,2)</f>
        <v>0.09</v>
      </c>
      <c r="P39" s="242">
        <v>0</v>
      </c>
      <c r="Q39" s="242">
        <f>ROUND(E39*P39,2)</f>
        <v>0</v>
      </c>
      <c r="R39" s="244" t="s">
        <v>2305</v>
      </c>
      <c r="S39" s="244" t="s">
        <v>227</v>
      </c>
      <c r="T39" s="245" t="s">
        <v>227</v>
      </c>
      <c r="U39" s="222">
        <v>0.3</v>
      </c>
      <c r="V39" s="222">
        <f>ROUND(E39*U39,2)</f>
        <v>0.3</v>
      </c>
      <c r="W39" s="222"/>
      <c r="X39" s="222" t="s">
        <v>298</v>
      </c>
      <c r="Y39" s="222" t="s">
        <v>230</v>
      </c>
      <c r="Z39" s="212"/>
      <c r="AA39" s="212"/>
      <c r="AB39" s="212"/>
      <c r="AC39" s="212"/>
      <c r="AD39" s="212"/>
      <c r="AE39" s="212"/>
      <c r="AF39" s="212"/>
      <c r="AG39" s="212" t="s">
        <v>299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72" t="s">
        <v>2321</v>
      </c>
      <c r="D40" s="271"/>
      <c r="E40" s="271"/>
      <c r="F40" s="271"/>
      <c r="G40" s="27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0" t="s">
        <v>2322</v>
      </c>
      <c r="D41" s="248"/>
      <c r="E41" s="248"/>
      <c r="F41" s="248"/>
      <c r="G41" s="248"/>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233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39">
        <v>14</v>
      </c>
      <c r="B42" s="240" t="s">
        <v>2323</v>
      </c>
      <c r="C42" s="257" t="s">
        <v>2324</v>
      </c>
      <c r="D42" s="241" t="s">
        <v>425</v>
      </c>
      <c r="E42" s="242">
        <v>7</v>
      </c>
      <c r="F42" s="243"/>
      <c r="G42" s="244">
        <f>ROUND(E42*F42,2)</f>
        <v>0</v>
      </c>
      <c r="H42" s="243"/>
      <c r="I42" s="244">
        <f>ROUND(E42*H42,2)</f>
        <v>0</v>
      </c>
      <c r="J42" s="243"/>
      <c r="K42" s="244">
        <f>ROUND(E42*J42,2)</f>
        <v>0</v>
      </c>
      <c r="L42" s="244">
        <v>15</v>
      </c>
      <c r="M42" s="244">
        <f>G42*(1+L42/100)</f>
        <v>0</v>
      </c>
      <c r="N42" s="242">
        <v>7.6630000000000004E-2</v>
      </c>
      <c r="O42" s="242">
        <f>ROUND(E42*N42,2)</f>
        <v>0.54</v>
      </c>
      <c r="P42" s="242">
        <v>0</v>
      </c>
      <c r="Q42" s="242">
        <f>ROUND(E42*P42,2)</f>
        <v>0</v>
      </c>
      <c r="R42" s="244" t="s">
        <v>2305</v>
      </c>
      <c r="S42" s="244" t="s">
        <v>227</v>
      </c>
      <c r="T42" s="245" t="s">
        <v>227</v>
      </c>
      <c r="U42" s="222">
        <v>0.5</v>
      </c>
      <c r="V42" s="222">
        <f>ROUND(E42*U42,2)</f>
        <v>3.5</v>
      </c>
      <c r="W42" s="222"/>
      <c r="X42" s="222" t="s">
        <v>298</v>
      </c>
      <c r="Y42" s="222" t="s">
        <v>230</v>
      </c>
      <c r="Z42" s="212"/>
      <c r="AA42" s="212"/>
      <c r="AB42" s="212"/>
      <c r="AC42" s="212"/>
      <c r="AD42" s="212"/>
      <c r="AE42" s="212"/>
      <c r="AF42" s="212"/>
      <c r="AG42" s="212" t="s">
        <v>299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8" t="s">
        <v>2325</v>
      </c>
      <c r="D43" s="246"/>
      <c r="E43" s="246"/>
      <c r="F43" s="246"/>
      <c r="G43" s="24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233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1" x14ac:dyDescent="0.2">
      <c r="A44" s="249">
        <v>15</v>
      </c>
      <c r="B44" s="250" t="s">
        <v>2326</v>
      </c>
      <c r="C44" s="261" t="s">
        <v>2327</v>
      </c>
      <c r="D44" s="251" t="s">
        <v>425</v>
      </c>
      <c r="E44" s="252">
        <v>1</v>
      </c>
      <c r="F44" s="253"/>
      <c r="G44" s="254">
        <f>ROUND(E44*F44,2)</f>
        <v>0</v>
      </c>
      <c r="H44" s="253"/>
      <c r="I44" s="254">
        <f>ROUND(E44*H44,2)</f>
        <v>0</v>
      </c>
      <c r="J44" s="253"/>
      <c r="K44" s="254">
        <f>ROUND(E44*J44,2)</f>
        <v>0</v>
      </c>
      <c r="L44" s="254">
        <v>15</v>
      </c>
      <c r="M44" s="254">
        <f>G44*(1+L44/100)</f>
        <v>0</v>
      </c>
      <c r="N44" s="252">
        <v>2.6900000000000001E-3</v>
      </c>
      <c r="O44" s="252">
        <f>ROUND(E44*N44,2)</f>
        <v>0</v>
      </c>
      <c r="P44" s="252">
        <v>0</v>
      </c>
      <c r="Q44" s="252">
        <f>ROUND(E44*P44,2)</f>
        <v>0</v>
      </c>
      <c r="R44" s="254" t="s">
        <v>2305</v>
      </c>
      <c r="S44" s="254" t="s">
        <v>227</v>
      </c>
      <c r="T44" s="255" t="s">
        <v>227</v>
      </c>
      <c r="U44" s="222">
        <v>0.4</v>
      </c>
      <c r="V44" s="222">
        <f>ROUND(E44*U44,2)</f>
        <v>0.4</v>
      </c>
      <c r="W44" s="222"/>
      <c r="X44" s="222" t="s">
        <v>298</v>
      </c>
      <c r="Y44" s="222" t="s">
        <v>230</v>
      </c>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49">
        <v>16</v>
      </c>
      <c r="B45" s="250" t="s">
        <v>2328</v>
      </c>
      <c r="C45" s="261" t="s">
        <v>2329</v>
      </c>
      <c r="D45" s="251" t="s">
        <v>425</v>
      </c>
      <c r="E45" s="252">
        <v>1</v>
      </c>
      <c r="F45" s="253"/>
      <c r="G45" s="254">
        <f>ROUND(E45*F45,2)</f>
        <v>0</v>
      </c>
      <c r="H45" s="253"/>
      <c r="I45" s="254">
        <f>ROUND(E45*H45,2)</f>
        <v>0</v>
      </c>
      <c r="J45" s="253"/>
      <c r="K45" s="254">
        <f>ROUND(E45*J45,2)</f>
        <v>0</v>
      </c>
      <c r="L45" s="254">
        <v>15</v>
      </c>
      <c r="M45" s="254">
        <f>G45*(1+L45/100)</f>
        <v>0</v>
      </c>
      <c r="N45" s="252">
        <v>4.0600000000000002E-3</v>
      </c>
      <c r="O45" s="252">
        <f>ROUND(E45*N45,2)</f>
        <v>0</v>
      </c>
      <c r="P45" s="252">
        <v>0</v>
      </c>
      <c r="Q45" s="252">
        <f>ROUND(E45*P45,2)</f>
        <v>0</v>
      </c>
      <c r="R45" s="254" t="s">
        <v>2305</v>
      </c>
      <c r="S45" s="254" t="s">
        <v>227</v>
      </c>
      <c r="T45" s="255" t="s">
        <v>227</v>
      </c>
      <c r="U45" s="222">
        <v>0.4</v>
      </c>
      <c r="V45" s="222">
        <f>ROUND(E45*U45,2)</f>
        <v>0.4</v>
      </c>
      <c r="W45" s="222"/>
      <c r="X45" s="222" t="s">
        <v>298</v>
      </c>
      <c r="Y45" s="222" t="s">
        <v>230</v>
      </c>
      <c r="Z45" s="212"/>
      <c r="AA45" s="212"/>
      <c r="AB45" s="212"/>
      <c r="AC45" s="212"/>
      <c r="AD45" s="212"/>
      <c r="AE45" s="212"/>
      <c r="AF45" s="212"/>
      <c r="AG45" s="212" t="s">
        <v>299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17</v>
      </c>
      <c r="B46" s="250" t="s">
        <v>2330</v>
      </c>
      <c r="C46" s="261" t="s">
        <v>2331</v>
      </c>
      <c r="D46" s="251" t="s">
        <v>317</v>
      </c>
      <c r="E46" s="252">
        <v>129</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t="s">
        <v>2305</v>
      </c>
      <c r="S46" s="254" t="s">
        <v>227</v>
      </c>
      <c r="T46" s="255" t="s">
        <v>227</v>
      </c>
      <c r="U46" s="222">
        <v>4.8000000000000001E-2</v>
      </c>
      <c r="V46" s="222">
        <f>ROUND(E46*U46,2)</f>
        <v>6.19</v>
      </c>
      <c r="W46" s="222"/>
      <c r="X46" s="222" t="s">
        <v>298</v>
      </c>
      <c r="Y46" s="222" t="s">
        <v>230</v>
      </c>
      <c r="Z46" s="212"/>
      <c r="AA46" s="212"/>
      <c r="AB46" s="212"/>
      <c r="AC46" s="212"/>
      <c r="AD46" s="212"/>
      <c r="AE46" s="212"/>
      <c r="AF46" s="212"/>
      <c r="AG46" s="212" t="s">
        <v>299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9">
        <v>18</v>
      </c>
      <c r="B47" s="240" t="s">
        <v>2332</v>
      </c>
      <c r="C47" s="257" t="s">
        <v>2333</v>
      </c>
      <c r="D47" s="241" t="s">
        <v>249</v>
      </c>
      <c r="E47" s="242">
        <v>2</v>
      </c>
      <c r="F47" s="243"/>
      <c r="G47" s="244">
        <f>ROUND(E47*F47,2)</f>
        <v>0</v>
      </c>
      <c r="H47" s="243"/>
      <c r="I47" s="244">
        <f>ROUND(E47*H47,2)</f>
        <v>0</v>
      </c>
      <c r="J47" s="243"/>
      <c r="K47" s="244">
        <f>ROUND(E47*J47,2)</f>
        <v>0</v>
      </c>
      <c r="L47" s="244">
        <v>15</v>
      </c>
      <c r="M47" s="244">
        <f>G47*(1+L47/100)</f>
        <v>0</v>
      </c>
      <c r="N47" s="242">
        <v>0</v>
      </c>
      <c r="O47" s="242">
        <f>ROUND(E47*N47,2)</f>
        <v>0</v>
      </c>
      <c r="P47" s="242">
        <v>0</v>
      </c>
      <c r="Q47" s="242">
        <f>ROUND(E47*P47,2)</f>
        <v>0</v>
      </c>
      <c r="R47" s="244"/>
      <c r="S47" s="244" t="s">
        <v>250</v>
      </c>
      <c r="T47" s="245" t="s">
        <v>228</v>
      </c>
      <c r="U47" s="222">
        <v>0</v>
      </c>
      <c r="V47" s="222">
        <f>ROUND(E47*U47,2)</f>
        <v>0</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9" t="s">
        <v>2334</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235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2335</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2336</v>
      </c>
      <c r="D50" s="226"/>
      <c r="E50" s="227"/>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235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2337</v>
      </c>
      <c r="D51" s="226"/>
      <c r="E51" s="227">
        <v>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9">
        <v>19</v>
      </c>
      <c r="B52" s="240" t="s">
        <v>2338</v>
      </c>
      <c r="C52" s="257" t="s">
        <v>2339</v>
      </c>
      <c r="D52" s="241" t="s">
        <v>249</v>
      </c>
      <c r="E52" s="242">
        <v>2</v>
      </c>
      <c r="F52" s="243"/>
      <c r="G52" s="244">
        <f>ROUND(E52*F52,2)</f>
        <v>0</v>
      </c>
      <c r="H52" s="243"/>
      <c r="I52" s="244">
        <f>ROUND(E52*H52,2)</f>
        <v>0</v>
      </c>
      <c r="J52" s="243"/>
      <c r="K52" s="244">
        <f>ROUND(E52*J52,2)</f>
        <v>0</v>
      </c>
      <c r="L52" s="244">
        <v>15</v>
      </c>
      <c r="M52" s="244">
        <f>G52*(1+L52/100)</f>
        <v>0</v>
      </c>
      <c r="N52" s="242">
        <v>0</v>
      </c>
      <c r="O52" s="242">
        <f>ROUND(E52*N52,2)</f>
        <v>0</v>
      </c>
      <c r="P52" s="242">
        <v>0</v>
      </c>
      <c r="Q52" s="242">
        <f>ROUND(E52*P52,2)</f>
        <v>0</v>
      </c>
      <c r="R52" s="244"/>
      <c r="S52" s="244" t="s">
        <v>250</v>
      </c>
      <c r="T52" s="245" t="s">
        <v>228</v>
      </c>
      <c r="U52" s="222">
        <v>0</v>
      </c>
      <c r="V52" s="222">
        <f>ROUND(E52*U52,2)</f>
        <v>0</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8" t="s">
        <v>2340</v>
      </c>
      <c r="D53" s="246"/>
      <c r="E53" s="246"/>
      <c r="F53" s="246"/>
      <c r="G53" s="246"/>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0" t="s">
        <v>2341</v>
      </c>
      <c r="D54" s="248"/>
      <c r="E54" s="248"/>
      <c r="F54" s="248"/>
      <c r="G54" s="248"/>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9" t="s">
        <v>2334</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235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9" t="s">
        <v>2335</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235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9" t="s">
        <v>2336</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235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9" t="s">
        <v>2337</v>
      </c>
      <c r="D58" s="226"/>
      <c r="E58" s="227">
        <v>2</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235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20</v>
      </c>
      <c r="B59" s="250" t="s">
        <v>2342</v>
      </c>
      <c r="C59" s="261" t="s">
        <v>2343</v>
      </c>
      <c r="D59" s="251" t="s">
        <v>1115</v>
      </c>
      <c r="E59" s="252">
        <v>7</v>
      </c>
      <c r="F59" s="253"/>
      <c r="G59" s="254">
        <f>ROUND(E59*F59,2)</f>
        <v>0</v>
      </c>
      <c r="H59" s="253"/>
      <c r="I59" s="254">
        <f>ROUND(E59*H59,2)</f>
        <v>0</v>
      </c>
      <c r="J59" s="253"/>
      <c r="K59" s="254">
        <f>ROUND(E59*J59,2)</f>
        <v>0</v>
      </c>
      <c r="L59" s="254">
        <v>15</v>
      </c>
      <c r="M59" s="254">
        <f>G59*(1+L59/100)</f>
        <v>0</v>
      </c>
      <c r="N59" s="252">
        <v>0</v>
      </c>
      <c r="O59" s="252">
        <f>ROUND(E59*N59,2)</f>
        <v>0</v>
      </c>
      <c r="P59" s="252">
        <v>0</v>
      </c>
      <c r="Q59" s="252">
        <f>ROUND(E59*P59,2)</f>
        <v>0</v>
      </c>
      <c r="R59" s="254"/>
      <c r="S59" s="254" t="s">
        <v>250</v>
      </c>
      <c r="T59" s="255" t="s">
        <v>228</v>
      </c>
      <c r="U59" s="222">
        <v>0</v>
      </c>
      <c r="V59" s="222">
        <f>ROUND(E59*U59,2)</f>
        <v>0</v>
      </c>
      <c r="W59" s="222"/>
      <c r="X59" s="222" t="s">
        <v>298</v>
      </c>
      <c r="Y59" s="222" t="s">
        <v>230</v>
      </c>
      <c r="Z59" s="212"/>
      <c r="AA59" s="212"/>
      <c r="AB59" s="212"/>
      <c r="AC59" s="212"/>
      <c r="AD59" s="212"/>
      <c r="AE59" s="212"/>
      <c r="AF59" s="212"/>
      <c r="AG59" s="212" t="s">
        <v>299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21</v>
      </c>
      <c r="B60" s="250" t="s">
        <v>2344</v>
      </c>
      <c r="C60" s="261" t="s">
        <v>2345</v>
      </c>
      <c r="D60" s="251" t="s">
        <v>2346</v>
      </c>
      <c r="E60" s="252">
        <v>113</v>
      </c>
      <c r="F60" s="253"/>
      <c r="G60" s="254">
        <f>ROUND(E60*F60,2)</f>
        <v>0</v>
      </c>
      <c r="H60" s="253"/>
      <c r="I60" s="254">
        <f>ROUND(E60*H60,2)</f>
        <v>0</v>
      </c>
      <c r="J60" s="253"/>
      <c r="K60" s="254">
        <f>ROUND(E60*J60,2)</f>
        <v>0</v>
      </c>
      <c r="L60" s="254">
        <v>15</v>
      </c>
      <c r="M60" s="254">
        <f>G60*(1+L60/100)</f>
        <v>0</v>
      </c>
      <c r="N60" s="252">
        <v>0</v>
      </c>
      <c r="O60" s="252">
        <f>ROUND(E60*N60,2)</f>
        <v>0</v>
      </c>
      <c r="P60" s="252">
        <v>0</v>
      </c>
      <c r="Q60" s="252">
        <f>ROUND(E60*P60,2)</f>
        <v>0</v>
      </c>
      <c r="R60" s="254"/>
      <c r="S60" s="254" t="s">
        <v>250</v>
      </c>
      <c r="T60" s="255" t="s">
        <v>228</v>
      </c>
      <c r="U60" s="222">
        <v>0</v>
      </c>
      <c r="V60" s="222">
        <f>ROUND(E60*U60,2)</f>
        <v>0</v>
      </c>
      <c r="W60" s="222"/>
      <c r="X60" s="222" t="s">
        <v>298</v>
      </c>
      <c r="Y60" s="222" t="s">
        <v>230</v>
      </c>
      <c r="Z60" s="212"/>
      <c r="AA60" s="212"/>
      <c r="AB60" s="212"/>
      <c r="AC60" s="212"/>
      <c r="AD60" s="212"/>
      <c r="AE60" s="212"/>
      <c r="AF60" s="212"/>
      <c r="AG60" s="212" t="s">
        <v>299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9">
        <v>22</v>
      </c>
      <c r="B61" s="240" t="s">
        <v>2347</v>
      </c>
      <c r="C61" s="257" t="s">
        <v>2348</v>
      </c>
      <c r="D61" s="241" t="s">
        <v>384</v>
      </c>
      <c r="E61" s="242">
        <v>1.0154300000000001</v>
      </c>
      <c r="F61" s="243"/>
      <c r="G61" s="244">
        <f>ROUND(E61*F61,2)</f>
        <v>0</v>
      </c>
      <c r="H61" s="243"/>
      <c r="I61" s="244">
        <f>ROUND(E61*H61,2)</f>
        <v>0</v>
      </c>
      <c r="J61" s="243"/>
      <c r="K61" s="244">
        <f>ROUND(E61*J61,2)</f>
        <v>0</v>
      </c>
      <c r="L61" s="244">
        <v>15</v>
      </c>
      <c r="M61" s="244">
        <f>G61*(1+L61/100)</f>
        <v>0</v>
      </c>
      <c r="N61" s="242">
        <v>0</v>
      </c>
      <c r="O61" s="242">
        <f>ROUND(E61*N61,2)</f>
        <v>0</v>
      </c>
      <c r="P61" s="242">
        <v>0</v>
      </c>
      <c r="Q61" s="242">
        <f>ROUND(E61*P61,2)</f>
        <v>0</v>
      </c>
      <c r="R61" s="244" t="s">
        <v>2305</v>
      </c>
      <c r="S61" s="244" t="s">
        <v>227</v>
      </c>
      <c r="T61" s="245" t="s">
        <v>227</v>
      </c>
      <c r="U61" s="222">
        <v>1.68</v>
      </c>
      <c r="V61" s="222">
        <f>ROUND(E61*U61,2)</f>
        <v>1.71</v>
      </c>
      <c r="W61" s="222"/>
      <c r="X61" s="222" t="s">
        <v>1420</v>
      </c>
      <c r="Y61" s="222" t="s">
        <v>230</v>
      </c>
      <c r="Z61" s="212"/>
      <c r="AA61" s="212"/>
      <c r="AB61" s="212"/>
      <c r="AC61" s="212"/>
      <c r="AD61" s="212"/>
      <c r="AE61" s="212"/>
      <c r="AF61" s="212"/>
      <c r="AG61" s="212" t="s">
        <v>1421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72" t="s">
        <v>2349</v>
      </c>
      <c r="D62" s="271"/>
      <c r="E62" s="271"/>
      <c r="F62" s="271"/>
      <c r="G62" s="27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9" t="s">
        <v>222</v>
      </c>
      <c r="B63" s="230" t="s">
        <v>143</v>
      </c>
      <c r="C63" s="256" t="s">
        <v>144</v>
      </c>
      <c r="D63" s="231"/>
      <c r="E63" s="232"/>
      <c r="F63" s="233"/>
      <c r="G63" s="233">
        <f>SUMIF(AG64:AG68,"&lt;&gt;NOR",G64:G68)</f>
        <v>0</v>
      </c>
      <c r="H63" s="233"/>
      <c r="I63" s="233">
        <f>SUM(I64:I68)</f>
        <v>0</v>
      </c>
      <c r="J63" s="233"/>
      <c r="K63" s="233">
        <f>SUM(K64:K68)</f>
        <v>0</v>
      </c>
      <c r="L63" s="233"/>
      <c r="M63" s="233">
        <f>SUM(M64:M68)</f>
        <v>0</v>
      </c>
      <c r="N63" s="232"/>
      <c r="O63" s="232">
        <f>SUM(O64:O68)</f>
        <v>0.01</v>
      </c>
      <c r="P63" s="232"/>
      <c r="Q63" s="232">
        <f>SUM(Q64:Q68)</f>
        <v>0</v>
      </c>
      <c r="R63" s="233"/>
      <c r="S63" s="233"/>
      <c r="T63" s="234"/>
      <c r="U63" s="228"/>
      <c r="V63" s="228">
        <f>SUM(V64:V68)</f>
        <v>1.37</v>
      </c>
      <c r="W63" s="228"/>
      <c r="X63" s="228"/>
      <c r="Y63" s="228"/>
      <c r="AG63" t="s">
        <v>223</v>
      </c>
    </row>
    <row r="64" spans="1:60" ht="33.75" outlineLevel="1" x14ac:dyDescent="0.2">
      <c r="A64" s="239">
        <v>23</v>
      </c>
      <c r="B64" s="240" t="s">
        <v>2350</v>
      </c>
      <c r="C64" s="257" t="s">
        <v>2351</v>
      </c>
      <c r="D64" s="241" t="s">
        <v>249</v>
      </c>
      <c r="E64" s="242">
        <v>1</v>
      </c>
      <c r="F64" s="243"/>
      <c r="G64" s="244">
        <f>ROUND(E64*F64,2)</f>
        <v>0</v>
      </c>
      <c r="H64" s="243"/>
      <c r="I64" s="244">
        <f>ROUND(E64*H64,2)</f>
        <v>0</v>
      </c>
      <c r="J64" s="243"/>
      <c r="K64" s="244">
        <f>ROUND(E64*J64,2)</f>
        <v>0</v>
      </c>
      <c r="L64" s="244">
        <v>15</v>
      </c>
      <c r="M64" s="244">
        <f>G64*(1+L64/100)</f>
        <v>0</v>
      </c>
      <c r="N64" s="242">
        <v>0.01</v>
      </c>
      <c r="O64" s="242">
        <f>ROUND(E64*N64,2)</f>
        <v>0.01</v>
      </c>
      <c r="P64" s="242">
        <v>0</v>
      </c>
      <c r="Q64" s="242">
        <f>ROUND(E64*P64,2)</f>
        <v>0</v>
      </c>
      <c r="R64" s="244" t="s">
        <v>2305</v>
      </c>
      <c r="S64" s="244" t="s">
        <v>227</v>
      </c>
      <c r="T64" s="245" t="s">
        <v>227</v>
      </c>
      <c r="U64" s="222">
        <v>1.35</v>
      </c>
      <c r="V64" s="222">
        <f>ROUND(E64*U64,2)</f>
        <v>1.35</v>
      </c>
      <c r="W64" s="222"/>
      <c r="X64" s="222" t="s">
        <v>298</v>
      </c>
      <c r="Y64" s="222" t="s">
        <v>230</v>
      </c>
      <c r="Z64" s="212"/>
      <c r="AA64" s="212"/>
      <c r="AB64" s="212"/>
      <c r="AC64" s="212"/>
      <c r="AD64" s="212"/>
      <c r="AE64" s="212"/>
      <c r="AF64" s="212"/>
      <c r="AG64" s="212" t="s">
        <v>299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8" t="s">
        <v>2352</v>
      </c>
      <c r="D65" s="246"/>
      <c r="E65" s="246"/>
      <c r="F65" s="246"/>
      <c r="G65" s="246"/>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233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0" t="s">
        <v>2353</v>
      </c>
      <c r="D66" s="248"/>
      <c r="E66" s="248"/>
      <c r="F66" s="248"/>
      <c r="G66" s="248"/>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233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9">
        <v>24</v>
      </c>
      <c r="B67" s="240" t="s">
        <v>2354</v>
      </c>
      <c r="C67" s="257" t="s">
        <v>2355</v>
      </c>
      <c r="D67" s="241" t="s">
        <v>384</v>
      </c>
      <c r="E67" s="242">
        <v>0.01</v>
      </c>
      <c r="F67" s="243"/>
      <c r="G67" s="244">
        <f>ROUND(E67*F67,2)</f>
        <v>0</v>
      </c>
      <c r="H67" s="243"/>
      <c r="I67" s="244">
        <f>ROUND(E67*H67,2)</f>
        <v>0</v>
      </c>
      <c r="J67" s="243"/>
      <c r="K67" s="244">
        <f>ROUND(E67*J67,2)</f>
        <v>0</v>
      </c>
      <c r="L67" s="244">
        <v>15</v>
      </c>
      <c r="M67" s="244">
        <f>G67*(1+L67/100)</f>
        <v>0</v>
      </c>
      <c r="N67" s="242">
        <v>0</v>
      </c>
      <c r="O67" s="242">
        <f>ROUND(E67*N67,2)</f>
        <v>0</v>
      </c>
      <c r="P67" s="242">
        <v>0</v>
      </c>
      <c r="Q67" s="242">
        <f>ROUND(E67*P67,2)</f>
        <v>0</v>
      </c>
      <c r="R67" s="244" t="s">
        <v>2305</v>
      </c>
      <c r="S67" s="244" t="s">
        <v>227</v>
      </c>
      <c r="T67" s="245" t="s">
        <v>227</v>
      </c>
      <c r="U67" s="222">
        <v>1.7430000000000001</v>
      </c>
      <c r="V67" s="222">
        <f>ROUND(E67*U67,2)</f>
        <v>0.02</v>
      </c>
      <c r="W67" s="222"/>
      <c r="X67" s="222" t="s">
        <v>1420</v>
      </c>
      <c r="Y67" s="222" t="s">
        <v>230</v>
      </c>
      <c r="Z67" s="212"/>
      <c r="AA67" s="212"/>
      <c r="AB67" s="212"/>
      <c r="AC67" s="212"/>
      <c r="AD67" s="212"/>
      <c r="AE67" s="212"/>
      <c r="AF67" s="212"/>
      <c r="AG67" s="212" t="s">
        <v>1421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72" t="s">
        <v>2356</v>
      </c>
      <c r="D68" s="271"/>
      <c r="E68" s="271"/>
      <c r="F68" s="271"/>
      <c r="G68" s="27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3"/>
      <c r="B69" s="4"/>
      <c r="C69" s="262"/>
      <c r="D69" s="6"/>
      <c r="E69" s="3"/>
      <c r="F69" s="3"/>
      <c r="G69" s="3"/>
      <c r="H69" s="3"/>
      <c r="I69" s="3"/>
      <c r="J69" s="3"/>
      <c r="K69" s="3"/>
      <c r="L69" s="3"/>
      <c r="M69" s="3"/>
      <c r="N69" s="3"/>
      <c r="O69" s="3"/>
      <c r="P69" s="3"/>
      <c r="Q69" s="3"/>
      <c r="R69" s="3"/>
      <c r="S69" s="3"/>
      <c r="T69" s="3"/>
      <c r="U69" s="3"/>
      <c r="V69" s="3"/>
      <c r="W69" s="3"/>
      <c r="X69" s="3"/>
      <c r="Y69" s="3"/>
      <c r="AE69">
        <v>15</v>
      </c>
      <c r="AF69">
        <v>21</v>
      </c>
      <c r="AG69" t="s">
        <v>208</v>
      </c>
    </row>
    <row r="70" spans="1:60" x14ac:dyDescent="0.2">
      <c r="A70" s="215"/>
      <c r="B70" s="216" t="s">
        <v>29</v>
      </c>
      <c r="C70" s="263"/>
      <c r="D70" s="217"/>
      <c r="E70" s="218"/>
      <c r="F70" s="218"/>
      <c r="G70" s="238">
        <f>G8+G23+G63</f>
        <v>0</v>
      </c>
      <c r="H70" s="3"/>
      <c r="I70" s="3"/>
      <c r="J70" s="3"/>
      <c r="K70" s="3"/>
      <c r="L70" s="3"/>
      <c r="M70" s="3"/>
      <c r="N70" s="3"/>
      <c r="O70" s="3"/>
      <c r="P70" s="3"/>
      <c r="Q70" s="3"/>
      <c r="R70" s="3"/>
      <c r="S70" s="3"/>
      <c r="T70" s="3"/>
      <c r="U70" s="3"/>
      <c r="V70" s="3"/>
      <c r="W70" s="3"/>
      <c r="X70" s="3"/>
      <c r="Y70" s="3"/>
      <c r="AE70">
        <f>SUMIF(L7:L68,AE69,G7:G68)</f>
        <v>0</v>
      </c>
      <c r="AF70">
        <f>SUMIF(L7:L68,AF69,G7:G68)</f>
        <v>0</v>
      </c>
      <c r="AG70" t="s">
        <v>290</v>
      </c>
    </row>
    <row r="71" spans="1:60" x14ac:dyDescent="0.2">
      <c r="C71" s="264"/>
      <c r="D71" s="10"/>
      <c r="AG71" t="s">
        <v>292</v>
      </c>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5">
    <mergeCell ref="C68:G68"/>
    <mergeCell ref="C43:G43"/>
    <mergeCell ref="C53:G53"/>
    <mergeCell ref="C54:G54"/>
    <mergeCell ref="C62:G62"/>
    <mergeCell ref="C65:G65"/>
    <mergeCell ref="C66:G66"/>
    <mergeCell ref="C33:G33"/>
    <mergeCell ref="C35:G35"/>
    <mergeCell ref="C37:G37"/>
    <mergeCell ref="C38:G38"/>
    <mergeCell ref="C40:G40"/>
    <mergeCell ref="C41:G41"/>
    <mergeCell ref="C16:G16"/>
    <mergeCell ref="C19:G19"/>
    <mergeCell ref="C25:G25"/>
    <mergeCell ref="C27:G27"/>
    <mergeCell ref="C29:G29"/>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56</v>
      </c>
      <c r="C3" s="201" t="s">
        <v>57</v>
      </c>
      <c r="D3" s="199"/>
      <c r="E3" s="199"/>
      <c r="F3" s="199"/>
      <c r="G3" s="200"/>
      <c r="AC3" s="176" t="s">
        <v>196</v>
      </c>
      <c r="AG3" t="s">
        <v>198</v>
      </c>
    </row>
    <row r="4" spans="1:60" ht="24.95" customHeight="1" x14ac:dyDescent="0.2">
      <c r="A4" s="202" t="s">
        <v>9</v>
      </c>
      <c r="B4" s="203" t="s">
        <v>62</v>
      </c>
      <c r="C4" s="204" t="s">
        <v>63</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141</v>
      </c>
      <c r="C8" s="256" t="s">
        <v>142</v>
      </c>
      <c r="D8" s="231"/>
      <c r="E8" s="232"/>
      <c r="F8" s="233"/>
      <c r="G8" s="233">
        <f>SUMIF(AG9:AG25,"&lt;&gt;NOR",G9:G25)</f>
        <v>0</v>
      </c>
      <c r="H8" s="233"/>
      <c r="I8" s="233">
        <f>SUM(I9:I25)</f>
        <v>0</v>
      </c>
      <c r="J8" s="233"/>
      <c r="K8" s="233">
        <f>SUM(K9:K25)</f>
        <v>0</v>
      </c>
      <c r="L8" s="233"/>
      <c r="M8" s="233">
        <f>SUM(M9:M25)</f>
        <v>0</v>
      </c>
      <c r="N8" s="232"/>
      <c r="O8" s="232">
        <f>SUM(O9:O25)</f>
        <v>4.3600000000000003</v>
      </c>
      <c r="P8" s="232"/>
      <c r="Q8" s="232">
        <f>SUM(Q9:Q25)</f>
        <v>0</v>
      </c>
      <c r="R8" s="233"/>
      <c r="S8" s="233"/>
      <c r="T8" s="234"/>
      <c r="U8" s="228"/>
      <c r="V8" s="228">
        <f>SUM(V9:V25)</f>
        <v>351.29</v>
      </c>
      <c r="W8" s="228"/>
      <c r="X8" s="228"/>
      <c r="Y8" s="228"/>
      <c r="AG8" t="s">
        <v>223</v>
      </c>
    </row>
    <row r="9" spans="1:60" outlineLevel="1" x14ac:dyDescent="0.2">
      <c r="A9" s="249">
        <v>1</v>
      </c>
      <c r="B9" s="250" t="s">
        <v>2357</v>
      </c>
      <c r="C9" s="261" t="s">
        <v>2358</v>
      </c>
      <c r="D9" s="251" t="s">
        <v>249</v>
      </c>
      <c r="E9" s="252">
        <v>15</v>
      </c>
      <c r="F9" s="253"/>
      <c r="G9" s="254">
        <f>ROUND(E9*F9,2)</f>
        <v>0</v>
      </c>
      <c r="H9" s="253"/>
      <c r="I9" s="254">
        <f>ROUND(E9*H9,2)</f>
        <v>0</v>
      </c>
      <c r="J9" s="253"/>
      <c r="K9" s="254">
        <f>ROUND(E9*J9,2)</f>
        <v>0</v>
      </c>
      <c r="L9" s="254">
        <v>15</v>
      </c>
      <c r="M9" s="254">
        <f>G9*(1+L9/100)</f>
        <v>0</v>
      </c>
      <c r="N9" s="252">
        <v>3.8999999999999999E-4</v>
      </c>
      <c r="O9" s="252">
        <f>ROUND(E9*N9,2)</f>
        <v>0.01</v>
      </c>
      <c r="P9" s="252">
        <v>0</v>
      </c>
      <c r="Q9" s="252">
        <f>ROUND(E9*P9,2)</f>
        <v>0</v>
      </c>
      <c r="R9" s="254" t="s">
        <v>2305</v>
      </c>
      <c r="S9" s="254" t="s">
        <v>227</v>
      </c>
      <c r="T9" s="255" t="s">
        <v>227</v>
      </c>
      <c r="U9" s="222">
        <v>0.24199999999999999</v>
      </c>
      <c r="V9" s="222">
        <f>ROUND(E9*U9,2)</f>
        <v>3.63</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2359</v>
      </c>
      <c r="C10" s="261" t="s">
        <v>2360</v>
      </c>
      <c r="D10" s="251" t="s">
        <v>317</v>
      </c>
      <c r="E10" s="252">
        <v>120</v>
      </c>
      <c r="F10" s="253"/>
      <c r="G10" s="254">
        <f>ROUND(E10*F10,2)</f>
        <v>0</v>
      </c>
      <c r="H10" s="253"/>
      <c r="I10" s="254">
        <f>ROUND(E10*H10,2)</f>
        <v>0</v>
      </c>
      <c r="J10" s="253"/>
      <c r="K10" s="254">
        <f>ROUND(E10*J10,2)</f>
        <v>0</v>
      </c>
      <c r="L10" s="254">
        <v>15</v>
      </c>
      <c r="M10" s="254">
        <f>G10*(1+L10/100)</f>
        <v>0</v>
      </c>
      <c r="N10" s="252">
        <v>7.3699999999999998E-3</v>
      </c>
      <c r="O10" s="252">
        <f>ROUND(E10*N10,2)</f>
        <v>0.88</v>
      </c>
      <c r="P10" s="252">
        <v>0</v>
      </c>
      <c r="Q10" s="252">
        <f>ROUND(E10*P10,2)</f>
        <v>0</v>
      </c>
      <c r="R10" s="254" t="s">
        <v>2305</v>
      </c>
      <c r="S10" s="254" t="s">
        <v>227</v>
      </c>
      <c r="T10" s="255" t="s">
        <v>227</v>
      </c>
      <c r="U10" s="222">
        <v>0.47599999999999998</v>
      </c>
      <c r="V10" s="222">
        <f>ROUND(E10*U10,2)</f>
        <v>57.12</v>
      </c>
      <c r="W10" s="222"/>
      <c r="X10" s="222" t="s">
        <v>298</v>
      </c>
      <c r="Y10" s="222" t="s">
        <v>230</v>
      </c>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2361</v>
      </c>
      <c r="C11" s="261" t="s">
        <v>2362</v>
      </c>
      <c r="D11" s="251" t="s">
        <v>317</v>
      </c>
      <c r="E11" s="252">
        <v>72</v>
      </c>
      <c r="F11" s="253"/>
      <c r="G11" s="254">
        <f>ROUND(E11*F11,2)</f>
        <v>0</v>
      </c>
      <c r="H11" s="253"/>
      <c r="I11" s="254">
        <f>ROUND(E11*H11,2)</f>
        <v>0</v>
      </c>
      <c r="J11" s="253"/>
      <c r="K11" s="254">
        <f>ROUND(E11*J11,2)</f>
        <v>0</v>
      </c>
      <c r="L11" s="254">
        <v>15</v>
      </c>
      <c r="M11" s="254">
        <f>G11*(1+L11/100)</f>
        <v>0</v>
      </c>
      <c r="N11" s="252">
        <v>8.0599999999999995E-3</v>
      </c>
      <c r="O11" s="252">
        <f>ROUND(E11*N11,2)</f>
        <v>0.57999999999999996</v>
      </c>
      <c r="P11" s="252">
        <v>0</v>
      </c>
      <c r="Q11" s="252">
        <f>ROUND(E11*P11,2)</f>
        <v>0</v>
      </c>
      <c r="R11" s="254" t="s">
        <v>2305</v>
      </c>
      <c r="S11" s="254" t="s">
        <v>227</v>
      </c>
      <c r="T11" s="255" t="s">
        <v>227</v>
      </c>
      <c r="U11" s="222">
        <v>0.53700000000000003</v>
      </c>
      <c r="V11" s="222">
        <f>ROUND(E11*U11,2)</f>
        <v>38.659999999999997</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2363</v>
      </c>
      <c r="C12" s="261" t="s">
        <v>2364</v>
      </c>
      <c r="D12" s="251" t="s">
        <v>317</v>
      </c>
      <c r="E12" s="252">
        <v>113</v>
      </c>
      <c r="F12" s="253"/>
      <c r="G12" s="254">
        <f>ROUND(E12*F12,2)</f>
        <v>0</v>
      </c>
      <c r="H12" s="253"/>
      <c r="I12" s="254">
        <f>ROUND(E12*H12,2)</f>
        <v>0</v>
      </c>
      <c r="J12" s="253"/>
      <c r="K12" s="254">
        <f>ROUND(E12*J12,2)</f>
        <v>0</v>
      </c>
      <c r="L12" s="254">
        <v>15</v>
      </c>
      <c r="M12" s="254">
        <f>G12*(1+L12/100)</f>
        <v>0</v>
      </c>
      <c r="N12" s="252">
        <v>1.21E-2</v>
      </c>
      <c r="O12" s="252">
        <f>ROUND(E12*N12,2)</f>
        <v>1.37</v>
      </c>
      <c r="P12" s="252">
        <v>0</v>
      </c>
      <c r="Q12" s="252">
        <f>ROUND(E12*P12,2)</f>
        <v>0</v>
      </c>
      <c r="R12" s="254" t="s">
        <v>2305</v>
      </c>
      <c r="S12" s="254" t="s">
        <v>227</v>
      </c>
      <c r="T12" s="255" t="s">
        <v>227</v>
      </c>
      <c r="U12" s="222">
        <v>0.68700000000000006</v>
      </c>
      <c r="V12" s="222">
        <f>ROUND(E12*U12,2)</f>
        <v>77.63</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2365</v>
      </c>
      <c r="C13" s="261" t="s">
        <v>2366</v>
      </c>
      <c r="D13" s="251" t="s">
        <v>317</v>
      </c>
      <c r="E13" s="252">
        <v>86</v>
      </c>
      <c r="F13" s="253"/>
      <c r="G13" s="254">
        <f>ROUND(E13*F13,2)</f>
        <v>0</v>
      </c>
      <c r="H13" s="253"/>
      <c r="I13" s="254">
        <f>ROUND(E13*H13,2)</f>
        <v>0</v>
      </c>
      <c r="J13" s="253"/>
      <c r="K13" s="254">
        <f>ROUND(E13*J13,2)</f>
        <v>0</v>
      </c>
      <c r="L13" s="254">
        <v>15</v>
      </c>
      <c r="M13" s="254">
        <f>G13*(1+L13/100)</f>
        <v>0</v>
      </c>
      <c r="N13" s="252">
        <v>1.687E-2</v>
      </c>
      <c r="O13" s="252">
        <f>ROUND(E13*N13,2)</f>
        <v>1.45</v>
      </c>
      <c r="P13" s="252">
        <v>0</v>
      </c>
      <c r="Q13" s="252">
        <f>ROUND(E13*P13,2)</f>
        <v>0</v>
      </c>
      <c r="R13" s="254" t="s">
        <v>2305</v>
      </c>
      <c r="S13" s="254" t="s">
        <v>227</v>
      </c>
      <c r="T13" s="255" t="s">
        <v>227</v>
      </c>
      <c r="U13" s="222">
        <v>0.83199999999999996</v>
      </c>
      <c r="V13" s="222">
        <f>ROUND(E13*U13,2)</f>
        <v>71.55</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6</v>
      </c>
      <c r="B14" s="250" t="s">
        <v>2367</v>
      </c>
      <c r="C14" s="261" t="s">
        <v>2368</v>
      </c>
      <c r="D14" s="251" t="s">
        <v>317</v>
      </c>
      <c r="E14" s="252">
        <v>1148</v>
      </c>
      <c r="F14" s="253"/>
      <c r="G14" s="254">
        <f>ROUND(E14*F14,2)</f>
        <v>0</v>
      </c>
      <c r="H14" s="253"/>
      <c r="I14" s="254">
        <f>ROUND(E14*H14,2)</f>
        <v>0</v>
      </c>
      <c r="J14" s="253"/>
      <c r="K14" s="254">
        <f>ROUND(E14*J14,2)</f>
        <v>0</v>
      </c>
      <c r="L14" s="254">
        <v>15</v>
      </c>
      <c r="M14" s="254">
        <f>G14*(1+L14/100)</f>
        <v>0</v>
      </c>
      <c r="N14" s="252">
        <v>0</v>
      </c>
      <c r="O14" s="252">
        <f>ROUND(E14*N14,2)</f>
        <v>0</v>
      </c>
      <c r="P14" s="252">
        <v>0</v>
      </c>
      <c r="Q14" s="252">
        <f>ROUND(E14*P14,2)</f>
        <v>0</v>
      </c>
      <c r="R14" s="254" t="s">
        <v>2305</v>
      </c>
      <c r="S14" s="254" t="s">
        <v>227</v>
      </c>
      <c r="T14" s="255" t="s">
        <v>227</v>
      </c>
      <c r="U14" s="222">
        <v>6.2E-2</v>
      </c>
      <c r="V14" s="222">
        <f>ROUND(E14*U14,2)</f>
        <v>71.180000000000007</v>
      </c>
      <c r="W14" s="222"/>
      <c r="X14" s="222" t="s">
        <v>298</v>
      </c>
      <c r="Y14" s="222" t="s">
        <v>230</v>
      </c>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2369</v>
      </c>
      <c r="C15" s="261" t="s">
        <v>2370</v>
      </c>
      <c r="D15" s="251" t="s">
        <v>425</v>
      </c>
      <c r="E15" s="252">
        <v>58</v>
      </c>
      <c r="F15" s="253"/>
      <c r="G15" s="254">
        <f>ROUND(E15*F15,2)</f>
        <v>0</v>
      </c>
      <c r="H15" s="253"/>
      <c r="I15" s="254">
        <f>ROUND(E15*H15,2)</f>
        <v>0</v>
      </c>
      <c r="J15" s="253"/>
      <c r="K15" s="254">
        <f>ROUND(E15*J15,2)</f>
        <v>0</v>
      </c>
      <c r="L15" s="254">
        <v>15</v>
      </c>
      <c r="M15" s="254">
        <f>G15*(1+L15/100)</f>
        <v>0</v>
      </c>
      <c r="N15" s="252">
        <v>6.6E-4</v>
      </c>
      <c r="O15" s="252">
        <f>ROUND(E15*N15,2)</f>
        <v>0.04</v>
      </c>
      <c r="P15" s="252">
        <v>0</v>
      </c>
      <c r="Q15" s="252">
        <f>ROUND(E15*P15,2)</f>
        <v>0</v>
      </c>
      <c r="R15" s="254" t="s">
        <v>2305</v>
      </c>
      <c r="S15" s="254" t="s">
        <v>227</v>
      </c>
      <c r="T15" s="255" t="s">
        <v>227</v>
      </c>
      <c r="U15" s="222">
        <v>0.22700000000000001</v>
      </c>
      <c r="V15" s="222">
        <f>ROUND(E15*U15,2)</f>
        <v>13.17</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2371</v>
      </c>
      <c r="C16" s="261" t="s">
        <v>2372</v>
      </c>
      <c r="D16" s="251" t="s">
        <v>425</v>
      </c>
      <c r="E16" s="252">
        <v>6</v>
      </c>
      <c r="F16" s="253"/>
      <c r="G16" s="254">
        <f>ROUND(E16*F16,2)</f>
        <v>0</v>
      </c>
      <c r="H16" s="253"/>
      <c r="I16" s="254">
        <f>ROUND(E16*H16,2)</f>
        <v>0</v>
      </c>
      <c r="J16" s="253"/>
      <c r="K16" s="254">
        <f>ROUND(E16*J16,2)</f>
        <v>0</v>
      </c>
      <c r="L16" s="254">
        <v>15</v>
      </c>
      <c r="M16" s="254">
        <f>G16*(1+L16/100)</f>
        <v>0</v>
      </c>
      <c r="N16" s="252">
        <v>5.5900000000000004E-3</v>
      </c>
      <c r="O16" s="252">
        <f>ROUND(E16*N16,2)</f>
        <v>0.03</v>
      </c>
      <c r="P16" s="252">
        <v>0</v>
      </c>
      <c r="Q16" s="252">
        <f>ROUND(E16*P16,2)</f>
        <v>0</v>
      </c>
      <c r="R16" s="254" t="s">
        <v>2305</v>
      </c>
      <c r="S16" s="254" t="s">
        <v>227</v>
      </c>
      <c r="T16" s="255" t="s">
        <v>227</v>
      </c>
      <c r="U16" s="222">
        <v>0.64100000000000001</v>
      </c>
      <c r="V16" s="222">
        <f>ROUND(E16*U16,2)</f>
        <v>3.85</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2373</v>
      </c>
      <c r="C17" s="261" t="s">
        <v>2374</v>
      </c>
      <c r="D17" s="251" t="s">
        <v>425</v>
      </c>
      <c r="E17" s="252">
        <v>31</v>
      </c>
      <c r="F17" s="253"/>
      <c r="G17" s="254">
        <f>ROUND(E17*F17,2)</f>
        <v>0</v>
      </c>
      <c r="H17" s="253"/>
      <c r="I17" s="254">
        <f>ROUND(E17*H17,2)</f>
        <v>0</v>
      </c>
      <c r="J17" s="253"/>
      <c r="K17" s="254">
        <f>ROUND(E17*J17,2)</f>
        <v>0</v>
      </c>
      <c r="L17" s="254">
        <v>15</v>
      </c>
      <c r="M17" s="254">
        <f>G17*(1+L17/100)</f>
        <v>0</v>
      </c>
      <c r="N17" s="252">
        <v>3.0000000000000001E-5</v>
      </c>
      <c r="O17" s="252">
        <f>ROUND(E17*N17,2)</f>
        <v>0</v>
      </c>
      <c r="P17" s="252">
        <v>0</v>
      </c>
      <c r="Q17" s="252">
        <f>ROUND(E17*P17,2)</f>
        <v>0</v>
      </c>
      <c r="R17" s="254" t="s">
        <v>2305</v>
      </c>
      <c r="S17" s="254" t="s">
        <v>227</v>
      </c>
      <c r="T17" s="255" t="s">
        <v>227</v>
      </c>
      <c r="U17" s="222">
        <v>0.22700000000000001</v>
      </c>
      <c r="V17" s="222">
        <f>ROUND(E17*U17,2)</f>
        <v>7.04</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2375</v>
      </c>
      <c r="C18" s="261" t="s">
        <v>2376</v>
      </c>
      <c r="D18" s="251" t="s">
        <v>425</v>
      </c>
      <c r="E18" s="252">
        <v>1</v>
      </c>
      <c r="F18" s="253"/>
      <c r="G18" s="254">
        <f>ROUND(E18*F18,2)</f>
        <v>0</v>
      </c>
      <c r="H18" s="253"/>
      <c r="I18" s="254">
        <f>ROUND(E18*H18,2)</f>
        <v>0</v>
      </c>
      <c r="J18" s="253"/>
      <c r="K18" s="254">
        <f>ROUND(E18*J18,2)</f>
        <v>0</v>
      </c>
      <c r="L18" s="254">
        <v>15</v>
      </c>
      <c r="M18" s="254">
        <f>G18*(1+L18/100)</f>
        <v>0</v>
      </c>
      <c r="N18" s="252">
        <v>3.0000000000000001E-5</v>
      </c>
      <c r="O18" s="252">
        <f>ROUND(E18*N18,2)</f>
        <v>0</v>
      </c>
      <c r="P18" s="252">
        <v>0</v>
      </c>
      <c r="Q18" s="252">
        <f>ROUND(E18*P18,2)</f>
        <v>0</v>
      </c>
      <c r="R18" s="254" t="s">
        <v>2305</v>
      </c>
      <c r="S18" s="254" t="s">
        <v>227</v>
      </c>
      <c r="T18" s="255" t="s">
        <v>227</v>
      </c>
      <c r="U18" s="222">
        <v>0.64100000000000001</v>
      </c>
      <c r="V18" s="222">
        <f>ROUND(E18*U18,2)</f>
        <v>0.64</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2377</v>
      </c>
      <c r="C19" s="261" t="s">
        <v>2378</v>
      </c>
      <c r="D19" s="251" t="s">
        <v>2346</v>
      </c>
      <c r="E19" s="252">
        <v>287</v>
      </c>
      <c r="F19" s="253"/>
      <c r="G19" s="254">
        <f>ROUND(E19*F19,2)</f>
        <v>0</v>
      </c>
      <c r="H19" s="253"/>
      <c r="I19" s="254">
        <f>ROUND(E19*H19,2)</f>
        <v>0</v>
      </c>
      <c r="J19" s="253"/>
      <c r="K19" s="254">
        <f>ROUND(E19*J19,2)</f>
        <v>0</v>
      </c>
      <c r="L19" s="254">
        <v>15</v>
      </c>
      <c r="M19" s="254">
        <f>G19*(1+L19/100)</f>
        <v>0</v>
      </c>
      <c r="N19" s="252">
        <v>0</v>
      </c>
      <c r="O19" s="252">
        <f>ROUND(E19*N19,2)</f>
        <v>0</v>
      </c>
      <c r="P19" s="252">
        <v>0</v>
      </c>
      <c r="Q19" s="252">
        <f>ROUND(E19*P19,2)</f>
        <v>0</v>
      </c>
      <c r="R19" s="254"/>
      <c r="S19" s="254" t="s">
        <v>250</v>
      </c>
      <c r="T19" s="255" t="s">
        <v>228</v>
      </c>
      <c r="U19" s="222">
        <v>0</v>
      </c>
      <c r="V19" s="222">
        <f>ROUND(E19*U19,2)</f>
        <v>0</v>
      </c>
      <c r="W19" s="222"/>
      <c r="X19" s="222" t="s">
        <v>298</v>
      </c>
      <c r="Y19" s="222" t="s">
        <v>230</v>
      </c>
      <c r="Z19" s="212"/>
      <c r="AA19" s="212"/>
      <c r="AB19" s="212"/>
      <c r="AC19" s="212"/>
      <c r="AD19" s="212"/>
      <c r="AE19" s="212"/>
      <c r="AF19" s="212"/>
      <c r="AG19" s="212" t="s">
        <v>299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2379</v>
      </c>
      <c r="C20" s="261" t="s">
        <v>2380</v>
      </c>
      <c r="D20" s="251" t="s">
        <v>1115</v>
      </c>
      <c r="E20" s="252">
        <v>29</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2381</v>
      </c>
      <c r="C21" s="261" t="s">
        <v>2382</v>
      </c>
      <c r="D21" s="251" t="s">
        <v>367</v>
      </c>
      <c r="E21" s="252">
        <v>115</v>
      </c>
      <c r="F21" s="253"/>
      <c r="G21" s="254">
        <f>ROUND(E21*F21,2)</f>
        <v>0</v>
      </c>
      <c r="H21" s="253"/>
      <c r="I21" s="254">
        <f>ROUND(E21*H21,2)</f>
        <v>0</v>
      </c>
      <c r="J21" s="253"/>
      <c r="K21" s="254">
        <f>ROUND(E21*J21,2)</f>
        <v>0</v>
      </c>
      <c r="L21" s="254">
        <v>15</v>
      </c>
      <c r="M21" s="254">
        <f>G21*(1+L21/100)</f>
        <v>0</v>
      </c>
      <c r="N21" s="252">
        <v>0</v>
      </c>
      <c r="O21" s="252">
        <f>ROUND(E21*N21,2)</f>
        <v>0</v>
      </c>
      <c r="P21" s="252">
        <v>0</v>
      </c>
      <c r="Q21" s="252">
        <f>ROUND(E21*P21,2)</f>
        <v>0</v>
      </c>
      <c r="R21" s="254"/>
      <c r="S21" s="254" t="s">
        <v>250</v>
      </c>
      <c r="T21" s="255" t="s">
        <v>228</v>
      </c>
      <c r="U21" s="222">
        <v>0</v>
      </c>
      <c r="V21" s="222">
        <f>ROUND(E21*U21,2)</f>
        <v>0</v>
      </c>
      <c r="W21" s="222"/>
      <c r="X21" s="222" t="s">
        <v>298</v>
      </c>
      <c r="Y21" s="222" t="s">
        <v>230</v>
      </c>
      <c r="Z21" s="212"/>
      <c r="AA21" s="212"/>
      <c r="AB21" s="212"/>
      <c r="AC21" s="212"/>
      <c r="AD21" s="212"/>
      <c r="AE21" s="212"/>
      <c r="AF21" s="212"/>
      <c r="AG21" s="212" t="s">
        <v>299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49">
        <v>14</v>
      </c>
      <c r="B22" s="250" t="s">
        <v>2383</v>
      </c>
      <c r="C22" s="261" t="s">
        <v>2384</v>
      </c>
      <c r="D22" s="251" t="s">
        <v>425</v>
      </c>
      <c r="E22" s="252">
        <v>12</v>
      </c>
      <c r="F22" s="253"/>
      <c r="G22" s="254">
        <f>ROUND(E22*F22,2)</f>
        <v>0</v>
      </c>
      <c r="H22" s="253"/>
      <c r="I22" s="254">
        <f>ROUND(E22*H22,2)</f>
        <v>0</v>
      </c>
      <c r="J22" s="253"/>
      <c r="K22" s="254">
        <f>ROUND(E22*J22,2)</f>
        <v>0</v>
      </c>
      <c r="L22" s="254">
        <v>15</v>
      </c>
      <c r="M22" s="254">
        <f>G22*(1+L22/100)</f>
        <v>0</v>
      </c>
      <c r="N22" s="252">
        <v>3.6999999999999999E-4</v>
      </c>
      <c r="O22" s="252">
        <f>ROUND(E22*N22,2)</f>
        <v>0</v>
      </c>
      <c r="P22" s="252">
        <v>0</v>
      </c>
      <c r="Q22" s="252">
        <f>ROUND(E22*P22,2)</f>
        <v>0</v>
      </c>
      <c r="R22" s="254" t="s">
        <v>368</v>
      </c>
      <c r="S22" s="254" t="s">
        <v>227</v>
      </c>
      <c r="T22" s="255" t="s">
        <v>227</v>
      </c>
      <c r="U22" s="222">
        <v>0</v>
      </c>
      <c r="V22" s="222">
        <f>ROUND(E22*U22,2)</f>
        <v>0</v>
      </c>
      <c r="W22" s="222"/>
      <c r="X22" s="222" t="s">
        <v>369</v>
      </c>
      <c r="Y22" s="222" t="s">
        <v>230</v>
      </c>
      <c r="Z22" s="212"/>
      <c r="AA22" s="212"/>
      <c r="AB22" s="212"/>
      <c r="AC22" s="212"/>
      <c r="AD22" s="212"/>
      <c r="AE22" s="212"/>
      <c r="AF22" s="212"/>
      <c r="AG22" s="212" t="s">
        <v>370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9">
        <v>15</v>
      </c>
      <c r="B23" s="250" t="s">
        <v>2385</v>
      </c>
      <c r="C23" s="261" t="s">
        <v>2386</v>
      </c>
      <c r="D23" s="251" t="s">
        <v>317</v>
      </c>
      <c r="E23" s="252">
        <v>4.3659100000000004</v>
      </c>
      <c r="F23" s="253"/>
      <c r="G23" s="254">
        <f>ROUND(E23*F23,2)</f>
        <v>0</v>
      </c>
      <c r="H23" s="253"/>
      <c r="I23" s="254">
        <f>ROUND(E23*H23,2)</f>
        <v>0</v>
      </c>
      <c r="J23" s="253"/>
      <c r="K23" s="254">
        <f>ROUND(E23*J23,2)</f>
        <v>0</v>
      </c>
      <c r="L23" s="254">
        <v>15</v>
      </c>
      <c r="M23" s="254">
        <f>G23*(1+L23/100)</f>
        <v>0</v>
      </c>
      <c r="N23" s="252">
        <v>0</v>
      </c>
      <c r="O23" s="252">
        <f>ROUND(E23*N23,2)</f>
        <v>0</v>
      </c>
      <c r="P23" s="252">
        <v>0</v>
      </c>
      <c r="Q23" s="252">
        <f>ROUND(E23*P23,2)</f>
        <v>0</v>
      </c>
      <c r="R23" s="254" t="s">
        <v>2387</v>
      </c>
      <c r="S23" s="254" t="s">
        <v>227</v>
      </c>
      <c r="T23" s="255" t="s">
        <v>227</v>
      </c>
      <c r="U23" s="222">
        <v>4.1000000000000002E-2</v>
      </c>
      <c r="V23" s="222">
        <f>ROUND(E23*U23,2)</f>
        <v>0.18</v>
      </c>
      <c r="W23" s="222"/>
      <c r="X23" s="222" t="s">
        <v>298</v>
      </c>
      <c r="Y23" s="222" t="s">
        <v>230</v>
      </c>
      <c r="Z23" s="212"/>
      <c r="AA23" s="212"/>
      <c r="AB23" s="212"/>
      <c r="AC23" s="212"/>
      <c r="AD23" s="212"/>
      <c r="AE23" s="212"/>
      <c r="AF23" s="212"/>
      <c r="AG23" s="212" t="s">
        <v>1537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9">
        <v>16</v>
      </c>
      <c r="B24" s="240" t="s">
        <v>2388</v>
      </c>
      <c r="C24" s="257" t="s">
        <v>2389</v>
      </c>
      <c r="D24" s="241" t="s">
        <v>384</v>
      </c>
      <c r="E24" s="242">
        <v>4.3659100000000004</v>
      </c>
      <c r="F24" s="243"/>
      <c r="G24" s="244">
        <f>ROUND(E24*F24,2)</f>
        <v>0</v>
      </c>
      <c r="H24" s="243"/>
      <c r="I24" s="244">
        <f>ROUND(E24*H24,2)</f>
        <v>0</v>
      </c>
      <c r="J24" s="243"/>
      <c r="K24" s="244">
        <f>ROUND(E24*J24,2)</f>
        <v>0</v>
      </c>
      <c r="L24" s="244">
        <v>15</v>
      </c>
      <c r="M24" s="244">
        <f>G24*(1+L24/100)</f>
        <v>0</v>
      </c>
      <c r="N24" s="242">
        <v>0</v>
      </c>
      <c r="O24" s="242">
        <f>ROUND(E24*N24,2)</f>
        <v>0</v>
      </c>
      <c r="P24" s="242">
        <v>0</v>
      </c>
      <c r="Q24" s="242">
        <f>ROUND(E24*P24,2)</f>
        <v>0</v>
      </c>
      <c r="R24" s="244" t="s">
        <v>2305</v>
      </c>
      <c r="S24" s="244" t="s">
        <v>227</v>
      </c>
      <c r="T24" s="245" t="s">
        <v>227</v>
      </c>
      <c r="U24" s="222">
        <v>1.52</v>
      </c>
      <c r="V24" s="222">
        <f>ROUND(E24*U24,2)</f>
        <v>6.64</v>
      </c>
      <c r="W24" s="222"/>
      <c r="X24" s="222" t="s">
        <v>1420</v>
      </c>
      <c r="Y24" s="222" t="s">
        <v>230</v>
      </c>
      <c r="Z24" s="212"/>
      <c r="AA24" s="212"/>
      <c r="AB24" s="212"/>
      <c r="AC24" s="212"/>
      <c r="AD24" s="212"/>
      <c r="AE24" s="212"/>
      <c r="AF24" s="212"/>
      <c r="AG24" s="212" t="s">
        <v>1421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72" t="s">
        <v>2356</v>
      </c>
      <c r="D25" s="271"/>
      <c r="E25" s="271"/>
      <c r="F25" s="271"/>
      <c r="G25" s="27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3"/>
      <c r="B26" s="4"/>
      <c r="C26" s="262"/>
      <c r="D26" s="6"/>
      <c r="E26" s="3"/>
      <c r="F26" s="3"/>
      <c r="G26" s="3"/>
      <c r="H26" s="3"/>
      <c r="I26" s="3"/>
      <c r="J26" s="3"/>
      <c r="K26" s="3"/>
      <c r="L26" s="3"/>
      <c r="M26" s="3"/>
      <c r="N26" s="3"/>
      <c r="O26" s="3"/>
      <c r="P26" s="3"/>
      <c r="Q26" s="3"/>
      <c r="R26" s="3"/>
      <c r="S26" s="3"/>
      <c r="T26" s="3"/>
      <c r="U26" s="3"/>
      <c r="V26" s="3"/>
      <c r="W26" s="3"/>
      <c r="X26" s="3"/>
      <c r="Y26" s="3"/>
      <c r="AE26">
        <v>15</v>
      </c>
      <c r="AF26">
        <v>21</v>
      </c>
      <c r="AG26" t="s">
        <v>208</v>
      </c>
    </row>
    <row r="27" spans="1:60" x14ac:dyDescent="0.2">
      <c r="A27" s="215"/>
      <c r="B27" s="216" t="s">
        <v>29</v>
      </c>
      <c r="C27" s="263"/>
      <c r="D27" s="217"/>
      <c r="E27" s="218"/>
      <c r="F27" s="218"/>
      <c r="G27" s="238">
        <f>G8</f>
        <v>0</v>
      </c>
      <c r="H27" s="3"/>
      <c r="I27" s="3"/>
      <c r="J27" s="3"/>
      <c r="K27" s="3"/>
      <c r="L27" s="3"/>
      <c r="M27" s="3"/>
      <c r="N27" s="3"/>
      <c r="O27" s="3"/>
      <c r="P27" s="3"/>
      <c r="Q27" s="3"/>
      <c r="R27" s="3"/>
      <c r="S27" s="3"/>
      <c r="T27" s="3"/>
      <c r="U27" s="3"/>
      <c r="V27" s="3"/>
      <c r="W27" s="3"/>
      <c r="X27" s="3"/>
      <c r="Y27" s="3"/>
      <c r="AE27">
        <f>SUMIF(L7:L25,AE26,G7:G25)</f>
        <v>0</v>
      </c>
      <c r="AF27">
        <f>SUMIF(L7:L25,AF26,G7:G25)</f>
        <v>0</v>
      </c>
      <c r="AG27" t="s">
        <v>290</v>
      </c>
    </row>
    <row r="28" spans="1:60" x14ac:dyDescent="0.2">
      <c r="C28" s="264"/>
      <c r="D28" s="10"/>
      <c r="AG28" t="s">
        <v>292</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5">
    <mergeCell ref="A1:G1"/>
    <mergeCell ref="C2:G2"/>
    <mergeCell ref="C3:G3"/>
    <mergeCell ref="C4:G4"/>
    <mergeCell ref="C25:G25"/>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56</v>
      </c>
      <c r="C3" s="201" t="s">
        <v>57</v>
      </c>
      <c r="D3" s="199"/>
      <c r="E3" s="199"/>
      <c r="F3" s="199"/>
      <c r="G3" s="200"/>
      <c r="AC3" s="176" t="s">
        <v>196</v>
      </c>
      <c r="AG3" t="s">
        <v>198</v>
      </c>
    </row>
    <row r="4" spans="1:60" ht="24.95" customHeight="1" x14ac:dyDescent="0.2">
      <c r="A4" s="202" t="s">
        <v>9</v>
      </c>
      <c r="B4" s="203" t="s">
        <v>64</v>
      </c>
      <c r="C4" s="204" t="s">
        <v>65</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15" t="s">
        <v>222</v>
      </c>
      <c r="B8" s="216" t="s">
        <v>183</v>
      </c>
      <c r="C8" s="263" t="s">
        <v>184</v>
      </c>
      <c r="D8" s="235"/>
      <c r="E8" s="236"/>
      <c r="F8" s="237"/>
      <c r="G8" s="237">
        <f>SUMIF(AG9:AG124,"&lt;&gt;NOR",G9:G124)</f>
        <v>0</v>
      </c>
      <c r="H8" s="237"/>
      <c r="I8" s="237">
        <f>SUM(I9:I124)</f>
        <v>0</v>
      </c>
      <c r="J8" s="237"/>
      <c r="K8" s="237">
        <f>SUM(K9:K124)</f>
        <v>0</v>
      </c>
      <c r="L8" s="237"/>
      <c r="M8" s="237">
        <f>SUM(M9:M124)</f>
        <v>0</v>
      </c>
      <c r="N8" s="236"/>
      <c r="O8" s="236">
        <f>SUM(O9:O124)</f>
        <v>0</v>
      </c>
      <c r="P8" s="236"/>
      <c r="Q8" s="236">
        <f>SUM(Q9:Q124)</f>
        <v>0</v>
      </c>
      <c r="R8" s="237"/>
      <c r="S8" s="237"/>
      <c r="T8" s="238"/>
      <c r="U8" s="228"/>
      <c r="V8" s="228">
        <f>SUM(V9:V124)</f>
        <v>0</v>
      </c>
      <c r="W8" s="228"/>
      <c r="X8" s="228"/>
      <c r="Y8" s="228"/>
      <c r="AG8" t="s">
        <v>223</v>
      </c>
    </row>
    <row r="9" spans="1:60" outlineLevel="1" x14ac:dyDescent="0.2">
      <c r="A9" s="219"/>
      <c r="B9" s="220"/>
      <c r="C9" s="258" t="s">
        <v>2390</v>
      </c>
      <c r="D9" s="246"/>
      <c r="E9" s="246"/>
      <c r="F9" s="246"/>
      <c r="G9" s="246"/>
      <c r="H9" s="222"/>
      <c r="I9" s="222"/>
      <c r="J9" s="222"/>
      <c r="K9" s="222"/>
      <c r="L9" s="222"/>
      <c r="M9" s="222"/>
      <c r="N9" s="221"/>
      <c r="O9" s="221"/>
      <c r="P9" s="221"/>
      <c r="Q9" s="221"/>
      <c r="R9" s="222"/>
      <c r="S9" s="222"/>
      <c r="T9" s="222"/>
      <c r="U9" s="222"/>
      <c r="V9" s="222"/>
      <c r="W9" s="222"/>
      <c r="X9" s="222"/>
      <c r="Y9" s="222"/>
      <c r="Z9" s="212"/>
      <c r="AA9" s="212"/>
      <c r="AB9" s="212"/>
      <c r="AC9" s="212"/>
      <c r="AD9" s="212"/>
      <c r="AE9" s="212"/>
      <c r="AF9" s="212"/>
      <c r="AG9" s="212" t="s">
        <v>233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1</v>
      </c>
      <c r="B10" s="250" t="s">
        <v>2391</v>
      </c>
      <c r="C10" s="261" t="s">
        <v>2392</v>
      </c>
      <c r="D10" s="251" t="s">
        <v>1115</v>
      </c>
      <c r="E10" s="252">
        <v>1</v>
      </c>
      <c r="F10" s="253"/>
      <c r="G10" s="254">
        <f>ROUND(E10*F10,2)</f>
        <v>0</v>
      </c>
      <c r="H10" s="253"/>
      <c r="I10" s="254">
        <f>ROUND(E10*H10,2)</f>
        <v>0</v>
      </c>
      <c r="J10" s="253"/>
      <c r="K10" s="254">
        <f>ROUND(E10*J10,2)</f>
        <v>0</v>
      </c>
      <c r="L10" s="254">
        <v>15</v>
      </c>
      <c r="M10" s="254">
        <f>G10*(1+L10/100)</f>
        <v>0</v>
      </c>
      <c r="N10" s="252">
        <v>0</v>
      </c>
      <c r="O10" s="252">
        <f>ROUND(E10*N10,2)</f>
        <v>0</v>
      </c>
      <c r="P10" s="252">
        <v>0</v>
      </c>
      <c r="Q10" s="252">
        <f>ROUND(E10*P10,2)</f>
        <v>0</v>
      </c>
      <c r="R10" s="254"/>
      <c r="S10" s="254" t="s">
        <v>250</v>
      </c>
      <c r="T10" s="255" t="s">
        <v>228</v>
      </c>
      <c r="U10" s="222">
        <v>0</v>
      </c>
      <c r="V10" s="222">
        <f>ROUND(E10*U10,2)</f>
        <v>0</v>
      </c>
      <c r="W10" s="222"/>
      <c r="X10" s="222" t="s">
        <v>298</v>
      </c>
      <c r="Y10" s="222" t="s">
        <v>230</v>
      </c>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49">
        <v>2</v>
      </c>
      <c r="B11" s="250" t="s">
        <v>2393</v>
      </c>
      <c r="C11" s="261" t="s">
        <v>2394</v>
      </c>
      <c r="D11" s="251" t="s">
        <v>1115</v>
      </c>
      <c r="E11" s="252">
        <v>1</v>
      </c>
      <c r="F11" s="253"/>
      <c r="G11" s="254">
        <f>ROUND(E11*F11,2)</f>
        <v>0</v>
      </c>
      <c r="H11" s="253"/>
      <c r="I11" s="254">
        <f>ROUND(E11*H11,2)</f>
        <v>0</v>
      </c>
      <c r="J11" s="253"/>
      <c r="K11" s="254">
        <f>ROUND(E11*J11,2)</f>
        <v>0</v>
      </c>
      <c r="L11" s="254">
        <v>15</v>
      </c>
      <c r="M11" s="254">
        <f>G11*(1+L11/100)</f>
        <v>0</v>
      </c>
      <c r="N11" s="252">
        <v>0</v>
      </c>
      <c r="O11" s="252">
        <f>ROUND(E11*N11,2)</f>
        <v>0</v>
      </c>
      <c r="P11" s="252">
        <v>0</v>
      </c>
      <c r="Q11" s="252">
        <f>ROUND(E11*P11,2)</f>
        <v>0</v>
      </c>
      <c r="R11" s="254"/>
      <c r="S11" s="254" t="s">
        <v>250</v>
      </c>
      <c r="T11" s="255" t="s">
        <v>228</v>
      </c>
      <c r="U11" s="222">
        <v>0</v>
      </c>
      <c r="V11" s="222">
        <f>ROUND(E11*U11,2)</f>
        <v>0</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3</v>
      </c>
      <c r="B12" s="250" t="s">
        <v>2395</v>
      </c>
      <c r="C12" s="261" t="s">
        <v>2396</v>
      </c>
      <c r="D12" s="251" t="s">
        <v>1115</v>
      </c>
      <c r="E12" s="252">
        <v>1</v>
      </c>
      <c r="F12" s="253"/>
      <c r="G12" s="254">
        <f>ROUND(E12*F12,2)</f>
        <v>0</v>
      </c>
      <c r="H12" s="253"/>
      <c r="I12" s="254">
        <f>ROUND(E12*H12,2)</f>
        <v>0</v>
      </c>
      <c r="J12" s="253"/>
      <c r="K12" s="254">
        <f>ROUND(E12*J12,2)</f>
        <v>0</v>
      </c>
      <c r="L12" s="254">
        <v>15</v>
      </c>
      <c r="M12" s="254">
        <f>G12*(1+L12/100)</f>
        <v>0</v>
      </c>
      <c r="N12" s="252">
        <v>0</v>
      </c>
      <c r="O12" s="252">
        <f>ROUND(E12*N12,2)</f>
        <v>0</v>
      </c>
      <c r="P12" s="252">
        <v>0</v>
      </c>
      <c r="Q12" s="252">
        <f>ROUND(E12*P12,2)</f>
        <v>0</v>
      </c>
      <c r="R12" s="254"/>
      <c r="S12" s="254" t="s">
        <v>250</v>
      </c>
      <c r="T12" s="255" t="s">
        <v>228</v>
      </c>
      <c r="U12" s="222">
        <v>0</v>
      </c>
      <c r="V12" s="222">
        <f>ROUND(E12*U12,2)</f>
        <v>0</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4</v>
      </c>
      <c r="B13" s="250" t="s">
        <v>2397</v>
      </c>
      <c r="C13" s="261" t="s">
        <v>2398</v>
      </c>
      <c r="D13" s="251" t="s">
        <v>1115</v>
      </c>
      <c r="E13" s="252">
        <v>1</v>
      </c>
      <c r="F13" s="253"/>
      <c r="G13" s="254">
        <f>ROUND(E13*F13,2)</f>
        <v>0</v>
      </c>
      <c r="H13" s="253"/>
      <c r="I13" s="254">
        <f>ROUND(E13*H13,2)</f>
        <v>0</v>
      </c>
      <c r="J13" s="253"/>
      <c r="K13" s="254">
        <f>ROUND(E13*J13,2)</f>
        <v>0</v>
      </c>
      <c r="L13" s="254">
        <v>15</v>
      </c>
      <c r="M13" s="254">
        <f>G13*(1+L13/100)</f>
        <v>0</v>
      </c>
      <c r="N13" s="252">
        <v>0</v>
      </c>
      <c r="O13" s="252">
        <f>ROUND(E13*N13,2)</f>
        <v>0</v>
      </c>
      <c r="P13" s="252">
        <v>0</v>
      </c>
      <c r="Q13" s="252">
        <f>ROUND(E13*P13,2)</f>
        <v>0</v>
      </c>
      <c r="R13" s="254"/>
      <c r="S13" s="254" t="s">
        <v>250</v>
      </c>
      <c r="T13" s="255" t="s">
        <v>228</v>
      </c>
      <c r="U13" s="222">
        <v>0</v>
      </c>
      <c r="V13" s="222">
        <f>ROUND(E13*U13,2)</f>
        <v>0</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5</v>
      </c>
      <c r="B14" s="250" t="s">
        <v>2399</v>
      </c>
      <c r="C14" s="261" t="s">
        <v>2400</v>
      </c>
      <c r="D14" s="251" t="s">
        <v>1115</v>
      </c>
      <c r="E14" s="252">
        <v>1</v>
      </c>
      <c r="F14" s="253"/>
      <c r="G14" s="254">
        <f>ROUND(E14*F14,2)</f>
        <v>0</v>
      </c>
      <c r="H14" s="253"/>
      <c r="I14" s="254">
        <f>ROUND(E14*H14,2)</f>
        <v>0</v>
      </c>
      <c r="J14" s="253"/>
      <c r="K14" s="254">
        <f>ROUND(E14*J14,2)</f>
        <v>0</v>
      </c>
      <c r="L14" s="254">
        <v>15</v>
      </c>
      <c r="M14" s="254">
        <f>G14*(1+L14/100)</f>
        <v>0</v>
      </c>
      <c r="N14" s="252">
        <v>0</v>
      </c>
      <c r="O14" s="252">
        <f>ROUND(E14*N14,2)</f>
        <v>0</v>
      </c>
      <c r="P14" s="252">
        <v>0</v>
      </c>
      <c r="Q14" s="252">
        <f>ROUND(E14*P14,2)</f>
        <v>0</v>
      </c>
      <c r="R14" s="254"/>
      <c r="S14" s="254" t="s">
        <v>250</v>
      </c>
      <c r="T14" s="255" t="s">
        <v>228</v>
      </c>
      <c r="U14" s="222">
        <v>0</v>
      </c>
      <c r="V14" s="222">
        <f>ROUND(E14*U14,2)</f>
        <v>0</v>
      </c>
      <c r="W14" s="222"/>
      <c r="X14" s="222" t="s">
        <v>298</v>
      </c>
      <c r="Y14" s="222" t="s">
        <v>230</v>
      </c>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6</v>
      </c>
      <c r="B15" s="250" t="s">
        <v>2401</v>
      </c>
      <c r="C15" s="261" t="s">
        <v>2402</v>
      </c>
      <c r="D15" s="251" t="s">
        <v>1115</v>
      </c>
      <c r="E15" s="252">
        <v>80</v>
      </c>
      <c r="F15" s="253"/>
      <c r="G15" s="254">
        <f>ROUND(E15*F15,2)</f>
        <v>0</v>
      </c>
      <c r="H15" s="253"/>
      <c r="I15" s="254">
        <f>ROUND(E15*H15,2)</f>
        <v>0</v>
      </c>
      <c r="J15" s="253"/>
      <c r="K15" s="254">
        <f>ROUND(E15*J15,2)</f>
        <v>0</v>
      </c>
      <c r="L15" s="254">
        <v>15</v>
      </c>
      <c r="M15" s="254">
        <f>G15*(1+L15/100)</f>
        <v>0</v>
      </c>
      <c r="N15" s="252">
        <v>0</v>
      </c>
      <c r="O15" s="252">
        <f>ROUND(E15*N15,2)</f>
        <v>0</v>
      </c>
      <c r="P15" s="252">
        <v>0</v>
      </c>
      <c r="Q15" s="252">
        <f>ROUND(E15*P15,2)</f>
        <v>0</v>
      </c>
      <c r="R15" s="254"/>
      <c r="S15" s="254" t="s">
        <v>250</v>
      </c>
      <c r="T15" s="255" t="s">
        <v>228</v>
      </c>
      <c r="U15" s="222">
        <v>0</v>
      </c>
      <c r="V15" s="222">
        <f>ROUND(E15*U15,2)</f>
        <v>0</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7</v>
      </c>
      <c r="B16" s="250" t="s">
        <v>2403</v>
      </c>
      <c r="C16" s="261" t="s">
        <v>2404</v>
      </c>
      <c r="D16" s="251" t="s">
        <v>1115</v>
      </c>
      <c r="E16" s="252">
        <v>30</v>
      </c>
      <c r="F16" s="253"/>
      <c r="G16" s="254">
        <f>ROUND(E16*F16,2)</f>
        <v>0</v>
      </c>
      <c r="H16" s="253"/>
      <c r="I16" s="254">
        <f>ROUND(E16*H16,2)</f>
        <v>0</v>
      </c>
      <c r="J16" s="253"/>
      <c r="K16" s="254">
        <f>ROUND(E16*J16,2)</f>
        <v>0</v>
      </c>
      <c r="L16" s="254">
        <v>15</v>
      </c>
      <c r="M16" s="254">
        <f>G16*(1+L16/100)</f>
        <v>0</v>
      </c>
      <c r="N16" s="252">
        <v>0</v>
      </c>
      <c r="O16" s="252">
        <f>ROUND(E16*N16,2)</f>
        <v>0</v>
      </c>
      <c r="P16" s="252">
        <v>0</v>
      </c>
      <c r="Q16" s="252">
        <f>ROUND(E16*P16,2)</f>
        <v>0</v>
      </c>
      <c r="R16" s="254"/>
      <c r="S16" s="254" t="s">
        <v>250</v>
      </c>
      <c r="T16" s="255" t="s">
        <v>228</v>
      </c>
      <c r="U16" s="222">
        <v>0</v>
      </c>
      <c r="V16" s="222">
        <f>ROUND(E16*U16,2)</f>
        <v>0</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9">
        <v>8</v>
      </c>
      <c r="B17" s="250" t="s">
        <v>2405</v>
      </c>
      <c r="C17" s="261" t="s">
        <v>2406</v>
      </c>
      <c r="D17" s="251" t="s">
        <v>1115</v>
      </c>
      <c r="E17" s="252">
        <v>75</v>
      </c>
      <c r="F17" s="253"/>
      <c r="G17" s="254">
        <f>ROUND(E17*F17,2)</f>
        <v>0</v>
      </c>
      <c r="H17" s="253"/>
      <c r="I17" s="254">
        <f>ROUND(E17*H17,2)</f>
        <v>0</v>
      </c>
      <c r="J17" s="253"/>
      <c r="K17" s="254">
        <f>ROUND(E17*J17,2)</f>
        <v>0</v>
      </c>
      <c r="L17" s="254">
        <v>15</v>
      </c>
      <c r="M17" s="254">
        <f>G17*(1+L17/100)</f>
        <v>0</v>
      </c>
      <c r="N17" s="252">
        <v>0</v>
      </c>
      <c r="O17" s="252">
        <f>ROUND(E17*N17,2)</f>
        <v>0</v>
      </c>
      <c r="P17" s="252">
        <v>0</v>
      </c>
      <c r="Q17" s="252">
        <f>ROUND(E17*P17,2)</f>
        <v>0</v>
      </c>
      <c r="R17" s="254"/>
      <c r="S17" s="254" t="s">
        <v>250</v>
      </c>
      <c r="T17" s="255" t="s">
        <v>228</v>
      </c>
      <c r="U17" s="222">
        <v>0</v>
      </c>
      <c r="V17" s="222">
        <f>ROUND(E17*U17,2)</f>
        <v>0</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9</v>
      </c>
      <c r="B18" s="250" t="s">
        <v>2407</v>
      </c>
      <c r="C18" s="261" t="s">
        <v>2408</v>
      </c>
      <c r="D18" s="251" t="s">
        <v>1115</v>
      </c>
      <c r="E18" s="252">
        <v>105</v>
      </c>
      <c r="F18" s="253"/>
      <c r="G18" s="254">
        <f>ROUND(E18*F18,2)</f>
        <v>0</v>
      </c>
      <c r="H18" s="253"/>
      <c r="I18" s="254">
        <f>ROUND(E18*H18,2)</f>
        <v>0</v>
      </c>
      <c r="J18" s="253"/>
      <c r="K18" s="254">
        <f>ROUND(E18*J18,2)</f>
        <v>0</v>
      </c>
      <c r="L18" s="254">
        <v>15</v>
      </c>
      <c r="M18" s="254">
        <f>G18*(1+L18/100)</f>
        <v>0</v>
      </c>
      <c r="N18" s="252">
        <v>0</v>
      </c>
      <c r="O18" s="252">
        <f>ROUND(E18*N18,2)</f>
        <v>0</v>
      </c>
      <c r="P18" s="252">
        <v>0</v>
      </c>
      <c r="Q18" s="252">
        <f>ROUND(E18*P18,2)</f>
        <v>0</v>
      </c>
      <c r="R18" s="254"/>
      <c r="S18" s="254" t="s">
        <v>250</v>
      </c>
      <c r="T18" s="255" t="s">
        <v>228</v>
      </c>
      <c r="U18" s="222">
        <v>0</v>
      </c>
      <c r="V18" s="222">
        <f>ROUND(E18*U18,2)</f>
        <v>0</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10</v>
      </c>
      <c r="B19" s="250" t="s">
        <v>2409</v>
      </c>
      <c r="C19" s="261" t="s">
        <v>2410</v>
      </c>
      <c r="D19" s="251" t="s">
        <v>2346</v>
      </c>
      <c r="E19" s="252">
        <v>21</v>
      </c>
      <c r="F19" s="253"/>
      <c r="G19" s="254">
        <f>ROUND(E19*F19,2)</f>
        <v>0</v>
      </c>
      <c r="H19" s="253"/>
      <c r="I19" s="254">
        <f>ROUND(E19*H19,2)</f>
        <v>0</v>
      </c>
      <c r="J19" s="253"/>
      <c r="K19" s="254">
        <f>ROUND(E19*J19,2)</f>
        <v>0</v>
      </c>
      <c r="L19" s="254">
        <v>15</v>
      </c>
      <c r="M19" s="254">
        <f>G19*(1+L19/100)</f>
        <v>0</v>
      </c>
      <c r="N19" s="252">
        <v>0</v>
      </c>
      <c r="O19" s="252">
        <f>ROUND(E19*N19,2)</f>
        <v>0</v>
      </c>
      <c r="P19" s="252">
        <v>0</v>
      </c>
      <c r="Q19" s="252">
        <f>ROUND(E19*P19,2)</f>
        <v>0</v>
      </c>
      <c r="R19" s="254"/>
      <c r="S19" s="254" t="s">
        <v>250</v>
      </c>
      <c r="T19" s="255" t="s">
        <v>228</v>
      </c>
      <c r="U19" s="222">
        <v>0</v>
      </c>
      <c r="V19" s="222">
        <f>ROUND(E19*U19,2)</f>
        <v>0</v>
      </c>
      <c r="W19" s="222"/>
      <c r="X19" s="222" t="s">
        <v>298</v>
      </c>
      <c r="Y19" s="222" t="s">
        <v>230</v>
      </c>
      <c r="Z19" s="212"/>
      <c r="AA19" s="212"/>
      <c r="AB19" s="212"/>
      <c r="AC19" s="212"/>
      <c r="AD19" s="212"/>
      <c r="AE19" s="212"/>
      <c r="AF19" s="212"/>
      <c r="AG19" s="212" t="s">
        <v>299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11</v>
      </c>
      <c r="B20" s="250" t="s">
        <v>2411</v>
      </c>
      <c r="C20" s="261" t="s">
        <v>2412</v>
      </c>
      <c r="D20" s="251" t="s">
        <v>2346</v>
      </c>
      <c r="E20" s="252">
        <v>55</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12</v>
      </c>
      <c r="B21" s="250" t="s">
        <v>2413</v>
      </c>
      <c r="C21" s="261" t="s">
        <v>2414</v>
      </c>
      <c r="D21" s="251" t="s">
        <v>2346</v>
      </c>
      <c r="E21" s="252">
        <v>25</v>
      </c>
      <c r="F21" s="253"/>
      <c r="G21" s="254">
        <f>ROUND(E21*F21,2)</f>
        <v>0</v>
      </c>
      <c r="H21" s="253"/>
      <c r="I21" s="254">
        <f>ROUND(E21*H21,2)</f>
        <v>0</v>
      </c>
      <c r="J21" s="253"/>
      <c r="K21" s="254">
        <f>ROUND(E21*J21,2)</f>
        <v>0</v>
      </c>
      <c r="L21" s="254">
        <v>15</v>
      </c>
      <c r="M21" s="254">
        <f>G21*(1+L21/100)</f>
        <v>0</v>
      </c>
      <c r="N21" s="252">
        <v>0</v>
      </c>
      <c r="O21" s="252">
        <f>ROUND(E21*N21,2)</f>
        <v>0</v>
      </c>
      <c r="P21" s="252">
        <v>0</v>
      </c>
      <c r="Q21" s="252">
        <f>ROUND(E21*P21,2)</f>
        <v>0</v>
      </c>
      <c r="R21" s="254"/>
      <c r="S21" s="254" t="s">
        <v>250</v>
      </c>
      <c r="T21" s="255" t="s">
        <v>228</v>
      </c>
      <c r="U21" s="222">
        <v>0</v>
      </c>
      <c r="V21" s="222">
        <f>ROUND(E21*U21,2)</f>
        <v>0</v>
      </c>
      <c r="W21" s="222"/>
      <c r="X21" s="222" t="s">
        <v>298</v>
      </c>
      <c r="Y21" s="222" t="s">
        <v>230</v>
      </c>
      <c r="Z21" s="212"/>
      <c r="AA21" s="212"/>
      <c r="AB21" s="212"/>
      <c r="AC21" s="212"/>
      <c r="AD21" s="212"/>
      <c r="AE21" s="212"/>
      <c r="AF21" s="212"/>
      <c r="AG21" s="212" t="s">
        <v>299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13</v>
      </c>
      <c r="B22" s="250" t="s">
        <v>2415</v>
      </c>
      <c r="C22" s="261" t="s">
        <v>2416</v>
      </c>
      <c r="D22" s="251" t="s">
        <v>1115</v>
      </c>
      <c r="E22" s="252">
        <v>60</v>
      </c>
      <c r="F22" s="253"/>
      <c r="G22" s="254">
        <f>ROUND(E22*F22,2)</f>
        <v>0</v>
      </c>
      <c r="H22" s="253"/>
      <c r="I22" s="254">
        <f>ROUND(E22*H22,2)</f>
        <v>0</v>
      </c>
      <c r="J22" s="253"/>
      <c r="K22" s="254">
        <f>ROUND(E22*J22,2)</f>
        <v>0</v>
      </c>
      <c r="L22" s="254">
        <v>15</v>
      </c>
      <c r="M22" s="254">
        <f>G22*(1+L22/100)</f>
        <v>0</v>
      </c>
      <c r="N22" s="252">
        <v>0</v>
      </c>
      <c r="O22" s="252">
        <f>ROUND(E22*N22,2)</f>
        <v>0</v>
      </c>
      <c r="P22" s="252">
        <v>0</v>
      </c>
      <c r="Q22" s="252">
        <f>ROUND(E22*P22,2)</f>
        <v>0</v>
      </c>
      <c r="R22" s="254"/>
      <c r="S22" s="254" t="s">
        <v>250</v>
      </c>
      <c r="T22" s="255" t="s">
        <v>228</v>
      </c>
      <c r="U22" s="222">
        <v>0</v>
      </c>
      <c r="V22" s="222">
        <f>ROUND(E22*U22,2)</f>
        <v>0</v>
      </c>
      <c r="W22" s="222"/>
      <c r="X22" s="222" t="s">
        <v>298</v>
      </c>
      <c r="Y22" s="222" t="s">
        <v>230</v>
      </c>
      <c r="Z22" s="212"/>
      <c r="AA22" s="212"/>
      <c r="AB22" s="212"/>
      <c r="AC22" s="212"/>
      <c r="AD22" s="212"/>
      <c r="AE22" s="212"/>
      <c r="AF22" s="212"/>
      <c r="AG22" s="212" t="s">
        <v>299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14</v>
      </c>
      <c r="B23" s="250" t="s">
        <v>2417</v>
      </c>
      <c r="C23" s="261" t="s">
        <v>2418</v>
      </c>
      <c r="D23" s="251" t="s">
        <v>1115</v>
      </c>
      <c r="E23" s="252">
        <v>160</v>
      </c>
      <c r="F23" s="253"/>
      <c r="G23" s="254">
        <f>ROUND(E23*F23,2)</f>
        <v>0</v>
      </c>
      <c r="H23" s="253"/>
      <c r="I23" s="254">
        <f>ROUND(E23*H23,2)</f>
        <v>0</v>
      </c>
      <c r="J23" s="253"/>
      <c r="K23" s="254">
        <f>ROUND(E23*J23,2)</f>
        <v>0</v>
      </c>
      <c r="L23" s="254">
        <v>15</v>
      </c>
      <c r="M23" s="254">
        <f>G23*(1+L23/100)</f>
        <v>0</v>
      </c>
      <c r="N23" s="252">
        <v>0</v>
      </c>
      <c r="O23" s="252">
        <f>ROUND(E23*N23,2)</f>
        <v>0</v>
      </c>
      <c r="P23" s="252">
        <v>0</v>
      </c>
      <c r="Q23" s="252">
        <f>ROUND(E23*P23,2)</f>
        <v>0</v>
      </c>
      <c r="R23" s="254"/>
      <c r="S23" s="254" t="s">
        <v>250</v>
      </c>
      <c r="T23" s="255" t="s">
        <v>228</v>
      </c>
      <c r="U23" s="222">
        <v>0</v>
      </c>
      <c r="V23" s="222">
        <f>ROUND(E23*U23,2)</f>
        <v>0</v>
      </c>
      <c r="W23" s="222"/>
      <c r="X23" s="222" t="s">
        <v>298</v>
      </c>
      <c r="Y23" s="222" t="s">
        <v>230</v>
      </c>
      <c r="Z23" s="212"/>
      <c r="AA23" s="212"/>
      <c r="AB23" s="212"/>
      <c r="AC23" s="212"/>
      <c r="AD23" s="212"/>
      <c r="AE23" s="212"/>
      <c r="AF23" s="212"/>
      <c r="AG23" s="212" t="s">
        <v>299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15</v>
      </c>
      <c r="B24" s="250" t="s">
        <v>2419</v>
      </c>
      <c r="C24" s="261" t="s">
        <v>2420</v>
      </c>
      <c r="D24" s="251" t="s">
        <v>1115</v>
      </c>
      <c r="E24" s="252">
        <v>130</v>
      </c>
      <c r="F24" s="253"/>
      <c r="G24" s="254">
        <f>ROUND(E24*F24,2)</f>
        <v>0</v>
      </c>
      <c r="H24" s="253"/>
      <c r="I24" s="254">
        <f>ROUND(E24*H24,2)</f>
        <v>0</v>
      </c>
      <c r="J24" s="253"/>
      <c r="K24" s="254">
        <f>ROUND(E24*J24,2)</f>
        <v>0</v>
      </c>
      <c r="L24" s="254">
        <v>15</v>
      </c>
      <c r="M24" s="254">
        <f>G24*(1+L24/100)</f>
        <v>0</v>
      </c>
      <c r="N24" s="252">
        <v>0</v>
      </c>
      <c r="O24" s="252">
        <f>ROUND(E24*N24,2)</f>
        <v>0</v>
      </c>
      <c r="P24" s="252">
        <v>0</v>
      </c>
      <c r="Q24" s="252">
        <f>ROUND(E24*P24,2)</f>
        <v>0</v>
      </c>
      <c r="R24" s="254"/>
      <c r="S24" s="254" t="s">
        <v>250</v>
      </c>
      <c r="T24" s="255" t="s">
        <v>228</v>
      </c>
      <c r="U24" s="222">
        <v>0</v>
      </c>
      <c r="V24" s="222">
        <f>ROUND(E24*U24,2)</f>
        <v>0</v>
      </c>
      <c r="W24" s="222"/>
      <c r="X24" s="222" t="s">
        <v>298</v>
      </c>
      <c r="Y24" s="222" t="s">
        <v>230</v>
      </c>
      <c r="Z24" s="212"/>
      <c r="AA24" s="212"/>
      <c r="AB24" s="212"/>
      <c r="AC24" s="212"/>
      <c r="AD24" s="212"/>
      <c r="AE24" s="212"/>
      <c r="AF24" s="212"/>
      <c r="AG24" s="212" t="s">
        <v>299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16</v>
      </c>
      <c r="B25" s="250" t="s">
        <v>2421</v>
      </c>
      <c r="C25" s="261" t="s">
        <v>2422</v>
      </c>
      <c r="D25" s="251" t="s">
        <v>1115</v>
      </c>
      <c r="E25" s="252">
        <v>1050</v>
      </c>
      <c r="F25" s="253"/>
      <c r="G25" s="254">
        <f>ROUND(E25*F25,2)</f>
        <v>0</v>
      </c>
      <c r="H25" s="253"/>
      <c r="I25" s="254">
        <f>ROUND(E25*H25,2)</f>
        <v>0</v>
      </c>
      <c r="J25" s="253"/>
      <c r="K25" s="254">
        <f>ROUND(E25*J25,2)</f>
        <v>0</v>
      </c>
      <c r="L25" s="254">
        <v>15</v>
      </c>
      <c r="M25" s="254">
        <f>G25*(1+L25/100)</f>
        <v>0</v>
      </c>
      <c r="N25" s="252">
        <v>0</v>
      </c>
      <c r="O25" s="252">
        <f>ROUND(E25*N25,2)</f>
        <v>0</v>
      </c>
      <c r="P25" s="252">
        <v>0</v>
      </c>
      <c r="Q25" s="252">
        <f>ROUND(E25*P25,2)</f>
        <v>0</v>
      </c>
      <c r="R25" s="254"/>
      <c r="S25" s="254" t="s">
        <v>250</v>
      </c>
      <c r="T25" s="255" t="s">
        <v>228</v>
      </c>
      <c r="U25" s="222">
        <v>0</v>
      </c>
      <c r="V25" s="222">
        <f>ROUND(E25*U25,2)</f>
        <v>0</v>
      </c>
      <c r="W25" s="222"/>
      <c r="X25" s="222" t="s">
        <v>298</v>
      </c>
      <c r="Y25" s="222" t="s">
        <v>230</v>
      </c>
      <c r="Z25" s="212"/>
      <c r="AA25" s="212"/>
      <c r="AB25" s="212"/>
      <c r="AC25" s="212"/>
      <c r="AD25" s="212"/>
      <c r="AE25" s="212"/>
      <c r="AF25" s="212"/>
      <c r="AG25" s="212" t="s">
        <v>299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17</v>
      </c>
      <c r="B26" s="250" t="s">
        <v>2423</v>
      </c>
      <c r="C26" s="261" t="s">
        <v>2424</v>
      </c>
      <c r="D26" s="251" t="s">
        <v>1115</v>
      </c>
      <c r="E26" s="252">
        <v>80</v>
      </c>
      <c r="F26" s="253"/>
      <c r="G26" s="254">
        <f>ROUND(E26*F26,2)</f>
        <v>0</v>
      </c>
      <c r="H26" s="253"/>
      <c r="I26" s="254">
        <f>ROUND(E26*H26,2)</f>
        <v>0</v>
      </c>
      <c r="J26" s="253"/>
      <c r="K26" s="254">
        <f>ROUND(E26*J26,2)</f>
        <v>0</v>
      </c>
      <c r="L26" s="254">
        <v>15</v>
      </c>
      <c r="M26" s="254">
        <f>G26*(1+L26/100)</f>
        <v>0</v>
      </c>
      <c r="N26" s="252">
        <v>0</v>
      </c>
      <c r="O26" s="252">
        <f>ROUND(E26*N26,2)</f>
        <v>0</v>
      </c>
      <c r="P26" s="252">
        <v>0</v>
      </c>
      <c r="Q26" s="252">
        <f>ROUND(E26*P26,2)</f>
        <v>0</v>
      </c>
      <c r="R26" s="254"/>
      <c r="S26" s="254" t="s">
        <v>250</v>
      </c>
      <c r="T26" s="255" t="s">
        <v>228</v>
      </c>
      <c r="U26" s="222">
        <v>0</v>
      </c>
      <c r="V26" s="222">
        <f>ROUND(E26*U26,2)</f>
        <v>0</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18</v>
      </c>
      <c r="B27" s="250" t="s">
        <v>2425</v>
      </c>
      <c r="C27" s="261" t="s">
        <v>2426</v>
      </c>
      <c r="D27" s="251" t="s">
        <v>2346</v>
      </c>
      <c r="E27" s="252">
        <v>170</v>
      </c>
      <c r="F27" s="253"/>
      <c r="G27" s="254">
        <f>ROUND(E27*F27,2)</f>
        <v>0</v>
      </c>
      <c r="H27" s="253"/>
      <c r="I27" s="254">
        <f>ROUND(E27*H27,2)</f>
        <v>0</v>
      </c>
      <c r="J27" s="253"/>
      <c r="K27" s="254">
        <f>ROUND(E27*J27,2)</f>
        <v>0</v>
      </c>
      <c r="L27" s="254">
        <v>15</v>
      </c>
      <c r="M27" s="254">
        <f>G27*(1+L27/100)</f>
        <v>0</v>
      </c>
      <c r="N27" s="252">
        <v>0</v>
      </c>
      <c r="O27" s="252">
        <f>ROUND(E27*N27,2)</f>
        <v>0</v>
      </c>
      <c r="P27" s="252">
        <v>0</v>
      </c>
      <c r="Q27" s="252">
        <f>ROUND(E27*P27,2)</f>
        <v>0</v>
      </c>
      <c r="R27" s="254"/>
      <c r="S27" s="254" t="s">
        <v>250</v>
      </c>
      <c r="T27" s="255" t="s">
        <v>228</v>
      </c>
      <c r="U27" s="222">
        <v>0</v>
      </c>
      <c r="V27" s="222">
        <f>ROUND(E27*U27,2)</f>
        <v>0</v>
      </c>
      <c r="W27" s="222"/>
      <c r="X27" s="222" t="s">
        <v>298</v>
      </c>
      <c r="Y27" s="222" t="s">
        <v>230</v>
      </c>
      <c r="Z27" s="212"/>
      <c r="AA27" s="212"/>
      <c r="AB27" s="212"/>
      <c r="AC27" s="212"/>
      <c r="AD27" s="212"/>
      <c r="AE27" s="212"/>
      <c r="AF27" s="212"/>
      <c r="AG27" s="212" t="s">
        <v>299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19</v>
      </c>
      <c r="B28" s="250" t="s">
        <v>2427</v>
      </c>
      <c r="C28" s="261" t="s">
        <v>2428</v>
      </c>
      <c r="D28" s="251" t="s">
        <v>2346</v>
      </c>
      <c r="E28" s="252">
        <v>300</v>
      </c>
      <c r="F28" s="253"/>
      <c r="G28" s="254">
        <f>ROUND(E28*F28,2)</f>
        <v>0</v>
      </c>
      <c r="H28" s="253"/>
      <c r="I28" s="254">
        <f>ROUND(E28*H28,2)</f>
        <v>0</v>
      </c>
      <c r="J28" s="253"/>
      <c r="K28" s="254">
        <f>ROUND(E28*J28,2)</f>
        <v>0</v>
      </c>
      <c r="L28" s="254">
        <v>15</v>
      </c>
      <c r="M28" s="254">
        <f>G28*(1+L28/100)</f>
        <v>0</v>
      </c>
      <c r="N28" s="252">
        <v>0</v>
      </c>
      <c r="O28" s="252">
        <f>ROUND(E28*N28,2)</f>
        <v>0</v>
      </c>
      <c r="P28" s="252">
        <v>0</v>
      </c>
      <c r="Q28" s="252">
        <f>ROUND(E28*P28,2)</f>
        <v>0</v>
      </c>
      <c r="R28" s="254"/>
      <c r="S28" s="254" t="s">
        <v>250</v>
      </c>
      <c r="T28" s="255" t="s">
        <v>228</v>
      </c>
      <c r="U28" s="222">
        <v>0</v>
      </c>
      <c r="V28" s="222">
        <f>ROUND(E28*U28,2)</f>
        <v>0</v>
      </c>
      <c r="W28" s="222"/>
      <c r="X28" s="222" t="s">
        <v>298</v>
      </c>
      <c r="Y28" s="222" t="s">
        <v>230</v>
      </c>
      <c r="Z28" s="212"/>
      <c r="AA28" s="212"/>
      <c r="AB28" s="212"/>
      <c r="AC28" s="212"/>
      <c r="AD28" s="212"/>
      <c r="AE28" s="212"/>
      <c r="AF28" s="212"/>
      <c r="AG28" s="212" t="s">
        <v>299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20</v>
      </c>
      <c r="B29" s="250" t="s">
        <v>2429</v>
      </c>
      <c r="C29" s="261" t="s">
        <v>2430</v>
      </c>
      <c r="D29" s="251" t="s">
        <v>2346</v>
      </c>
      <c r="E29" s="252">
        <v>2330</v>
      </c>
      <c r="F29" s="253"/>
      <c r="G29" s="254">
        <f>ROUND(E29*F29,2)</f>
        <v>0</v>
      </c>
      <c r="H29" s="253"/>
      <c r="I29" s="254">
        <f>ROUND(E29*H29,2)</f>
        <v>0</v>
      </c>
      <c r="J29" s="253"/>
      <c r="K29" s="254">
        <f>ROUND(E29*J29,2)</f>
        <v>0</v>
      </c>
      <c r="L29" s="254">
        <v>15</v>
      </c>
      <c r="M29" s="254">
        <f>G29*(1+L29/100)</f>
        <v>0</v>
      </c>
      <c r="N29" s="252">
        <v>0</v>
      </c>
      <c r="O29" s="252">
        <f>ROUND(E29*N29,2)</f>
        <v>0</v>
      </c>
      <c r="P29" s="252">
        <v>0</v>
      </c>
      <c r="Q29" s="252">
        <f>ROUND(E29*P29,2)</f>
        <v>0</v>
      </c>
      <c r="R29" s="254"/>
      <c r="S29" s="254" t="s">
        <v>250</v>
      </c>
      <c r="T29" s="255" t="s">
        <v>228</v>
      </c>
      <c r="U29" s="222">
        <v>0</v>
      </c>
      <c r="V29" s="222">
        <f>ROUND(E29*U29,2)</f>
        <v>0</v>
      </c>
      <c r="W29" s="222"/>
      <c r="X29" s="222" t="s">
        <v>298</v>
      </c>
      <c r="Y29" s="222" t="s">
        <v>230</v>
      </c>
      <c r="Z29" s="212"/>
      <c r="AA29" s="212"/>
      <c r="AB29" s="212"/>
      <c r="AC29" s="212"/>
      <c r="AD29" s="212"/>
      <c r="AE29" s="212"/>
      <c r="AF29" s="212"/>
      <c r="AG29" s="212" t="s">
        <v>299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21</v>
      </c>
      <c r="B30" s="250" t="s">
        <v>2431</v>
      </c>
      <c r="C30" s="261" t="s">
        <v>2432</v>
      </c>
      <c r="D30" s="251" t="s">
        <v>2346</v>
      </c>
      <c r="E30" s="252">
        <v>190</v>
      </c>
      <c r="F30" s="253"/>
      <c r="G30" s="254">
        <f>ROUND(E30*F30,2)</f>
        <v>0</v>
      </c>
      <c r="H30" s="253"/>
      <c r="I30" s="254">
        <f>ROUND(E30*H30,2)</f>
        <v>0</v>
      </c>
      <c r="J30" s="253"/>
      <c r="K30" s="254">
        <f>ROUND(E30*J30,2)</f>
        <v>0</v>
      </c>
      <c r="L30" s="254">
        <v>15</v>
      </c>
      <c r="M30" s="254">
        <f>G30*(1+L30/100)</f>
        <v>0</v>
      </c>
      <c r="N30" s="252">
        <v>0</v>
      </c>
      <c r="O30" s="252">
        <f>ROUND(E30*N30,2)</f>
        <v>0</v>
      </c>
      <c r="P30" s="252">
        <v>0</v>
      </c>
      <c r="Q30" s="252">
        <f>ROUND(E30*P30,2)</f>
        <v>0</v>
      </c>
      <c r="R30" s="254"/>
      <c r="S30" s="254" t="s">
        <v>250</v>
      </c>
      <c r="T30" s="255" t="s">
        <v>228</v>
      </c>
      <c r="U30" s="222">
        <v>0</v>
      </c>
      <c r="V30" s="222">
        <f>ROUND(E30*U30,2)</f>
        <v>0</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22</v>
      </c>
      <c r="B31" s="250" t="s">
        <v>2433</v>
      </c>
      <c r="C31" s="261" t="s">
        <v>2434</v>
      </c>
      <c r="D31" s="251" t="s">
        <v>2346</v>
      </c>
      <c r="E31" s="252">
        <v>60</v>
      </c>
      <c r="F31" s="253"/>
      <c r="G31" s="254">
        <f>ROUND(E31*F31,2)</f>
        <v>0</v>
      </c>
      <c r="H31" s="253"/>
      <c r="I31" s="254">
        <f>ROUND(E31*H31,2)</f>
        <v>0</v>
      </c>
      <c r="J31" s="253"/>
      <c r="K31" s="254">
        <f>ROUND(E31*J31,2)</f>
        <v>0</v>
      </c>
      <c r="L31" s="254">
        <v>15</v>
      </c>
      <c r="M31" s="254">
        <f>G31*(1+L31/100)</f>
        <v>0</v>
      </c>
      <c r="N31" s="252">
        <v>0</v>
      </c>
      <c r="O31" s="252">
        <f>ROUND(E31*N31,2)</f>
        <v>0</v>
      </c>
      <c r="P31" s="252">
        <v>0</v>
      </c>
      <c r="Q31" s="252">
        <f>ROUND(E31*P31,2)</f>
        <v>0</v>
      </c>
      <c r="R31" s="254"/>
      <c r="S31" s="254" t="s">
        <v>250</v>
      </c>
      <c r="T31" s="255" t="s">
        <v>228</v>
      </c>
      <c r="U31" s="222">
        <v>0</v>
      </c>
      <c r="V31" s="222">
        <f>ROUND(E31*U31,2)</f>
        <v>0</v>
      </c>
      <c r="W31" s="222"/>
      <c r="X31" s="222" t="s">
        <v>298</v>
      </c>
      <c r="Y31" s="222" t="s">
        <v>230</v>
      </c>
      <c r="Z31" s="212"/>
      <c r="AA31" s="212"/>
      <c r="AB31" s="212"/>
      <c r="AC31" s="212"/>
      <c r="AD31" s="212"/>
      <c r="AE31" s="212"/>
      <c r="AF31" s="212"/>
      <c r="AG31" s="212" t="s">
        <v>299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23</v>
      </c>
      <c r="B32" s="250" t="s">
        <v>2435</v>
      </c>
      <c r="C32" s="261" t="s">
        <v>2436</v>
      </c>
      <c r="D32" s="251" t="s">
        <v>2346</v>
      </c>
      <c r="E32" s="252">
        <v>110</v>
      </c>
      <c r="F32" s="253"/>
      <c r="G32" s="254">
        <f>ROUND(E32*F32,2)</f>
        <v>0</v>
      </c>
      <c r="H32" s="253"/>
      <c r="I32" s="254">
        <f>ROUND(E32*H32,2)</f>
        <v>0</v>
      </c>
      <c r="J32" s="253"/>
      <c r="K32" s="254">
        <f>ROUND(E32*J32,2)</f>
        <v>0</v>
      </c>
      <c r="L32" s="254">
        <v>15</v>
      </c>
      <c r="M32" s="254">
        <f>G32*(1+L32/100)</f>
        <v>0</v>
      </c>
      <c r="N32" s="252">
        <v>0</v>
      </c>
      <c r="O32" s="252">
        <f>ROUND(E32*N32,2)</f>
        <v>0</v>
      </c>
      <c r="P32" s="252">
        <v>0</v>
      </c>
      <c r="Q32" s="252">
        <f>ROUND(E32*P32,2)</f>
        <v>0</v>
      </c>
      <c r="R32" s="254"/>
      <c r="S32" s="254" t="s">
        <v>250</v>
      </c>
      <c r="T32" s="255" t="s">
        <v>228</v>
      </c>
      <c r="U32" s="222">
        <v>0</v>
      </c>
      <c r="V32" s="222">
        <f>ROUND(E32*U32,2)</f>
        <v>0</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24</v>
      </c>
      <c r="B33" s="250" t="s">
        <v>2437</v>
      </c>
      <c r="C33" s="261" t="s">
        <v>2438</v>
      </c>
      <c r="D33" s="251" t="s">
        <v>2346</v>
      </c>
      <c r="E33" s="252">
        <v>910</v>
      </c>
      <c r="F33" s="253"/>
      <c r="G33" s="254">
        <f>ROUND(E33*F33,2)</f>
        <v>0</v>
      </c>
      <c r="H33" s="253"/>
      <c r="I33" s="254">
        <f>ROUND(E33*H33,2)</f>
        <v>0</v>
      </c>
      <c r="J33" s="253"/>
      <c r="K33" s="254">
        <f>ROUND(E33*J33,2)</f>
        <v>0</v>
      </c>
      <c r="L33" s="254">
        <v>15</v>
      </c>
      <c r="M33" s="254">
        <f>G33*(1+L33/100)</f>
        <v>0</v>
      </c>
      <c r="N33" s="252">
        <v>0</v>
      </c>
      <c r="O33" s="252">
        <f>ROUND(E33*N33,2)</f>
        <v>0</v>
      </c>
      <c r="P33" s="252">
        <v>0</v>
      </c>
      <c r="Q33" s="252">
        <f>ROUND(E33*P33,2)</f>
        <v>0</v>
      </c>
      <c r="R33" s="254"/>
      <c r="S33" s="254" t="s">
        <v>250</v>
      </c>
      <c r="T33" s="255" t="s">
        <v>228</v>
      </c>
      <c r="U33" s="222">
        <v>0</v>
      </c>
      <c r="V33" s="222">
        <f>ROUND(E33*U33,2)</f>
        <v>0</v>
      </c>
      <c r="W33" s="222"/>
      <c r="X33" s="222" t="s">
        <v>298</v>
      </c>
      <c r="Y33" s="222" t="s">
        <v>230</v>
      </c>
      <c r="Z33" s="212"/>
      <c r="AA33" s="212"/>
      <c r="AB33" s="212"/>
      <c r="AC33" s="212"/>
      <c r="AD33" s="212"/>
      <c r="AE33" s="212"/>
      <c r="AF33" s="212"/>
      <c r="AG33" s="212" t="s">
        <v>299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25</v>
      </c>
      <c r="B34" s="250" t="s">
        <v>2439</v>
      </c>
      <c r="C34" s="261" t="s">
        <v>2440</v>
      </c>
      <c r="D34" s="251" t="s">
        <v>2346</v>
      </c>
      <c r="E34" s="252">
        <v>50</v>
      </c>
      <c r="F34" s="253"/>
      <c r="G34" s="254">
        <f>ROUND(E34*F34,2)</f>
        <v>0</v>
      </c>
      <c r="H34" s="253"/>
      <c r="I34" s="254">
        <f>ROUND(E34*H34,2)</f>
        <v>0</v>
      </c>
      <c r="J34" s="253"/>
      <c r="K34" s="254">
        <f>ROUND(E34*J34,2)</f>
        <v>0</v>
      </c>
      <c r="L34" s="254">
        <v>15</v>
      </c>
      <c r="M34" s="254">
        <f>G34*(1+L34/100)</f>
        <v>0</v>
      </c>
      <c r="N34" s="252">
        <v>0</v>
      </c>
      <c r="O34" s="252">
        <f>ROUND(E34*N34,2)</f>
        <v>0</v>
      </c>
      <c r="P34" s="252">
        <v>0</v>
      </c>
      <c r="Q34" s="252">
        <f>ROUND(E34*P34,2)</f>
        <v>0</v>
      </c>
      <c r="R34" s="254"/>
      <c r="S34" s="254" t="s">
        <v>250</v>
      </c>
      <c r="T34" s="255" t="s">
        <v>228</v>
      </c>
      <c r="U34" s="222">
        <v>0</v>
      </c>
      <c r="V34" s="222">
        <f>ROUND(E34*U34,2)</f>
        <v>0</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26</v>
      </c>
      <c r="B35" s="250" t="s">
        <v>2441</v>
      </c>
      <c r="C35" s="261" t="s">
        <v>2442</v>
      </c>
      <c r="D35" s="251" t="s">
        <v>2346</v>
      </c>
      <c r="E35" s="252">
        <v>940</v>
      </c>
      <c r="F35" s="253"/>
      <c r="G35" s="254">
        <f>ROUND(E35*F35,2)</f>
        <v>0</v>
      </c>
      <c r="H35" s="253"/>
      <c r="I35" s="254">
        <f>ROUND(E35*H35,2)</f>
        <v>0</v>
      </c>
      <c r="J35" s="253"/>
      <c r="K35" s="254">
        <f>ROUND(E35*J35,2)</f>
        <v>0</v>
      </c>
      <c r="L35" s="254">
        <v>15</v>
      </c>
      <c r="M35" s="254">
        <f>G35*(1+L35/100)</f>
        <v>0</v>
      </c>
      <c r="N35" s="252">
        <v>0</v>
      </c>
      <c r="O35" s="252">
        <f>ROUND(E35*N35,2)</f>
        <v>0</v>
      </c>
      <c r="P35" s="252">
        <v>0</v>
      </c>
      <c r="Q35" s="252">
        <f>ROUND(E35*P35,2)</f>
        <v>0</v>
      </c>
      <c r="R35" s="254"/>
      <c r="S35" s="254" t="s">
        <v>250</v>
      </c>
      <c r="T35" s="255" t="s">
        <v>228</v>
      </c>
      <c r="U35" s="222">
        <v>0</v>
      </c>
      <c r="V35" s="222">
        <f>ROUND(E35*U35,2)</f>
        <v>0</v>
      </c>
      <c r="W35" s="222"/>
      <c r="X35" s="222" t="s">
        <v>298</v>
      </c>
      <c r="Y35" s="222" t="s">
        <v>230</v>
      </c>
      <c r="Z35" s="212"/>
      <c r="AA35" s="212"/>
      <c r="AB35" s="212"/>
      <c r="AC35" s="212"/>
      <c r="AD35" s="212"/>
      <c r="AE35" s="212"/>
      <c r="AF35" s="212"/>
      <c r="AG35" s="212" t="s">
        <v>299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27</v>
      </c>
      <c r="B36" s="250" t="s">
        <v>2443</v>
      </c>
      <c r="C36" s="261" t="s">
        <v>2444</v>
      </c>
      <c r="D36" s="251" t="s">
        <v>2346</v>
      </c>
      <c r="E36" s="252">
        <v>15</v>
      </c>
      <c r="F36" s="253"/>
      <c r="G36" s="254">
        <f>ROUND(E36*F36,2)</f>
        <v>0</v>
      </c>
      <c r="H36" s="253"/>
      <c r="I36" s="254">
        <f>ROUND(E36*H36,2)</f>
        <v>0</v>
      </c>
      <c r="J36" s="253"/>
      <c r="K36" s="254">
        <f>ROUND(E36*J36,2)</f>
        <v>0</v>
      </c>
      <c r="L36" s="254">
        <v>15</v>
      </c>
      <c r="M36" s="254">
        <f>G36*(1+L36/100)</f>
        <v>0</v>
      </c>
      <c r="N36" s="252">
        <v>0</v>
      </c>
      <c r="O36" s="252">
        <f>ROUND(E36*N36,2)</f>
        <v>0</v>
      </c>
      <c r="P36" s="252">
        <v>0</v>
      </c>
      <c r="Q36" s="252">
        <f>ROUND(E36*P36,2)</f>
        <v>0</v>
      </c>
      <c r="R36" s="254"/>
      <c r="S36" s="254" t="s">
        <v>250</v>
      </c>
      <c r="T36" s="255" t="s">
        <v>228</v>
      </c>
      <c r="U36" s="222">
        <v>0</v>
      </c>
      <c r="V36" s="222">
        <f>ROUND(E36*U36,2)</f>
        <v>0</v>
      </c>
      <c r="W36" s="222"/>
      <c r="X36" s="222" t="s">
        <v>298</v>
      </c>
      <c r="Y36" s="222" t="s">
        <v>230</v>
      </c>
      <c r="Z36" s="212"/>
      <c r="AA36" s="212"/>
      <c r="AB36" s="212"/>
      <c r="AC36" s="212"/>
      <c r="AD36" s="212"/>
      <c r="AE36" s="212"/>
      <c r="AF36" s="212"/>
      <c r="AG36" s="212" t="s">
        <v>299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28</v>
      </c>
      <c r="B37" s="250" t="s">
        <v>2445</v>
      </c>
      <c r="C37" s="261" t="s">
        <v>2446</v>
      </c>
      <c r="D37" s="251" t="s">
        <v>2346</v>
      </c>
      <c r="E37" s="252">
        <v>30</v>
      </c>
      <c r="F37" s="253"/>
      <c r="G37" s="254">
        <f>ROUND(E37*F37,2)</f>
        <v>0</v>
      </c>
      <c r="H37" s="253"/>
      <c r="I37" s="254">
        <f>ROUND(E37*H37,2)</f>
        <v>0</v>
      </c>
      <c r="J37" s="253"/>
      <c r="K37" s="254">
        <f>ROUND(E37*J37,2)</f>
        <v>0</v>
      </c>
      <c r="L37" s="254">
        <v>15</v>
      </c>
      <c r="M37" s="254">
        <f>G37*(1+L37/100)</f>
        <v>0</v>
      </c>
      <c r="N37" s="252">
        <v>0</v>
      </c>
      <c r="O37" s="252">
        <f>ROUND(E37*N37,2)</f>
        <v>0</v>
      </c>
      <c r="P37" s="252">
        <v>0</v>
      </c>
      <c r="Q37" s="252">
        <f>ROUND(E37*P37,2)</f>
        <v>0</v>
      </c>
      <c r="R37" s="254"/>
      <c r="S37" s="254" t="s">
        <v>250</v>
      </c>
      <c r="T37" s="255" t="s">
        <v>228</v>
      </c>
      <c r="U37" s="222">
        <v>0</v>
      </c>
      <c r="V37" s="222">
        <f>ROUND(E37*U37,2)</f>
        <v>0</v>
      </c>
      <c r="W37" s="222"/>
      <c r="X37" s="222" t="s">
        <v>298</v>
      </c>
      <c r="Y37" s="222" t="s">
        <v>230</v>
      </c>
      <c r="Z37" s="212"/>
      <c r="AA37" s="212"/>
      <c r="AB37" s="212"/>
      <c r="AC37" s="212"/>
      <c r="AD37" s="212"/>
      <c r="AE37" s="212"/>
      <c r="AF37" s="212"/>
      <c r="AG37" s="212" t="s">
        <v>299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29</v>
      </c>
      <c r="B38" s="250" t="s">
        <v>2447</v>
      </c>
      <c r="C38" s="261" t="s">
        <v>2448</v>
      </c>
      <c r="D38" s="251" t="s">
        <v>2346</v>
      </c>
      <c r="E38" s="252">
        <v>25</v>
      </c>
      <c r="F38" s="253"/>
      <c r="G38" s="254">
        <f>ROUND(E38*F38,2)</f>
        <v>0</v>
      </c>
      <c r="H38" s="253"/>
      <c r="I38" s="254">
        <f>ROUND(E38*H38,2)</f>
        <v>0</v>
      </c>
      <c r="J38" s="253"/>
      <c r="K38" s="254">
        <f>ROUND(E38*J38,2)</f>
        <v>0</v>
      </c>
      <c r="L38" s="254">
        <v>15</v>
      </c>
      <c r="M38" s="254">
        <f>G38*(1+L38/100)</f>
        <v>0</v>
      </c>
      <c r="N38" s="252">
        <v>0</v>
      </c>
      <c r="O38" s="252">
        <f>ROUND(E38*N38,2)</f>
        <v>0</v>
      </c>
      <c r="P38" s="252">
        <v>0</v>
      </c>
      <c r="Q38" s="252">
        <f>ROUND(E38*P38,2)</f>
        <v>0</v>
      </c>
      <c r="R38" s="254"/>
      <c r="S38" s="254" t="s">
        <v>250</v>
      </c>
      <c r="T38" s="255" t="s">
        <v>228</v>
      </c>
      <c r="U38" s="222">
        <v>0</v>
      </c>
      <c r="V38" s="222">
        <f>ROUND(E38*U38,2)</f>
        <v>0</v>
      </c>
      <c r="W38" s="222"/>
      <c r="X38" s="222" t="s">
        <v>298</v>
      </c>
      <c r="Y38" s="222" t="s">
        <v>230</v>
      </c>
      <c r="Z38" s="212"/>
      <c r="AA38" s="212"/>
      <c r="AB38" s="212"/>
      <c r="AC38" s="212"/>
      <c r="AD38" s="212"/>
      <c r="AE38" s="212"/>
      <c r="AF38" s="212"/>
      <c r="AG38" s="212" t="s">
        <v>299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30</v>
      </c>
      <c r="B39" s="250" t="s">
        <v>2449</v>
      </c>
      <c r="C39" s="261" t="s">
        <v>2450</v>
      </c>
      <c r="D39" s="251" t="s">
        <v>2346</v>
      </c>
      <c r="E39" s="252">
        <v>25</v>
      </c>
      <c r="F39" s="253"/>
      <c r="G39" s="254">
        <f>ROUND(E39*F39,2)</f>
        <v>0</v>
      </c>
      <c r="H39" s="253"/>
      <c r="I39" s="254">
        <f>ROUND(E39*H39,2)</f>
        <v>0</v>
      </c>
      <c r="J39" s="253"/>
      <c r="K39" s="254">
        <f>ROUND(E39*J39,2)</f>
        <v>0</v>
      </c>
      <c r="L39" s="254">
        <v>15</v>
      </c>
      <c r="M39" s="254">
        <f>G39*(1+L39/100)</f>
        <v>0</v>
      </c>
      <c r="N39" s="252">
        <v>0</v>
      </c>
      <c r="O39" s="252">
        <f>ROUND(E39*N39,2)</f>
        <v>0</v>
      </c>
      <c r="P39" s="252">
        <v>0</v>
      </c>
      <c r="Q39" s="252">
        <f>ROUND(E39*P39,2)</f>
        <v>0</v>
      </c>
      <c r="R39" s="254"/>
      <c r="S39" s="254" t="s">
        <v>250</v>
      </c>
      <c r="T39" s="255" t="s">
        <v>228</v>
      </c>
      <c r="U39" s="222">
        <v>0</v>
      </c>
      <c r="V39" s="222">
        <f>ROUND(E39*U39,2)</f>
        <v>0</v>
      </c>
      <c r="W39" s="222"/>
      <c r="X39" s="222" t="s">
        <v>298</v>
      </c>
      <c r="Y39" s="222" t="s">
        <v>230</v>
      </c>
      <c r="Z39" s="212"/>
      <c r="AA39" s="212"/>
      <c r="AB39" s="212"/>
      <c r="AC39" s="212"/>
      <c r="AD39" s="212"/>
      <c r="AE39" s="212"/>
      <c r="AF39" s="212"/>
      <c r="AG39" s="212" t="s">
        <v>299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31</v>
      </c>
      <c r="B40" s="250" t="s">
        <v>2451</v>
      </c>
      <c r="C40" s="261" t="s">
        <v>2452</v>
      </c>
      <c r="D40" s="251" t="s">
        <v>1115</v>
      </c>
      <c r="E40" s="252">
        <v>95</v>
      </c>
      <c r="F40" s="253"/>
      <c r="G40" s="254">
        <f>ROUND(E40*F40,2)</f>
        <v>0</v>
      </c>
      <c r="H40" s="253"/>
      <c r="I40" s="254">
        <f>ROUND(E40*H40,2)</f>
        <v>0</v>
      </c>
      <c r="J40" s="253"/>
      <c r="K40" s="254">
        <f>ROUND(E40*J40,2)</f>
        <v>0</v>
      </c>
      <c r="L40" s="254">
        <v>15</v>
      </c>
      <c r="M40" s="254">
        <f>G40*(1+L40/100)</f>
        <v>0</v>
      </c>
      <c r="N40" s="252">
        <v>0</v>
      </c>
      <c r="O40" s="252">
        <f>ROUND(E40*N40,2)</f>
        <v>0</v>
      </c>
      <c r="P40" s="252">
        <v>0</v>
      </c>
      <c r="Q40" s="252">
        <f>ROUND(E40*P40,2)</f>
        <v>0</v>
      </c>
      <c r="R40" s="254"/>
      <c r="S40" s="254" t="s">
        <v>250</v>
      </c>
      <c r="T40" s="255" t="s">
        <v>228</v>
      </c>
      <c r="U40" s="222">
        <v>0</v>
      </c>
      <c r="V40" s="222">
        <f>ROUND(E40*U40,2)</f>
        <v>0</v>
      </c>
      <c r="W40" s="222"/>
      <c r="X40" s="222" t="s">
        <v>298</v>
      </c>
      <c r="Y40" s="222" t="s">
        <v>230</v>
      </c>
      <c r="Z40" s="212"/>
      <c r="AA40" s="212"/>
      <c r="AB40" s="212"/>
      <c r="AC40" s="212"/>
      <c r="AD40" s="212"/>
      <c r="AE40" s="212"/>
      <c r="AF40" s="212"/>
      <c r="AG40" s="212" t="s">
        <v>299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32</v>
      </c>
      <c r="B41" s="250" t="s">
        <v>2453</v>
      </c>
      <c r="C41" s="261" t="s">
        <v>2454</v>
      </c>
      <c r="D41" s="251" t="s">
        <v>1115</v>
      </c>
      <c r="E41" s="252">
        <v>8</v>
      </c>
      <c r="F41" s="253"/>
      <c r="G41" s="254">
        <f>ROUND(E41*F41,2)</f>
        <v>0</v>
      </c>
      <c r="H41" s="253"/>
      <c r="I41" s="254">
        <f>ROUND(E41*H41,2)</f>
        <v>0</v>
      </c>
      <c r="J41" s="253"/>
      <c r="K41" s="254">
        <f>ROUND(E41*J41,2)</f>
        <v>0</v>
      </c>
      <c r="L41" s="254">
        <v>15</v>
      </c>
      <c r="M41" s="254">
        <f>G41*(1+L41/100)</f>
        <v>0</v>
      </c>
      <c r="N41" s="252">
        <v>0</v>
      </c>
      <c r="O41" s="252">
        <f>ROUND(E41*N41,2)</f>
        <v>0</v>
      </c>
      <c r="P41" s="252">
        <v>0</v>
      </c>
      <c r="Q41" s="252">
        <f>ROUND(E41*P41,2)</f>
        <v>0</v>
      </c>
      <c r="R41" s="254"/>
      <c r="S41" s="254" t="s">
        <v>250</v>
      </c>
      <c r="T41" s="255" t="s">
        <v>228</v>
      </c>
      <c r="U41" s="222">
        <v>0</v>
      </c>
      <c r="V41" s="222">
        <f>ROUND(E41*U41,2)</f>
        <v>0</v>
      </c>
      <c r="W41" s="222"/>
      <c r="X41" s="222" t="s">
        <v>298</v>
      </c>
      <c r="Y41" s="222" t="s">
        <v>230</v>
      </c>
      <c r="Z41" s="212"/>
      <c r="AA41" s="212"/>
      <c r="AB41" s="212"/>
      <c r="AC41" s="212"/>
      <c r="AD41" s="212"/>
      <c r="AE41" s="212"/>
      <c r="AF41" s="212"/>
      <c r="AG41" s="212" t="s">
        <v>299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33</v>
      </c>
      <c r="B42" s="250" t="s">
        <v>2455</v>
      </c>
      <c r="C42" s="261" t="s">
        <v>2456</v>
      </c>
      <c r="D42" s="251" t="s">
        <v>1115</v>
      </c>
      <c r="E42" s="252">
        <v>2</v>
      </c>
      <c r="F42" s="253"/>
      <c r="G42" s="254">
        <f>ROUND(E42*F42,2)</f>
        <v>0</v>
      </c>
      <c r="H42" s="253"/>
      <c r="I42" s="254">
        <f>ROUND(E42*H42,2)</f>
        <v>0</v>
      </c>
      <c r="J42" s="253"/>
      <c r="K42" s="254">
        <f>ROUND(E42*J42,2)</f>
        <v>0</v>
      </c>
      <c r="L42" s="254">
        <v>15</v>
      </c>
      <c r="M42" s="254">
        <f>G42*(1+L42/100)</f>
        <v>0</v>
      </c>
      <c r="N42" s="252">
        <v>0</v>
      </c>
      <c r="O42" s="252">
        <f>ROUND(E42*N42,2)</f>
        <v>0</v>
      </c>
      <c r="P42" s="252">
        <v>0</v>
      </c>
      <c r="Q42" s="252">
        <f>ROUND(E42*P42,2)</f>
        <v>0</v>
      </c>
      <c r="R42" s="254"/>
      <c r="S42" s="254" t="s">
        <v>250</v>
      </c>
      <c r="T42" s="255" t="s">
        <v>228</v>
      </c>
      <c r="U42" s="222">
        <v>0</v>
      </c>
      <c r="V42" s="222">
        <f>ROUND(E42*U42,2)</f>
        <v>0</v>
      </c>
      <c r="W42" s="222"/>
      <c r="X42" s="222" t="s">
        <v>298</v>
      </c>
      <c r="Y42" s="222" t="s">
        <v>230</v>
      </c>
      <c r="Z42" s="212"/>
      <c r="AA42" s="212"/>
      <c r="AB42" s="212"/>
      <c r="AC42" s="212"/>
      <c r="AD42" s="212"/>
      <c r="AE42" s="212"/>
      <c r="AF42" s="212"/>
      <c r="AG42" s="212" t="s">
        <v>299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34</v>
      </c>
      <c r="B43" s="250" t="s">
        <v>2457</v>
      </c>
      <c r="C43" s="261" t="s">
        <v>2458</v>
      </c>
      <c r="D43" s="251" t="s">
        <v>1115</v>
      </c>
      <c r="E43" s="252">
        <v>2</v>
      </c>
      <c r="F43" s="253"/>
      <c r="G43" s="254">
        <f>ROUND(E43*F43,2)</f>
        <v>0</v>
      </c>
      <c r="H43" s="253"/>
      <c r="I43" s="254">
        <f>ROUND(E43*H43,2)</f>
        <v>0</v>
      </c>
      <c r="J43" s="253"/>
      <c r="K43" s="254">
        <f>ROUND(E43*J43,2)</f>
        <v>0</v>
      </c>
      <c r="L43" s="254">
        <v>15</v>
      </c>
      <c r="M43" s="254">
        <f>G43*(1+L43/100)</f>
        <v>0</v>
      </c>
      <c r="N43" s="252">
        <v>0</v>
      </c>
      <c r="O43" s="252">
        <f>ROUND(E43*N43,2)</f>
        <v>0</v>
      </c>
      <c r="P43" s="252">
        <v>0</v>
      </c>
      <c r="Q43" s="252">
        <f>ROUND(E43*P43,2)</f>
        <v>0</v>
      </c>
      <c r="R43" s="254"/>
      <c r="S43" s="254" t="s">
        <v>250</v>
      </c>
      <c r="T43" s="255" t="s">
        <v>228</v>
      </c>
      <c r="U43" s="222">
        <v>0</v>
      </c>
      <c r="V43" s="222">
        <f>ROUND(E43*U43,2)</f>
        <v>0</v>
      </c>
      <c r="W43" s="222"/>
      <c r="X43" s="222" t="s">
        <v>298</v>
      </c>
      <c r="Y43" s="222" t="s">
        <v>230</v>
      </c>
      <c r="Z43" s="212"/>
      <c r="AA43" s="212"/>
      <c r="AB43" s="212"/>
      <c r="AC43" s="212"/>
      <c r="AD43" s="212"/>
      <c r="AE43" s="212"/>
      <c r="AF43" s="212"/>
      <c r="AG43" s="212" t="s">
        <v>299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35</v>
      </c>
      <c r="B44" s="250" t="s">
        <v>2459</v>
      </c>
      <c r="C44" s="261" t="s">
        <v>2460</v>
      </c>
      <c r="D44" s="251" t="s">
        <v>1115</v>
      </c>
      <c r="E44" s="252">
        <v>6</v>
      </c>
      <c r="F44" s="253"/>
      <c r="G44" s="254">
        <f>ROUND(E44*F44,2)</f>
        <v>0</v>
      </c>
      <c r="H44" s="253"/>
      <c r="I44" s="254">
        <f>ROUND(E44*H44,2)</f>
        <v>0</v>
      </c>
      <c r="J44" s="253"/>
      <c r="K44" s="254">
        <f>ROUND(E44*J44,2)</f>
        <v>0</v>
      </c>
      <c r="L44" s="254">
        <v>15</v>
      </c>
      <c r="M44" s="254">
        <f>G44*(1+L44/100)</f>
        <v>0</v>
      </c>
      <c r="N44" s="252">
        <v>0</v>
      </c>
      <c r="O44" s="252">
        <f>ROUND(E44*N44,2)</f>
        <v>0</v>
      </c>
      <c r="P44" s="252">
        <v>0</v>
      </c>
      <c r="Q44" s="252">
        <f>ROUND(E44*P44,2)</f>
        <v>0</v>
      </c>
      <c r="R44" s="254"/>
      <c r="S44" s="254" t="s">
        <v>250</v>
      </c>
      <c r="T44" s="255" t="s">
        <v>228</v>
      </c>
      <c r="U44" s="222">
        <v>0</v>
      </c>
      <c r="V44" s="222">
        <f>ROUND(E44*U44,2)</f>
        <v>0</v>
      </c>
      <c r="W44" s="222"/>
      <c r="X44" s="222" t="s">
        <v>298</v>
      </c>
      <c r="Y44" s="222" t="s">
        <v>230</v>
      </c>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36</v>
      </c>
      <c r="B45" s="250" t="s">
        <v>2461</v>
      </c>
      <c r="C45" s="261" t="s">
        <v>2462</v>
      </c>
      <c r="D45" s="251" t="s">
        <v>1115</v>
      </c>
      <c r="E45" s="252">
        <v>14</v>
      </c>
      <c r="F45" s="253"/>
      <c r="G45" s="254">
        <f>ROUND(E45*F45,2)</f>
        <v>0</v>
      </c>
      <c r="H45" s="253"/>
      <c r="I45" s="254">
        <f>ROUND(E45*H45,2)</f>
        <v>0</v>
      </c>
      <c r="J45" s="253"/>
      <c r="K45" s="254">
        <f>ROUND(E45*J45,2)</f>
        <v>0</v>
      </c>
      <c r="L45" s="254">
        <v>15</v>
      </c>
      <c r="M45" s="254">
        <f>G45*(1+L45/100)</f>
        <v>0</v>
      </c>
      <c r="N45" s="252">
        <v>0</v>
      </c>
      <c r="O45" s="252">
        <f>ROUND(E45*N45,2)</f>
        <v>0</v>
      </c>
      <c r="P45" s="252">
        <v>0</v>
      </c>
      <c r="Q45" s="252">
        <f>ROUND(E45*P45,2)</f>
        <v>0</v>
      </c>
      <c r="R45" s="254"/>
      <c r="S45" s="254" t="s">
        <v>250</v>
      </c>
      <c r="T45" s="255" t="s">
        <v>228</v>
      </c>
      <c r="U45" s="222">
        <v>0</v>
      </c>
      <c r="V45" s="222">
        <f>ROUND(E45*U45,2)</f>
        <v>0</v>
      </c>
      <c r="W45" s="222"/>
      <c r="X45" s="222" t="s">
        <v>298</v>
      </c>
      <c r="Y45" s="222" t="s">
        <v>230</v>
      </c>
      <c r="Z45" s="212"/>
      <c r="AA45" s="212"/>
      <c r="AB45" s="212"/>
      <c r="AC45" s="212"/>
      <c r="AD45" s="212"/>
      <c r="AE45" s="212"/>
      <c r="AF45" s="212"/>
      <c r="AG45" s="212" t="s">
        <v>299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37</v>
      </c>
      <c r="B46" s="250" t="s">
        <v>2463</v>
      </c>
      <c r="C46" s="261" t="s">
        <v>2464</v>
      </c>
      <c r="D46" s="251" t="s">
        <v>1115</v>
      </c>
      <c r="E46" s="252">
        <v>2</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c r="S46" s="254" t="s">
        <v>250</v>
      </c>
      <c r="T46" s="255" t="s">
        <v>228</v>
      </c>
      <c r="U46" s="222">
        <v>0</v>
      </c>
      <c r="V46" s="222">
        <f>ROUND(E46*U46,2)</f>
        <v>0</v>
      </c>
      <c r="W46" s="222"/>
      <c r="X46" s="222" t="s">
        <v>298</v>
      </c>
      <c r="Y46" s="222" t="s">
        <v>230</v>
      </c>
      <c r="Z46" s="212"/>
      <c r="AA46" s="212"/>
      <c r="AB46" s="212"/>
      <c r="AC46" s="212"/>
      <c r="AD46" s="212"/>
      <c r="AE46" s="212"/>
      <c r="AF46" s="212"/>
      <c r="AG46" s="212" t="s">
        <v>299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38</v>
      </c>
      <c r="B47" s="250" t="s">
        <v>2465</v>
      </c>
      <c r="C47" s="261" t="s">
        <v>2466</v>
      </c>
      <c r="D47" s="251" t="s">
        <v>1115</v>
      </c>
      <c r="E47" s="252">
        <v>3</v>
      </c>
      <c r="F47" s="253"/>
      <c r="G47" s="254">
        <f>ROUND(E47*F47,2)</f>
        <v>0</v>
      </c>
      <c r="H47" s="253"/>
      <c r="I47" s="254">
        <f>ROUND(E47*H47,2)</f>
        <v>0</v>
      </c>
      <c r="J47" s="253"/>
      <c r="K47" s="254">
        <f>ROUND(E47*J47,2)</f>
        <v>0</v>
      </c>
      <c r="L47" s="254">
        <v>15</v>
      </c>
      <c r="M47" s="254">
        <f>G47*(1+L47/100)</f>
        <v>0</v>
      </c>
      <c r="N47" s="252">
        <v>0</v>
      </c>
      <c r="O47" s="252">
        <f>ROUND(E47*N47,2)</f>
        <v>0</v>
      </c>
      <c r="P47" s="252">
        <v>0</v>
      </c>
      <c r="Q47" s="252">
        <f>ROUND(E47*P47,2)</f>
        <v>0</v>
      </c>
      <c r="R47" s="254"/>
      <c r="S47" s="254" t="s">
        <v>250</v>
      </c>
      <c r="T47" s="255" t="s">
        <v>228</v>
      </c>
      <c r="U47" s="222">
        <v>0</v>
      </c>
      <c r="V47" s="222">
        <f>ROUND(E47*U47,2)</f>
        <v>0</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39</v>
      </c>
      <c r="B48" s="250" t="s">
        <v>2467</v>
      </c>
      <c r="C48" s="261" t="s">
        <v>2468</v>
      </c>
      <c r="D48" s="251" t="s">
        <v>1115</v>
      </c>
      <c r="E48" s="252">
        <v>6</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298</v>
      </c>
      <c r="Y48" s="222" t="s">
        <v>230</v>
      </c>
      <c r="Z48" s="212"/>
      <c r="AA48" s="212"/>
      <c r="AB48" s="212"/>
      <c r="AC48" s="212"/>
      <c r="AD48" s="212"/>
      <c r="AE48" s="212"/>
      <c r="AF48" s="212"/>
      <c r="AG48" s="212" t="s">
        <v>299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40</v>
      </c>
      <c r="B49" s="250" t="s">
        <v>2469</v>
      </c>
      <c r="C49" s="261" t="s">
        <v>2470</v>
      </c>
      <c r="D49" s="251" t="s">
        <v>1115</v>
      </c>
      <c r="E49" s="252">
        <v>4</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298</v>
      </c>
      <c r="Y49" s="222" t="s">
        <v>230</v>
      </c>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41</v>
      </c>
      <c r="B50" s="250" t="s">
        <v>2471</v>
      </c>
      <c r="C50" s="261" t="s">
        <v>2472</v>
      </c>
      <c r="D50" s="251" t="s">
        <v>1115</v>
      </c>
      <c r="E50" s="252">
        <v>42</v>
      </c>
      <c r="F50" s="253"/>
      <c r="G50" s="254">
        <f>ROUND(E50*F50,2)</f>
        <v>0</v>
      </c>
      <c r="H50" s="253"/>
      <c r="I50" s="254">
        <f>ROUND(E50*H50,2)</f>
        <v>0</v>
      </c>
      <c r="J50" s="253"/>
      <c r="K50" s="254">
        <f>ROUND(E50*J50,2)</f>
        <v>0</v>
      </c>
      <c r="L50" s="254">
        <v>15</v>
      </c>
      <c r="M50" s="254">
        <f>G50*(1+L50/100)</f>
        <v>0</v>
      </c>
      <c r="N50" s="252">
        <v>0</v>
      </c>
      <c r="O50" s="252">
        <f>ROUND(E50*N50,2)</f>
        <v>0</v>
      </c>
      <c r="P50" s="252">
        <v>0</v>
      </c>
      <c r="Q50" s="252">
        <f>ROUND(E50*P50,2)</f>
        <v>0</v>
      </c>
      <c r="R50" s="254"/>
      <c r="S50" s="254" t="s">
        <v>250</v>
      </c>
      <c r="T50" s="255" t="s">
        <v>228</v>
      </c>
      <c r="U50" s="222">
        <v>0</v>
      </c>
      <c r="V50" s="222">
        <f>ROUND(E50*U50,2)</f>
        <v>0</v>
      </c>
      <c r="W50" s="222"/>
      <c r="X50" s="222" t="s">
        <v>298</v>
      </c>
      <c r="Y50" s="222" t="s">
        <v>230</v>
      </c>
      <c r="Z50" s="212"/>
      <c r="AA50" s="212"/>
      <c r="AB50" s="212"/>
      <c r="AC50" s="212"/>
      <c r="AD50" s="212"/>
      <c r="AE50" s="212"/>
      <c r="AF50" s="212"/>
      <c r="AG50" s="212" t="s">
        <v>299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42</v>
      </c>
      <c r="B51" s="250" t="s">
        <v>2473</v>
      </c>
      <c r="C51" s="261" t="s">
        <v>2474</v>
      </c>
      <c r="D51" s="251" t="s">
        <v>1115</v>
      </c>
      <c r="E51" s="252">
        <v>3</v>
      </c>
      <c r="F51" s="253"/>
      <c r="G51" s="254">
        <f>ROUND(E51*F51,2)</f>
        <v>0</v>
      </c>
      <c r="H51" s="253"/>
      <c r="I51" s="254">
        <f>ROUND(E51*H51,2)</f>
        <v>0</v>
      </c>
      <c r="J51" s="253"/>
      <c r="K51" s="254">
        <f>ROUND(E51*J51,2)</f>
        <v>0</v>
      </c>
      <c r="L51" s="254">
        <v>15</v>
      </c>
      <c r="M51" s="254">
        <f>G51*(1+L51/100)</f>
        <v>0</v>
      </c>
      <c r="N51" s="252">
        <v>0</v>
      </c>
      <c r="O51" s="252">
        <f>ROUND(E51*N51,2)</f>
        <v>0</v>
      </c>
      <c r="P51" s="252">
        <v>0</v>
      </c>
      <c r="Q51" s="252">
        <f>ROUND(E51*P51,2)</f>
        <v>0</v>
      </c>
      <c r="R51" s="254"/>
      <c r="S51" s="254" t="s">
        <v>250</v>
      </c>
      <c r="T51" s="255" t="s">
        <v>228</v>
      </c>
      <c r="U51" s="222">
        <v>0</v>
      </c>
      <c r="V51" s="222">
        <f>ROUND(E51*U51,2)</f>
        <v>0</v>
      </c>
      <c r="W51" s="222"/>
      <c r="X51" s="222" t="s">
        <v>298</v>
      </c>
      <c r="Y51" s="222" t="s">
        <v>230</v>
      </c>
      <c r="Z51" s="212"/>
      <c r="AA51" s="212"/>
      <c r="AB51" s="212"/>
      <c r="AC51" s="212"/>
      <c r="AD51" s="212"/>
      <c r="AE51" s="212"/>
      <c r="AF51" s="212"/>
      <c r="AG51" s="212" t="s">
        <v>299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43</v>
      </c>
      <c r="B52" s="250" t="s">
        <v>2475</v>
      </c>
      <c r="C52" s="261" t="s">
        <v>2476</v>
      </c>
      <c r="D52" s="251" t="s">
        <v>1115</v>
      </c>
      <c r="E52" s="252">
        <v>3</v>
      </c>
      <c r="F52" s="253"/>
      <c r="G52" s="254">
        <f>ROUND(E52*F52,2)</f>
        <v>0</v>
      </c>
      <c r="H52" s="253"/>
      <c r="I52" s="254">
        <f>ROUND(E52*H52,2)</f>
        <v>0</v>
      </c>
      <c r="J52" s="253"/>
      <c r="K52" s="254">
        <f>ROUND(E52*J52,2)</f>
        <v>0</v>
      </c>
      <c r="L52" s="254">
        <v>15</v>
      </c>
      <c r="M52" s="254">
        <f>G52*(1+L52/100)</f>
        <v>0</v>
      </c>
      <c r="N52" s="252">
        <v>0</v>
      </c>
      <c r="O52" s="252">
        <f>ROUND(E52*N52,2)</f>
        <v>0</v>
      </c>
      <c r="P52" s="252">
        <v>0</v>
      </c>
      <c r="Q52" s="252">
        <f>ROUND(E52*P52,2)</f>
        <v>0</v>
      </c>
      <c r="R52" s="254"/>
      <c r="S52" s="254" t="s">
        <v>250</v>
      </c>
      <c r="T52" s="255" t="s">
        <v>228</v>
      </c>
      <c r="U52" s="222">
        <v>0</v>
      </c>
      <c r="V52" s="222">
        <f>ROUND(E52*U52,2)</f>
        <v>0</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44</v>
      </c>
      <c r="B53" s="250" t="s">
        <v>2477</v>
      </c>
      <c r="C53" s="261" t="s">
        <v>2478</v>
      </c>
      <c r="D53" s="251" t="s">
        <v>1115</v>
      </c>
      <c r="E53" s="252">
        <v>3</v>
      </c>
      <c r="F53" s="253"/>
      <c r="G53" s="254">
        <f>ROUND(E53*F53,2)</f>
        <v>0</v>
      </c>
      <c r="H53" s="253"/>
      <c r="I53" s="254">
        <f>ROUND(E53*H53,2)</f>
        <v>0</v>
      </c>
      <c r="J53" s="253"/>
      <c r="K53" s="254">
        <f>ROUND(E53*J53,2)</f>
        <v>0</v>
      </c>
      <c r="L53" s="254">
        <v>15</v>
      </c>
      <c r="M53" s="254">
        <f>G53*(1+L53/100)</f>
        <v>0</v>
      </c>
      <c r="N53" s="252">
        <v>0</v>
      </c>
      <c r="O53" s="252">
        <f>ROUND(E53*N53,2)</f>
        <v>0</v>
      </c>
      <c r="P53" s="252">
        <v>0</v>
      </c>
      <c r="Q53" s="252">
        <f>ROUND(E53*P53,2)</f>
        <v>0</v>
      </c>
      <c r="R53" s="254"/>
      <c r="S53" s="254" t="s">
        <v>250</v>
      </c>
      <c r="T53" s="255" t="s">
        <v>228</v>
      </c>
      <c r="U53" s="222">
        <v>0</v>
      </c>
      <c r="V53" s="222">
        <f>ROUND(E53*U53,2)</f>
        <v>0</v>
      </c>
      <c r="W53" s="222"/>
      <c r="X53" s="222" t="s">
        <v>298</v>
      </c>
      <c r="Y53" s="222" t="s">
        <v>230</v>
      </c>
      <c r="Z53" s="212"/>
      <c r="AA53" s="212"/>
      <c r="AB53" s="212"/>
      <c r="AC53" s="212"/>
      <c r="AD53" s="212"/>
      <c r="AE53" s="212"/>
      <c r="AF53" s="212"/>
      <c r="AG53" s="212" t="s">
        <v>299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45</v>
      </c>
      <c r="B54" s="250" t="s">
        <v>2479</v>
      </c>
      <c r="C54" s="261" t="s">
        <v>2480</v>
      </c>
      <c r="D54" s="251" t="s">
        <v>1115</v>
      </c>
      <c r="E54" s="252">
        <v>1</v>
      </c>
      <c r="F54" s="253"/>
      <c r="G54" s="254">
        <f>ROUND(E54*F54,2)</f>
        <v>0</v>
      </c>
      <c r="H54" s="253"/>
      <c r="I54" s="254">
        <f>ROUND(E54*H54,2)</f>
        <v>0</v>
      </c>
      <c r="J54" s="253"/>
      <c r="K54" s="254">
        <f>ROUND(E54*J54,2)</f>
        <v>0</v>
      </c>
      <c r="L54" s="254">
        <v>15</v>
      </c>
      <c r="M54" s="254">
        <f>G54*(1+L54/100)</f>
        <v>0</v>
      </c>
      <c r="N54" s="252">
        <v>0</v>
      </c>
      <c r="O54" s="252">
        <f>ROUND(E54*N54,2)</f>
        <v>0</v>
      </c>
      <c r="P54" s="252">
        <v>0</v>
      </c>
      <c r="Q54" s="252">
        <f>ROUND(E54*P54,2)</f>
        <v>0</v>
      </c>
      <c r="R54" s="254"/>
      <c r="S54" s="254" t="s">
        <v>250</v>
      </c>
      <c r="T54" s="255" t="s">
        <v>228</v>
      </c>
      <c r="U54" s="222">
        <v>0</v>
      </c>
      <c r="V54" s="222">
        <f>ROUND(E54*U54,2)</f>
        <v>0</v>
      </c>
      <c r="W54" s="222"/>
      <c r="X54" s="222" t="s">
        <v>298</v>
      </c>
      <c r="Y54" s="222" t="s">
        <v>230</v>
      </c>
      <c r="Z54" s="212"/>
      <c r="AA54" s="212"/>
      <c r="AB54" s="212"/>
      <c r="AC54" s="212"/>
      <c r="AD54" s="212"/>
      <c r="AE54" s="212"/>
      <c r="AF54" s="212"/>
      <c r="AG54" s="212" t="s">
        <v>299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46</v>
      </c>
      <c r="B55" s="250" t="s">
        <v>2481</v>
      </c>
      <c r="C55" s="261" t="s">
        <v>2482</v>
      </c>
      <c r="D55" s="251" t="s">
        <v>1115</v>
      </c>
      <c r="E55" s="252">
        <v>1</v>
      </c>
      <c r="F55" s="253"/>
      <c r="G55" s="254">
        <f>ROUND(E55*F55,2)</f>
        <v>0</v>
      </c>
      <c r="H55" s="253"/>
      <c r="I55" s="254">
        <f>ROUND(E55*H55,2)</f>
        <v>0</v>
      </c>
      <c r="J55" s="253"/>
      <c r="K55" s="254">
        <f>ROUND(E55*J55,2)</f>
        <v>0</v>
      </c>
      <c r="L55" s="254">
        <v>15</v>
      </c>
      <c r="M55" s="254">
        <f>G55*(1+L55/100)</f>
        <v>0</v>
      </c>
      <c r="N55" s="252">
        <v>0</v>
      </c>
      <c r="O55" s="252">
        <f>ROUND(E55*N55,2)</f>
        <v>0</v>
      </c>
      <c r="P55" s="252">
        <v>0</v>
      </c>
      <c r="Q55" s="252">
        <f>ROUND(E55*P55,2)</f>
        <v>0</v>
      </c>
      <c r="R55" s="254"/>
      <c r="S55" s="254" t="s">
        <v>250</v>
      </c>
      <c r="T55" s="255" t="s">
        <v>228</v>
      </c>
      <c r="U55" s="222">
        <v>0</v>
      </c>
      <c r="V55" s="222">
        <f>ROUND(E55*U55,2)</f>
        <v>0</v>
      </c>
      <c r="W55" s="222"/>
      <c r="X55" s="222" t="s">
        <v>298</v>
      </c>
      <c r="Y55" s="222" t="s">
        <v>230</v>
      </c>
      <c r="Z55" s="212"/>
      <c r="AA55" s="212"/>
      <c r="AB55" s="212"/>
      <c r="AC55" s="212"/>
      <c r="AD55" s="212"/>
      <c r="AE55" s="212"/>
      <c r="AF55" s="212"/>
      <c r="AG55" s="212" t="s">
        <v>299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47</v>
      </c>
      <c r="B56" s="250" t="s">
        <v>2483</v>
      </c>
      <c r="C56" s="261" t="s">
        <v>2484</v>
      </c>
      <c r="D56" s="251" t="s">
        <v>1115</v>
      </c>
      <c r="E56" s="252">
        <v>1</v>
      </c>
      <c r="F56" s="253"/>
      <c r="G56" s="254">
        <f>ROUND(E56*F56,2)</f>
        <v>0</v>
      </c>
      <c r="H56" s="253"/>
      <c r="I56" s="254">
        <f>ROUND(E56*H56,2)</f>
        <v>0</v>
      </c>
      <c r="J56" s="253"/>
      <c r="K56" s="254">
        <f>ROUND(E56*J56,2)</f>
        <v>0</v>
      </c>
      <c r="L56" s="254">
        <v>15</v>
      </c>
      <c r="M56" s="254">
        <f>G56*(1+L56/100)</f>
        <v>0</v>
      </c>
      <c r="N56" s="252">
        <v>0</v>
      </c>
      <c r="O56" s="252">
        <f>ROUND(E56*N56,2)</f>
        <v>0</v>
      </c>
      <c r="P56" s="252">
        <v>0</v>
      </c>
      <c r="Q56" s="252">
        <f>ROUND(E56*P56,2)</f>
        <v>0</v>
      </c>
      <c r="R56" s="254"/>
      <c r="S56" s="254" t="s">
        <v>250</v>
      </c>
      <c r="T56" s="255" t="s">
        <v>228</v>
      </c>
      <c r="U56" s="222">
        <v>0</v>
      </c>
      <c r="V56" s="222">
        <f>ROUND(E56*U56,2)</f>
        <v>0</v>
      </c>
      <c r="W56" s="222"/>
      <c r="X56" s="222" t="s">
        <v>298</v>
      </c>
      <c r="Y56" s="222" t="s">
        <v>230</v>
      </c>
      <c r="Z56" s="212"/>
      <c r="AA56" s="212"/>
      <c r="AB56" s="212"/>
      <c r="AC56" s="212"/>
      <c r="AD56" s="212"/>
      <c r="AE56" s="212"/>
      <c r="AF56" s="212"/>
      <c r="AG56" s="212" t="s">
        <v>299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48</v>
      </c>
      <c r="B57" s="250" t="s">
        <v>2485</v>
      </c>
      <c r="C57" s="261" t="s">
        <v>2484</v>
      </c>
      <c r="D57" s="251" t="s">
        <v>1115</v>
      </c>
      <c r="E57" s="252">
        <v>1</v>
      </c>
      <c r="F57" s="253"/>
      <c r="G57" s="254">
        <f>ROUND(E57*F57,2)</f>
        <v>0</v>
      </c>
      <c r="H57" s="253"/>
      <c r="I57" s="254">
        <f>ROUND(E57*H57,2)</f>
        <v>0</v>
      </c>
      <c r="J57" s="253"/>
      <c r="K57" s="254">
        <f>ROUND(E57*J57,2)</f>
        <v>0</v>
      </c>
      <c r="L57" s="254">
        <v>15</v>
      </c>
      <c r="M57" s="254">
        <f>G57*(1+L57/100)</f>
        <v>0</v>
      </c>
      <c r="N57" s="252">
        <v>0</v>
      </c>
      <c r="O57" s="252">
        <f>ROUND(E57*N57,2)</f>
        <v>0</v>
      </c>
      <c r="P57" s="252">
        <v>0</v>
      </c>
      <c r="Q57" s="252">
        <f>ROUND(E57*P57,2)</f>
        <v>0</v>
      </c>
      <c r="R57" s="254"/>
      <c r="S57" s="254" t="s">
        <v>250</v>
      </c>
      <c r="T57" s="255" t="s">
        <v>228</v>
      </c>
      <c r="U57" s="222">
        <v>0</v>
      </c>
      <c r="V57" s="222">
        <f>ROUND(E57*U57,2)</f>
        <v>0</v>
      </c>
      <c r="W57" s="222"/>
      <c r="X57" s="222" t="s">
        <v>298</v>
      </c>
      <c r="Y57" s="222" t="s">
        <v>230</v>
      </c>
      <c r="Z57" s="212"/>
      <c r="AA57" s="212"/>
      <c r="AB57" s="212"/>
      <c r="AC57" s="212"/>
      <c r="AD57" s="212"/>
      <c r="AE57" s="212"/>
      <c r="AF57" s="212"/>
      <c r="AG57" s="212" t="s">
        <v>299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49</v>
      </c>
      <c r="B58" s="250" t="s">
        <v>2486</v>
      </c>
      <c r="C58" s="261" t="s">
        <v>2487</v>
      </c>
      <c r="D58" s="251" t="s">
        <v>1115</v>
      </c>
      <c r="E58" s="252">
        <v>1</v>
      </c>
      <c r="F58" s="253"/>
      <c r="G58" s="254">
        <f>ROUND(E58*F58,2)</f>
        <v>0</v>
      </c>
      <c r="H58" s="253"/>
      <c r="I58" s="254">
        <f>ROUND(E58*H58,2)</f>
        <v>0</v>
      </c>
      <c r="J58" s="253"/>
      <c r="K58" s="254">
        <f>ROUND(E58*J58,2)</f>
        <v>0</v>
      </c>
      <c r="L58" s="254">
        <v>15</v>
      </c>
      <c r="M58" s="254">
        <f>G58*(1+L58/100)</f>
        <v>0</v>
      </c>
      <c r="N58" s="252">
        <v>0</v>
      </c>
      <c r="O58" s="252">
        <f>ROUND(E58*N58,2)</f>
        <v>0</v>
      </c>
      <c r="P58" s="252">
        <v>0</v>
      </c>
      <c r="Q58" s="252">
        <f>ROUND(E58*P58,2)</f>
        <v>0</v>
      </c>
      <c r="R58" s="254"/>
      <c r="S58" s="254" t="s">
        <v>250</v>
      </c>
      <c r="T58" s="255" t="s">
        <v>228</v>
      </c>
      <c r="U58" s="222">
        <v>0</v>
      </c>
      <c r="V58" s="222">
        <f>ROUND(E58*U58,2)</f>
        <v>0</v>
      </c>
      <c r="W58" s="222"/>
      <c r="X58" s="222" t="s">
        <v>298</v>
      </c>
      <c r="Y58" s="222" t="s">
        <v>230</v>
      </c>
      <c r="Z58" s="212"/>
      <c r="AA58" s="212"/>
      <c r="AB58" s="212"/>
      <c r="AC58" s="212"/>
      <c r="AD58" s="212"/>
      <c r="AE58" s="212"/>
      <c r="AF58" s="212"/>
      <c r="AG58" s="212" t="s">
        <v>299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9">
        <v>50</v>
      </c>
      <c r="B59" s="240" t="s">
        <v>2488</v>
      </c>
      <c r="C59" s="257" t="s">
        <v>2489</v>
      </c>
      <c r="D59" s="241" t="s">
        <v>1115</v>
      </c>
      <c r="E59" s="242">
        <v>52</v>
      </c>
      <c r="F59" s="243"/>
      <c r="G59" s="244">
        <f>ROUND(E59*F59,2)</f>
        <v>0</v>
      </c>
      <c r="H59" s="243"/>
      <c r="I59" s="244">
        <f>ROUND(E59*H59,2)</f>
        <v>0</v>
      </c>
      <c r="J59" s="243"/>
      <c r="K59" s="244">
        <f>ROUND(E59*J59,2)</f>
        <v>0</v>
      </c>
      <c r="L59" s="244">
        <v>15</v>
      </c>
      <c r="M59" s="244">
        <f>G59*(1+L59/100)</f>
        <v>0</v>
      </c>
      <c r="N59" s="242">
        <v>0</v>
      </c>
      <c r="O59" s="242">
        <f>ROUND(E59*N59,2)</f>
        <v>0</v>
      </c>
      <c r="P59" s="242">
        <v>0</v>
      </c>
      <c r="Q59" s="242">
        <f>ROUND(E59*P59,2)</f>
        <v>0</v>
      </c>
      <c r="R59" s="244"/>
      <c r="S59" s="244" t="s">
        <v>250</v>
      </c>
      <c r="T59" s="245" t="s">
        <v>228</v>
      </c>
      <c r="U59" s="222">
        <v>0</v>
      </c>
      <c r="V59" s="222">
        <f>ROUND(E59*U59,2)</f>
        <v>0</v>
      </c>
      <c r="W59" s="222"/>
      <c r="X59" s="222" t="s">
        <v>298</v>
      </c>
      <c r="Y59" s="222" t="s">
        <v>230</v>
      </c>
      <c r="Z59" s="212"/>
      <c r="AA59" s="212"/>
      <c r="AB59" s="212"/>
      <c r="AC59" s="212"/>
      <c r="AD59" s="212"/>
      <c r="AE59" s="212"/>
      <c r="AF59" s="212"/>
      <c r="AG59" s="212" t="s">
        <v>299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9" t="s">
        <v>2490</v>
      </c>
      <c r="D60" s="226"/>
      <c r="E60" s="227"/>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235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2491</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235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9" t="s">
        <v>2492</v>
      </c>
      <c r="D62" s="226"/>
      <c r="E62" s="227">
        <v>52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235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51</v>
      </c>
      <c r="B63" s="240" t="s">
        <v>2493</v>
      </c>
      <c r="C63" s="257" t="s">
        <v>2494</v>
      </c>
      <c r="D63" s="241" t="s">
        <v>1115</v>
      </c>
      <c r="E63" s="242">
        <v>63</v>
      </c>
      <c r="F63" s="243"/>
      <c r="G63" s="244">
        <f>ROUND(E63*F63,2)</f>
        <v>0</v>
      </c>
      <c r="H63" s="243"/>
      <c r="I63" s="244">
        <f>ROUND(E63*H63,2)</f>
        <v>0</v>
      </c>
      <c r="J63" s="243"/>
      <c r="K63" s="244">
        <f>ROUND(E63*J63,2)</f>
        <v>0</v>
      </c>
      <c r="L63" s="244">
        <v>15</v>
      </c>
      <c r="M63" s="244">
        <f>G63*(1+L63/100)</f>
        <v>0</v>
      </c>
      <c r="N63" s="242">
        <v>0</v>
      </c>
      <c r="O63" s="242">
        <f>ROUND(E63*N63,2)</f>
        <v>0</v>
      </c>
      <c r="P63" s="242">
        <v>0</v>
      </c>
      <c r="Q63" s="242">
        <f>ROUND(E63*P63,2)</f>
        <v>0</v>
      </c>
      <c r="R63" s="244"/>
      <c r="S63" s="244" t="s">
        <v>250</v>
      </c>
      <c r="T63" s="245" t="s">
        <v>228</v>
      </c>
      <c r="U63" s="222">
        <v>0</v>
      </c>
      <c r="V63" s="222">
        <f>ROUND(E63*U63,2)</f>
        <v>0</v>
      </c>
      <c r="W63" s="222"/>
      <c r="X63" s="222" t="s">
        <v>298</v>
      </c>
      <c r="Y63" s="222" t="s">
        <v>230</v>
      </c>
      <c r="Z63" s="212"/>
      <c r="AA63" s="212"/>
      <c r="AB63" s="212"/>
      <c r="AC63" s="212"/>
      <c r="AD63" s="212"/>
      <c r="AE63" s="212"/>
      <c r="AF63" s="212"/>
      <c r="AG63" s="212" t="s">
        <v>299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2495</v>
      </c>
      <c r="D64" s="226"/>
      <c r="E64" s="227"/>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235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2496</v>
      </c>
      <c r="D65" s="226"/>
      <c r="E65" s="227">
        <v>63</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235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9">
        <v>52</v>
      </c>
      <c r="B66" s="240" t="s">
        <v>2497</v>
      </c>
      <c r="C66" s="257" t="s">
        <v>2498</v>
      </c>
      <c r="D66" s="241" t="s">
        <v>1115</v>
      </c>
      <c r="E66" s="242">
        <v>18</v>
      </c>
      <c r="F66" s="243"/>
      <c r="G66" s="244">
        <f>ROUND(E66*F66,2)</f>
        <v>0</v>
      </c>
      <c r="H66" s="243"/>
      <c r="I66" s="244">
        <f>ROUND(E66*H66,2)</f>
        <v>0</v>
      </c>
      <c r="J66" s="243"/>
      <c r="K66" s="244">
        <f>ROUND(E66*J66,2)</f>
        <v>0</v>
      </c>
      <c r="L66" s="244">
        <v>15</v>
      </c>
      <c r="M66" s="244">
        <f>G66*(1+L66/100)</f>
        <v>0</v>
      </c>
      <c r="N66" s="242">
        <v>0</v>
      </c>
      <c r="O66" s="242">
        <f>ROUND(E66*N66,2)</f>
        <v>0</v>
      </c>
      <c r="P66" s="242">
        <v>0</v>
      </c>
      <c r="Q66" s="242">
        <f>ROUND(E66*P66,2)</f>
        <v>0</v>
      </c>
      <c r="R66" s="244"/>
      <c r="S66" s="244" t="s">
        <v>250</v>
      </c>
      <c r="T66" s="245" t="s">
        <v>228</v>
      </c>
      <c r="U66" s="222">
        <v>0</v>
      </c>
      <c r="V66" s="222">
        <f>ROUND(E66*U66,2)</f>
        <v>0</v>
      </c>
      <c r="W66" s="222"/>
      <c r="X66" s="222" t="s">
        <v>298</v>
      </c>
      <c r="Y66" s="222" t="s">
        <v>230</v>
      </c>
      <c r="Z66" s="212"/>
      <c r="AA66" s="212"/>
      <c r="AB66" s="212"/>
      <c r="AC66" s="212"/>
      <c r="AD66" s="212"/>
      <c r="AE66" s="212"/>
      <c r="AF66" s="212"/>
      <c r="AG66" s="212" t="s">
        <v>299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9" t="s">
        <v>2499</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235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2500</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235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9">
        <v>53</v>
      </c>
      <c r="B69" s="240" t="s">
        <v>2501</v>
      </c>
      <c r="C69" s="257" t="s">
        <v>2502</v>
      </c>
      <c r="D69" s="241" t="s">
        <v>1115</v>
      </c>
      <c r="E69" s="242">
        <v>3</v>
      </c>
      <c r="F69" s="243"/>
      <c r="G69" s="244">
        <f>ROUND(E69*F69,2)</f>
        <v>0</v>
      </c>
      <c r="H69" s="243"/>
      <c r="I69" s="244">
        <f>ROUND(E69*H69,2)</f>
        <v>0</v>
      </c>
      <c r="J69" s="243"/>
      <c r="K69" s="244">
        <f>ROUND(E69*J69,2)</f>
        <v>0</v>
      </c>
      <c r="L69" s="244">
        <v>15</v>
      </c>
      <c r="M69" s="244">
        <f>G69*(1+L69/100)</f>
        <v>0</v>
      </c>
      <c r="N69" s="242">
        <v>0</v>
      </c>
      <c r="O69" s="242">
        <f>ROUND(E69*N69,2)</f>
        <v>0</v>
      </c>
      <c r="P69" s="242">
        <v>0</v>
      </c>
      <c r="Q69" s="242">
        <f>ROUND(E69*P69,2)</f>
        <v>0</v>
      </c>
      <c r="R69" s="244"/>
      <c r="S69" s="244" t="s">
        <v>250</v>
      </c>
      <c r="T69" s="245" t="s">
        <v>228</v>
      </c>
      <c r="U69" s="222">
        <v>0</v>
      </c>
      <c r="V69" s="222">
        <f>ROUND(E69*U69,2)</f>
        <v>0</v>
      </c>
      <c r="W69" s="222"/>
      <c r="X69" s="222" t="s">
        <v>298</v>
      </c>
      <c r="Y69" s="222" t="s">
        <v>230</v>
      </c>
      <c r="Z69" s="212"/>
      <c r="AA69" s="212"/>
      <c r="AB69" s="212"/>
      <c r="AC69" s="212"/>
      <c r="AD69" s="212"/>
      <c r="AE69" s="212"/>
      <c r="AF69" s="212"/>
      <c r="AG69" s="212" t="s">
        <v>299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9" t="s">
        <v>2503</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235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9" t="s">
        <v>2504</v>
      </c>
      <c r="D71" s="226"/>
      <c r="E71" s="227">
        <v>3</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235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9">
        <v>54</v>
      </c>
      <c r="B72" s="240" t="s">
        <v>2505</v>
      </c>
      <c r="C72" s="257" t="s">
        <v>2506</v>
      </c>
      <c r="D72" s="241" t="s">
        <v>1115</v>
      </c>
      <c r="E72" s="242">
        <v>82</v>
      </c>
      <c r="F72" s="243"/>
      <c r="G72" s="244">
        <f>ROUND(E72*F72,2)</f>
        <v>0</v>
      </c>
      <c r="H72" s="243"/>
      <c r="I72" s="244">
        <f>ROUND(E72*H72,2)</f>
        <v>0</v>
      </c>
      <c r="J72" s="243"/>
      <c r="K72" s="244">
        <f>ROUND(E72*J72,2)</f>
        <v>0</v>
      </c>
      <c r="L72" s="244">
        <v>15</v>
      </c>
      <c r="M72" s="244">
        <f>G72*(1+L72/100)</f>
        <v>0</v>
      </c>
      <c r="N72" s="242">
        <v>0</v>
      </c>
      <c r="O72" s="242">
        <f>ROUND(E72*N72,2)</f>
        <v>0</v>
      </c>
      <c r="P72" s="242">
        <v>0</v>
      </c>
      <c r="Q72" s="242">
        <f>ROUND(E72*P72,2)</f>
        <v>0</v>
      </c>
      <c r="R72" s="244"/>
      <c r="S72" s="244" t="s">
        <v>250</v>
      </c>
      <c r="T72" s="245" t="s">
        <v>228</v>
      </c>
      <c r="U72" s="222">
        <v>0</v>
      </c>
      <c r="V72" s="222">
        <f>ROUND(E72*U72,2)</f>
        <v>0</v>
      </c>
      <c r="W72" s="222"/>
      <c r="X72" s="222" t="s">
        <v>298</v>
      </c>
      <c r="Y72" s="222" t="s">
        <v>230</v>
      </c>
      <c r="Z72" s="212"/>
      <c r="AA72" s="212"/>
      <c r="AB72" s="212"/>
      <c r="AC72" s="212"/>
      <c r="AD72" s="212"/>
      <c r="AE72" s="212"/>
      <c r="AF72" s="212"/>
      <c r="AG72" s="212" t="s">
        <v>299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9" t="s">
        <v>2507</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2508</v>
      </c>
      <c r="D74" s="226"/>
      <c r="E74" s="227">
        <v>82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235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9">
        <v>55</v>
      </c>
      <c r="B75" s="240" t="s">
        <v>2509</v>
      </c>
      <c r="C75" s="257" t="s">
        <v>2510</v>
      </c>
      <c r="D75" s="241" t="s">
        <v>1115</v>
      </c>
      <c r="E75" s="242">
        <v>24</v>
      </c>
      <c r="F75" s="243"/>
      <c r="G75" s="244">
        <f>ROUND(E75*F75,2)</f>
        <v>0</v>
      </c>
      <c r="H75" s="243"/>
      <c r="I75" s="244">
        <f>ROUND(E75*H75,2)</f>
        <v>0</v>
      </c>
      <c r="J75" s="243"/>
      <c r="K75" s="244">
        <f>ROUND(E75*J75,2)</f>
        <v>0</v>
      </c>
      <c r="L75" s="244">
        <v>15</v>
      </c>
      <c r="M75" s="244">
        <f>G75*(1+L75/100)</f>
        <v>0</v>
      </c>
      <c r="N75" s="242">
        <v>0</v>
      </c>
      <c r="O75" s="242">
        <f>ROUND(E75*N75,2)</f>
        <v>0</v>
      </c>
      <c r="P75" s="242">
        <v>0</v>
      </c>
      <c r="Q75" s="242">
        <f>ROUND(E75*P75,2)</f>
        <v>0</v>
      </c>
      <c r="R75" s="244"/>
      <c r="S75" s="244" t="s">
        <v>250</v>
      </c>
      <c r="T75" s="245" t="s">
        <v>228</v>
      </c>
      <c r="U75" s="222">
        <v>0</v>
      </c>
      <c r="V75" s="222">
        <f>ROUND(E75*U75,2)</f>
        <v>0</v>
      </c>
      <c r="W75" s="222"/>
      <c r="X75" s="222" t="s">
        <v>298</v>
      </c>
      <c r="Y75" s="222" t="s">
        <v>230</v>
      </c>
      <c r="Z75" s="212"/>
      <c r="AA75" s="212"/>
      <c r="AB75" s="212"/>
      <c r="AC75" s="212"/>
      <c r="AD75" s="212"/>
      <c r="AE75" s="212"/>
      <c r="AF75" s="212"/>
      <c r="AG75" s="212" t="s">
        <v>299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9" t="s">
        <v>2511</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9" t="s">
        <v>2512</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235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9" t="s">
        <v>2513</v>
      </c>
      <c r="D78" s="226"/>
      <c r="E78" s="227">
        <v>24</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235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9">
        <v>56</v>
      </c>
      <c r="B79" s="240" t="s">
        <v>2514</v>
      </c>
      <c r="C79" s="257" t="s">
        <v>2515</v>
      </c>
      <c r="D79" s="241" t="s">
        <v>1115</v>
      </c>
      <c r="E79" s="242">
        <v>47</v>
      </c>
      <c r="F79" s="243"/>
      <c r="G79" s="244">
        <f>ROUND(E79*F79,2)</f>
        <v>0</v>
      </c>
      <c r="H79" s="243"/>
      <c r="I79" s="244">
        <f>ROUND(E79*H79,2)</f>
        <v>0</v>
      </c>
      <c r="J79" s="243"/>
      <c r="K79" s="244">
        <f>ROUND(E79*J79,2)</f>
        <v>0</v>
      </c>
      <c r="L79" s="244">
        <v>15</v>
      </c>
      <c r="M79" s="244">
        <f>G79*(1+L79/100)</f>
        <v>0</v>
      </c>
      <c r="N79" s="242">
        <v>0</v>
      </c>
      <c r="O79" s="242">
        <f>ROUND(E79*N79,2)</f>
        <v>0</v>
      </c>
      <c r="P79" s="242">
        <v>0</v>
      </c>
      <c r="Q79" s="242">
        <f>ROUND(E79*P79,2)</f>
        <v>0</v>
      </c>
      <c r="R79" s="244"/>
      <c r="S79" s="244" t="s">
        <v>250</v>
      </c>
      <c r="T79" s="245" t="s">
        <v>228</v>
      </c>
      <c r="U79" s="222">
        <v>0</v>
      </c>
      <c r="V79" s="222">
        <f>ROUND(E79*U79,2)</f>
        <v>0</v>
      </c>
      <c r="W79" s="222"/>
      <c r="X79" s="222" t="s">
        <v>298</v>
      </c>
      <c r="Y79" s="222" t="s">
        <v>230</v>
      </c>
      <c r="Z79" s="212"/>
      <c r="AA79" s="212"/>
      <c r="AB79" s="212"/>
      <c r="AC79" s="212"/>
      <c r="AD79" s="212"/>
      <c r="AE79" s="212"/>
      <c r="AF79" s="212"/>
      <c r="AG79" s="212" t="s">
        <v>299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9" t="s">
        <v>2516</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235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2517</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235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2518</v>
      </c>
      <c r="D82" s="226"/>
      <c r="E82" s="227">
        <v>47</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57</v>
      </c>
      <c r="B83" s="250" t="s">
        <v>2519</v>
      </c>
      <c r="C83" s="261" t="s">
        <v>2520</v>
      </c>
      <c r="D83" s="251" t="s">
        <v>2346</v>
      </c>
      <c r="E83" s="252">
        <v>90</v>
      </c>
      <c r="F83" s="253"/>
      <c r="G83" s="254">
        <f>ROUND(E83*F83,2)</f>
        <v>0</v>
      </c>
      <c r="H83" s="253"/>
      <c r="I83" s="254">
        <f>ROUND(E83*H83,2)</f>
        <v>0</v>
      </c>
      <c r="J83" s="253"/>
      <c r="K83" s="254">
        <f>ROUND(E83*J83,2)</f>
        <v>0</v>
      </c>
      <c r="L83" s="254">
        <v>15</v>
      </c>
      <c r="M83" s="254">
        <f>G83*(1+L83/100)</f>
        <v>0</v>
      </c>
      <c r="N83" s="252">
        <v>0</v>
      </c>
      <c r="O83" s="252">
        <f>ROUND(E83*N83,2)</f>
        <v>0</v>
      </c>
      <c r="P83" s="252">
        <v>0</v>
      </c>
      <c r="Q83" s="252">
        <f>ROUND(E83*P83,2)</f>
        <v>0</v>
      </c>
      <c r="R83" s="254"/>
      <c r="S83" s="254" t="s">
        <v>250</v>
      </c>
      <c r="T83" s="255" t="s">
        <v>228</v>
      </c>
      <c r="U83" s="222">
        <v>0</v>
      </c>
      <c r="V83" s="222">
        <f>ROUND(E83*U83,2)</f>
        <v>0</v>
      </c>
      <c r="W83" s="222"/>
      <c r="X83" s="222" t="s">
        <v>298</v>
      </c>
      <c r="Y83" s="222" t="s">
        <v>230</v>
      </c>
      <c r="Z83" s="212"/>
      <c r="AA83" s="212"/>
      <c r="AB83" s="212"/>
      <c r="AC83" s="212"/>
      <c r="AD83" s="212"/>
      <c r="AE83" s="212"/>
      <c r="AF83" s="212"/>
      <c r="AG83" s="212" t="s">
        <v>299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9">
        <v>58</v>
      </c>
      <c r="B84" s="250" t="s">
        <v>2521</v>
      </c>
      <c r="C84" s="261" t="s">
        <v>2522</v>
      </c>
      <c r="D84" s="251" t="s">
        <v>2346</v>
      </c>
      <c r="E84" s="252">
        <v>130</v>
      </c>
      <c r="F84" s="253"/>
      <c r="G84" s="254">
        <f>ROUND(E84*F84,2)</f>
        <v>0</v>
      </c>
      <c r="H84" s="253"/>
      <c r="I84" s="254">
        <f>ROUND(E84*H84,2)</f>
        <v>0</v>
      </c>
      <c r="J84" s="253"/>
      <c r="K84" s="254">
        <f>ROUND(E84*J84,2)</f>
        <v>0</v>
      </c>
      <c r="L84" s="254">
        <v>15</v>
      </c>
      <c r="M84" s="254">
        <f>G84*(1+L84/100)</f>
        <v>0</v>
      </c>
      <c r="N84" s="252">
        <v>0</v>
      </c>
      <c r="O84" s="252">
        <f>ROUND(E84*N84,2)</f>
        <v>0</v>
      </c>
      <c r="P84" s="252">
        <v>0</v>
      </c>
      <c r="Q84" s="252">
        <f>ROUND(E84*P84,2)</f>
        <v>0</v>
      </c>
      <c r="R84" s="254"/>
      <c r="S84" s="254" t="s">
        <v>250</v>
      </c>
      <c r="T84" s="255" t="s">
        <v>228</v>
      </c>
      <c r="U84" s="222">
        <v>0</v>
      </c>
      <c r="V84" s="222">
        <f>ROUND(E84*U84,2)</f>
        <v>0</v>
      </c>
      <c r="W84" s="222"/>
      <c r="X84" s="222" t="s">
        <v>298</v>
      </c>
      <c r="Y84" s="222" t="s">
        <v>230</v>
      </c>
      <c r="Z84" s="212"/>
      <c r="AA84" s="212"/>
      <c r="AB84" s="212"/>
      <c r="AC84" s="212"/>
      <c r="AD84" s="212"/>
      <c r="AE84" s="212"/>
      <c r="AF84" s="212"/>
      <c r="AG84" s="212" t="s">
        <v>299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59</v>
      </c>
      <c r="B85" s="250" t="s">
        <v>2523</v>
      </c>
      <c r="C85" s="261" t="s">
        <v>2524</v>
      </c>
      <c r="D85" s="251" t="s">
        <v>2346</v>
      </c>
      <c r="E85" s="252">
        <v>25</v>
      </c>
      <c r="F85" s="253"/>
      <c r="G85" s="254">
        <f>ROUND(E85*F85,2)</f>
        <v>0</v>
      </c>
      <c r="H85" s="253"/>
      <c r="I85" s="254">
        <f>ROUND(E85*H85,2)</f>
        <v>0</v>
      </c>
      <c r="J85" s="253"/>
      <c r="K85" s="254">
        <f>ROUND(E85*J85,2)</f>
        <v>0</v>
      </c>
      <c r="L85" s="254">
        <v>15</v>
      </c>
      <c r="M85" s="254">
        <f>G85*(1+L85/100)</f>
        <v>0</v>
      </c>
      <c r="N85" s="252">
        <v>0</v>
      </c>
      <c r="O85" s="252">
        <f>ROUND(E85*N85,2)</f>
        <v>0</v>
      </c>
      <c r="P85" s="252">
        <v>0</v>
      </c>
      <c r="Q85" s="252">
        <f>ROUND(E85*P85,2)</f>
        <v>0</v>
      </c>
      <c r="R85" s="254"/>
      <c r="S85" s="254" t="s">
        <v>250</v>
      </c>
      <c r="T85" s="255" t="s">
        <v>228</v>
      </c>
      <c r="U85" s="222">
        <v>0</v>
      </c>
      <c r="V85" s="222">
        <f>ROUND(E85*U85,2)</f>
        <v>0</v>
      </c>
      <c r="W85" s="222"/>
      <c r="X85" s="222" t="s">
        <v>298</v>
      </c>
      <c r="Y85" s="222" t="s">
        <v>230</v>
      </c>
      <c r="Z85" s="212"/>
      <c r="AA85" s="212"/>
      <c r="AB85" s="212"/>
      <c r="AC85" s="212"/>
      <c r="AD85" s="212"/>
      <c r="AE85" s="212"/>
      <c r="AF85" s="212"/>
      <c r="AG85" s="212" t="s">
        <v>299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9">
        <v>60</v>
      </c>
      <c r="B86" s="250" t="s">
        <v>2525</v>
      </c>
      <c r="C86" s="261" t="s">
        <v>2526</v>
      </c>
      <c r="D86" s="251" t="s">
        <v>249</v>
      </c>
      <c r="E86" s="252">
        <v>1</v>
      </c>
      <c r="F86" s="253"/>
      <c r="G86" s="254">
        <f>ROUND(E86*F86,2)</f>
        <v>0</v>
      </c>
      <c r="H86" s="253"/>
      <c r="I86" s="254">
        <f>ROUND(E86*H86,2)</f>
        <v>0</v>
      </c>
      <c r="J86" s="253"/>
      <c r="K86" s="254">
        <f>ROUND(E86*J86,2)</f>
        <v>0</v>
      </c>
      <c r="L86" s="254">
        <v>15</v>
      </c>
      <c r="M86" s="254">
        <f>G86*(1+L86/100)</f>
        <v>0</v>
      </c>
      <c r="N86" s="252">
        <v>0</v>
      </c>
      <c r="O86" s="252">
        <f>ROUND(E86*N86,2)</f>
        <v>0</v>
      </c>
      <c r="P86" s="252">
        <v>0</v>
      </c>
      <c r="Q86" s="252">
        <f>ROUND(E86*P86,2)</f>
        <v>0</v>
      </c>
      <c r="R86" s="254"/>
      <c r="S86" s="254" t="s">
        <v>250</v>
      </c>
      <c r="T86" s="255" t="s">
        <v>228</v>
      </c>
      <c r="U86" s="222">
        <v>0</v>
      </c>
      <c r="V86" s="222">
        <f>ROUND(E86*U86,2)</f>
        <v>0</v>
      </c>
      <c r="W86" s="222"/>
      <c r="X86" s="222" t="s">
        <v>298</v>
      </c>
      <c r="Y86" s="222" t="s">
        <v>230</v>
      </c>
      <c r="Z86" s="212"/>
      <c r="AA86" s="212"/>
      <c r="AB86" s="212"/>
      <c r="AC86" s="212"/>
      <c r="AD86" s="212"/>
      <c r="AE86" s="212"/>
      <c r="AF86" s="212"/>
      <c r="AG86" s="212" t="s">
        <v>299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9">
        <v>61</v>
      </c>
      <c r="B87" s="250" t="s">
        <v>2527</v>
      </c>
      <c r="C87" s="261" t="s">
        <v>2528</v>
      </c>
      <c r="D87" s="251" t="s">
        <v>249</v>
      </c>
      <c r="E87" s="252">
        <v>1</v>
      </c>
      <c r="F87" s="253"/>
      <c r="G87" s="254">
        <f>ROUND(E87*F87,2)</f>
        <v>0</v>
      </c>
      <c r="H87" s="253"/>
      <c r="I87" s="254">
        <f>ROUND(E87*H87,2)</f>
        <v>0</v>
      </c>
      <c r="J87" s="253"/>
      <c r="K87" s="254">
        <f>ROUND(E87*J87,2)</f>
        <v>0</v>
      </c>
      <c r="L87" s="254">
        <v>15</v>
      </c>
      <c r="M87" s="254">
        <f>G87*(1+L87/100)</f>
        <v>0</v>
      </c>
      <c r="N87" s="252">
        <v>0</v>
      </c>
      <c r="O87" s="252">
        <f>ROUND(E87*N87,2)</f>
        <v>0</v>
      </c>
      <c r="P87" s="252">
        <v>0</v>
      </c>
      <c r="Q87" s="252">
        <f>ROUND(E87*P87,2)</f>
        <v>0</v>
      </c>
      <c r="R87" s="254"/>
      <c r="S87" s="254" t="s">
        <v>250</v>
      </c>
      <c r="T87" s="255" t="s">
        <v>228</v>
      </c>
      <c r="U87" s="222">
        <v>0</v>
      </c>
      <c r="V87" s="222">
        <f>ROUND(E87*U87,2)</f>
        <v>0</v>
      </c>
      <c r="W87" s="222"/>
      <c r="X87" s="222" t="s">
        <v>298</v>
      </c>
      <c r="Y87" s="222" t="s">
        <v>230</v>
      </c>
      <c r="Z87" s="212"/>
      <c r="AA87" s="212"/>
      <c r="AB87" s="212"/>
      <c r="AC87" s="212"/>
      <c r="AD87" s="212"/>
      <c r="AE87" s="212"/>
      <c r="AF87" s="212"/>
      <c r="AG87" s="212" t="s">
        <v>299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62</v>
      </c>
      <c r="B88" s="250" t="s">
        <v>2529</v>
      </c>
      <c r="C88" s="261" t="s">
        <v>2530</v>
      </c>
      <c r="D88" s="251" t="s">
        <v>2531</v>
      </c>
      <c r="E88" s="252">
        <v>1</v>
      </c>
      <c r="F88" s="253"/>
      <c r="G88" s="254">
        <f>ROUND(E88*F88,2)</f>
        <v>0</v>
      </c>
      <c r="H88" s="253"/>
      <c r="I88" s="254">
        <f>ROUND(E88*H88,2)</f>
        <v>0</v>
      </c>
      <c r="J88" s="253"/>
      <c r="K88" s="254">
        <f>ROUND(E88*J88,2)</f>
        <v>0</v>
      </c>
      <c r="L88" s="254">
        <v>15</v>
      </c>
      <c r="M88" s="254">
        <f>G88*(1+L88/100)</f>
        <v>0</v>
      </c>
      <c r="N88" s="252">
        <v>0</v>
      </c>
      <c r="O88" s="252">
        <f>ROUND(E88*N88,2)</f>
        <v>0</v>
      </c>
      <c r="P88" s="252">
        <v>0</v>
      </c>
      <c r="Q88" s="252">
        <f>ROUND(E88*P88,2)</f>
        <v>0</v>
      </c>
      <c r="R88" s="254"/>
      <c r="S88" s="254" t="s">
        <v>250</v>
      </c>
      <c r="T88" s="255" t="s">
        <v>228</v>
      </c>
      <c r="U88" s="222">
        <v>0</v>
      </c>
      <c r="V88" s="222">
        <f>ROUND(E88*U88,2)</f>
        <v>0</v>
      </c>
      <c r="W88" s="222"/>
      <c r="X88" s="222" t="s">
        <v>298</v>
      </c>
      <c r="Y88" s="222" t="s">
        <v>230</v>
      </c>
      <c r="Z88" s="212"/>
      <c r="AA88" s="212"/>
      <c r="AB88" s="212"/>
      <c r="AC88" s="212"/>
      <c r="AD88" s="212"/>
      <c r="AE88" s="212"/>
      <c r="AF88" s="212"/>
      <c r="AG88" s="212" t="s">
        <v>299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63</v>
      </c>
      <c r="B89" s="250" t="s">
        <v>2532</v>
      </c>
      <c r="C89" s="261" t="s">
        <v>2533</v>
      </c>
      <c r="D89" s="251" t="s">
        <v>249</v>
      </c>
      <c r="E89" s="252">
        <v>1</v>
      </c>
      <c r="F89" s="253"/>
      <c r="G89" s="254">
        <f>ROUND(E89*F89,2)</f>
        <v>0</v>
      </c>
      <c r="H89" s="253"/>
      <c r="I89" s="254">
        <f>ROUND(E89*H89,2)</f>
        <v>0</v>
      </c>
      <c r="J89" s="253"/>
      <c r="K89" s="254">
        <f>ROUND(E89*J89,2)</f>
        <v>0</v>
      </c>
      <c r="L89" s="254">
        <v>15</v>
      </c>
      <c r="M89" s="254">
        <f>G89*(1+L89/100)</f>
        <v>0</v>
      </c>
      <c r="N89" s="252">
        <v>0</v>
      </c>
      <c r="O89" s="252">
        <f>ROUND(E89*N89,2)</f>
        <v>0</v>
      </c>
      <c r="P89" s="252">
        <v>0</v>
      </c>
      <c r="Q89" s="252">
        <f>ROUND(E89*P89,2)</f>
        <v>0</v>
      </c>
      <c r="R89" s="254"/>
      <c r="S89" s="254" t="s">
        <v>250</v>
      </c>
      <c r="T89" s="255" t="s">
        <v>228</v>
      </c>
      <c r="U89" s="222">
        <v>0</v>
      </c>
      <c r="V89" s="222">
        <f>ROUND(E89*U89,2)</f>
        <v>0</v>
      </c>
      <c r="W89" s="222"/>
      <c r="X89" s="222" t="s">
        <v>298</v>
      </c>
      <c r="Y89" s="222" t="s">
        <v>230</v>
      </c>
      <c r="Z89" s="212"/>
      <c r="AA89" s="212"/>
      <c r="AB89" s="212"/>
      <c r="AC89" s="212"/>
      <c r="AD89" s="212"/>
      <c r="AE89" s="212"/>
      <c r="AF89" s="212"/>
      <c r="AG89" s="212" t="s">
        <v>299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9">
        <v>64</v>
      </c>
      <c r="B90" s="250" t="s">
        <v>2534</v>
      </c>
      <c r="C90" s="261" t="s">
        <v>2535</v>
      </c>
      <c r="D90" s="251" t="s">
        <v>249</v>
      </c>
      <c r="E90" s="252">
        <v>1</v>
      </c>
      <c r="F90" s="253"/>
      <c r="G90" s="254">
        <f>ROUND(E90*F90,2)</f>
        <v>0</v>
      </c>
      <c r="H90" s="253"/>
      <c r="I90" s="254">
        <f>ROUND(E90*H90,2)</f>
        <v>0</v>
      </c>
      <c r="J90" s="253"/>
      <c r="K90" s="254">
        <f>ROUND(E90*J90,2)</f>
        <v>0</v>
      </c>
      <c r="L90" s="254">
        <v>15</v>
      </c>
      <c r="M90" s="254">
        <f>G90*(1+L90/100)</f>
        <v>0</v>
      </c>
      <c r="N90" s="252">
        <v>0</v>
      </c>
      <c r="O90" s="252">
        <f>ROUND(E90*N90,2)</f>
        <v>0</v>
      </c>
      <c r="P90" s="252">
        <v>0</v>
      </c>
      <c r="Q90" s="252">
        <f>ROUND(E90*P90,2)</f>
        <v>0</v>
      </c>
      <c r="R90" s="254"/>
      <c r="S90" s="254" t="s">
        <v>250</v>
      </c>
      <c r="T90" s="255" t="s">
        <v>228</v>
      </c>
      <c r="U90" s="222">
        <v>0</v>
      </c>
      <c r="V90" s="222">
        <f>ROUND(E90*U90,2)</f>
        <v>0</v>
      </c>
      <c r="W90" s="222"/>
      <c r="X90" s="222" t="s">
        <v>298</v>
      </c>
      <c r="Y90" s="222" t="s">
        <v>230</v>
      </c>
      <c r="Z90" s="212"/>
      <c r="AA90" s="212"/>
      <c r="AB90" s="212"/>
      <c r="AC90" s="212"/>
      <c r="AD90" s="212"/>
      <c r="AE90" s="212"/>
      <c r="AF90" s="212"/>
      <c r="AG90" s="212" t="s">
        <v>299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65</v>
      </c>
      <c r="B91" s="250" t="s">
        <v>2536</v>
      </c>
      <c r="C91" s="261" t="s">
        <v>2537</v>
      </c>
      <c r="D91" s="251" t="s">
        <v>2538</v>
      </c>
      <c r="E91" s="252">
        <v>1</v>
      </c>
      <c r="F91" s="253"/>
      <c r="G91" s="254">
        <f>ROUND(E91*F91,2)</f>
        <v>0</v>
      </c>
      <c r="H91" s="253"/>
      <c r="I91" s="254">
        <f>ROUND(E91*H91,2)</f>
        <v>0</v>
      </c>
      <c r="J91" s="253"/>
      <c r="K91" s="254">
        <f>ROUND(E91*J91,2)</f>
        <v>0</v>
      </c>
      <c r="L91" s="254">
        <v>15</v>
      </c>
      <c r="M91" s="254">
        <f>G91*(1+L91/100)</f>
        <v>0</v>
      </c>
      <c r="N91" s="252">
        <v>0</v>
      </c>
      <c r="O91" s="252">
        <f>ROUND(E91*N91,2)</f>
        <v>0</v>
      </c>
      <c r="P91" s="252">
        <v>0</v>
      </c>
      <c r="Q91" s="252">
        <f>ROUND(E91*P91,2)</f>
        <v>0</v>
      </c>
      <c r="R91" s="254"/>
      <c r="S91" s="254" t="s">
        <v>250</v>
      </c>
      <c r="T91" s="255" t="s">
        <v>228</v>
      </c>
      <c r="U91" s="222">
        <v>0</v>
      </c>
      <c r="V91" s="222">
        <f>ROUND(E91*U91,2)</f>
        <v>0</v>
      </c>
      <c r="W91" s="222"/>
      <c r="X91" s="222" t="s">
        <v>298</v>
      </c>
      <c r="Y91" s="222" t="s">
        <v>230</v>
      </c>
      <c r="Z91" s="212"/>
      <c r="AA91" s="212"/>
      <c r="AB91" s="212"/>
      <c r="AC91" s="212"/>
      <c r="AD91" s="212"/>
      <c r="AE91" s="212"/>
      <c r="AF91" s="212"/>
      <c r="AG91" s="212" t="s">
        <v>299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66</v>
      </c>
      <c r="B92" s="250" t="s">
        <v>2539</v>
      </c>
      <c r="C92" s="261" t="s">
        <v>2540</v>
      </c>
      <c r="D92" s="251" t="s">
        <v>2538</v>
      </c>
      <c r="E92" s="252">
        <v>1</v>
      </c>
      <c r="F92" s="253"/>
      <c r="G92" s="254">
        <f>ROUND(E92*F92,2)</f>
        <v>0</v>
      </c>
      <c r="H92" s="253"/>
      <c r="I92" s="254">
        <f>ROUND(E92*H92,2)</f>
        <v>0</v>
      </c>
      <c r="J92" s="253"/>
      <c r="K92" s="254">
        <f>ROUND(E92*J92,2)</f>
        <v>0</v>
      </c>
      <c r="L92" s="254">
        <v>15</v>
      </c>
      <c r="M92" s="254">
        <f>G92*(1+L92/100)</f>
        <v>0</v>
      </c>
      <c r="N92" s="252">
        <v>0</v>
      </c>
      <c r="O92" s="252">
        <f>ROUND(E92*N92,2)</f>
        <v>0</v>
      </c>
      <c r="P92" s="252">
        <v>0</v>
      </c>
      <c r="Q92" s="252">
        <f>ROUND(E92*P92,2)</f>
        <v>0</v>
      </c>
      <c r="R92" s="254"/>
      <c r="S92" s="254" t="s">
        <v>250</v>
      </c>
      <c r="T92" s="255" t="s">
        <v>228</v>
      </c>
      <c r="U92" s="222">
        <v>0</v>
      </c>
      <c r="V92" s="222">
        <f>ROUND(E92*U92,2)</f>
        <v>0</v>
      </c>
      <c r="W92" s="222"/>
      <c r="X92" s="222" t="s">
        <v>298</v>
      </c>
      <c r="Y92" s="222" t="s">
        <v>230</v>
      </c>
      <c r="Z92" s="212"/>
      <c r="AA92" s="212"/>
      <c r="AB92" s="212"/>
      <c r="AC92" s="212"/>
      <c r="AD92" s="212"/>
      <c r="AE92" s="212"/>
      <c r="AF92" s="212"/>
      <c r="AG92" s="212" t="s">
        <v>299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9">
        <v>67</v>
      </c>
      <c r="B93" s="250" t="s">
        <v>2541</v>
      </c>
      <c r="C93" s="261" t="s">
        <v>2542</v>
      </c>
      <c r="D93" s="251" t="s">
        <v>249</v>
      </c>
      <c r="E93" s="252">
        <v>1</v>
      </c>
      <c r="F93" s="253"/>
      <c r="G93" s="254">
        <f>ROUND(E93*F93,2)</f>
        <v>0</v>
      </c>
      <c r="H93" s="253"/>
      <c r="I93" s="254">
        <f>ROUND(E93*H93,2)</f>
        <v>0</v>
      </c>
      <c r="J93" s="253"/>
      <c r="K93" s="254">
        <f>ROUND(E93*J93,2)</f>
        <v>0</v>
      </c>
      <c r="L93" s="254">
        <v>15</v>
      </c>
      <c r="M93" s="254">
        <f>G93*(1+L93/100)</f>
        <v>0</v>
      </c>
      <c r="N93" s="252">
        <v>0</v>
      </c>
      <c r="O93" s="252">
        <f>ROUND(E93*N93,2)</f>
        <v>0</v>
      </c>
      <c r="P93" s="252">
        <v>0</v>
      </c>
      <c r="Q93" s="252">
        <f>ROUND(E93*P93,2)</f>
        <v>0</v>
      </c>
      <c r="R93" s="254"/>
      <c r="S93" s="254" t="s">
        <v>250</v>
      </c>
      <c r="T93" s="255" t="s">
        <v>228</v>
      </c>
      <c r="U93" s="222">
        <v>0</v>
      </c>
      <c r="V93" s="222">
        <f>ROUND(E93*U93,2)</f>
        <v>0</v>
      </c>
      <c r="W93" s="222"/>
      <c r="X93" s="222" t="s">
        <v>298</v>
      </c>
      <c r="Y93" s="222" t="s">
        <v>230</v>
      </c>
      <c r="Z93" s="212"/>
      <c r="AA93" s="212"/>
      <c r="AB93" s="212"/>
      <c r="AC93" s="212"/>
      <c r="AD93" s="212"/>
      <c r="AE93" s="212"/>
      <c r="AF93" s="212"/>
      <c r="AG93" s="212" t="s">
        <v>299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9">
        <v>68</v>
      </c>
      <c r="B94" s="250" t="s">
        <v>2543</v>
      </c>
      <c r="C94" s="261" t="s">
        <v>2544</v>
      </c>
      <c r="D94" s="251" t="s">
        <v>249</v>
      </c>
      <c r="E94" s="252">
        <v>1</v>
      </c>
      <c r="F94" s="253"/>
      <c r="G94" s="254">
        <f>ROUND(E94*F94,2)</f>
        <v>0</v>
      </c>
      <c r="H94" s="253"/>
      <c r="I94" s="254">
        <f>ROUND(E94*H94,2)</f>
        <v>0</v>
      </c>
      <c r="J94" s="253"/>
      <c r="K94" s="254">
        <f>ROUND(E94*J94,2)</f>
        <v>0</v>
      </c>
      <c r="L94" s="254">
        <v>15</v>
      </c>
      <c r="M94" s="254">
        <f>G94*(1+L94/100)</f>
        <v>0</v>
      </c>
      <c r="N94" s="252">
        <v>0</v>
      </c>
      <c r="O94" s="252">
        <f>ROUND(E94*N94,2)</f>
        <v>0</v>
      </c>
      <c r="P94" s="252">
        <v>0</v>
      </c>
      <c r="Q94" s="252">
        <f>ROUND(E94*P94,2)</f>
        <v>0</v>
      </c>
      <c r="R94" s="254"/>
      <c r="S94" s="254" t="s">
        <v>250</v>
      </c>
      <c r="T94" s="255" t="s">
        <v>228</v>
      </c>
      <c r="U94" s="222">
        <v>0</v>
      </c>
      <c r="V94" s="222">
        <f>ROUND(E94*U94,2)</f>
        <v>0</v>
      </c>
      <c r="W94" s="222"/>
      <c r="X94" s="222" t="s">
        <v>298</v>
      </c>
      <c r="Y94" s="222" t="s">
        <v>230</v>
      </c>
      <c r="Z94" s="212"/>
      <c r="AA94" s="212"/>
      <c r="AB94" s="212"/>
      <c r="AC94" s="212"/>
      <c r="AD94" s="212"/>
      <c r="AE94" s="212"/>
      <c r="AF94" s="212"/>
      <c r="AG94" s="212" t="s">
        <v>299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9">
        <v>69</v>
      </c>
      <c r="B95" s="240" t="s">
        <v>2545</v>
      </c>
      <c r="C95" s="257" t="s">
        <v>2546</v>
      </c>
      <c r="D95" s="241" t="s">
        <v>1115</v>
      </c>
      <c r="E95" s="242">
        <v>80</v>
      </c>
      <c r="F95" s="243"/>
      <c r="G95" s="244">
        <f>ROUND(E95*F95,2)</f>
        <v>0</v>
      </c>
      <c r="H95" s="243"/>
      <c r="I95" s="244">
        <f>ROUND(E95*H95,2)</f>
        <v>0</v>
      </c>
      <c r="J95" s="243"/>
      <c r="K95" s="244">
        <f>ROUND(E95*J95,2)</f>
        <v>0</v>
      </c>
      <c r="L95" s="244">
        <v>15</v>
      </c>
      <c r="M95" s="244">
        <f>G95*(1+L95/100)</f>
        <v>0</v>
      </c>
      <c r="N95" s="242">
        <v>0</v>
      </c>
      <c r="O95" s="242">
        <f>ROUND(E95*N95,2)</f>
        <v>0</v>
      </c>
      <c r="P95" s="242">
        <v>0</v>
      </c>
      <c r="Q95" s="242">
        <f>ROUND(E95*P95,2)</f>
        <v>0</v>
      </c>
      <c r="R95" s="244"/>
      <c r="S95" s="244" t="s">
        <v>250</v>
      </c>
      <c r="T95" s="245" t="s">
        <v>228</v>
      </c>
      <c r="U95" s="222">
        <v>0</v>
      </c>
      <c r="V95" s="222">
        <f>ROUND(E95*U95,2)</f>
        <v>0</v>
      </c>
      <c r="W95" s="222"/>
      <c r="X95" s="222" t="s">
        <v>298</v>
      </c>
      <c r="Y95" s="222" t="s">
        <v>230</v>
      </c>
      <c r="Z95" s="212"/>
      <c r="AA95" s="212"/>
      <c r="AB95" s="212"/>
      <c r="AC95" s="212"/>
      <c r="AD95" s="212"/>
      <c r="AE95" s="212"/>
      <c r="AF95" s="212"/>
      <c r="AG95" s="212" t="s">
        <v>299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8" t="s">
        <v>2547</v>
      </c>
      <c r="D96" s="246"/>
      <c r="E96" s="246"/>
      <c r="F96" s="246"/>
      <c r="G96" s="246"/>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9">
        <v>70</v>
      </c>
      <c r="B97" s="240" t="s">
        <v>2548</v>
      </c>
      <c r="C97" s="257" t="s">
        <v>2549</v>
      </c>
      <c r="D97" s="241" t="s">
        <v>1115</v>
      </c>
      <c r="E97" s="242">
        <v>35</v>
      </c>
      <c r="F97" s="243"/>
      <c r="G97" s="244">
        <f>ROUND(E97*F97,2)</f>
        <v>0</v>
      </c>
      <c r="H97" s="243"/>
      <c r="I97" s="244">
        <f>ROUND(E97*H97,2)</f>
        <v>0</v>
      </c>
      <c r="J97" s="243"/>
      <c r="K97" s="244">
        <f>ROUND(E97*J97,2)</f>
        <v>0</v>
      </c>
      <c r="L97" s="244">
        <v>15</v>
      </c>
      <c r="M97" s="244">
        <f>G97*(1+L97/100)</f>
        <v>0</v>
      </c>
      <c r="N97" s="242">
        <v>0</v>
      </c>
      <c r="O97" s="242">
        <f>ROUND(E97*N97,2)</f>
        <v>0</v>
      </c>
      <c r="P97" s="242">
        <v>0</v>
      </c>
      <c r="Q97" s="242">
        <f>ROUND(E97*P97,2)</f>
        <v>0</v>
      </c>
      <c r="R97" s="244"/>
      <c r="S97" s="244" t="s">
        <v>250</v>
      </c>
      <c r="T97" s="245" t="s">
        <v>228</v>
      </c>
      <c r="U97" s="222">
        <v>0</v>
      </c>
      <c r="V97" s="222">
        <f>ROUND(E97*U97,2)</f>
        <v>0</v>
      </c>
      <c r="W97" s="222"/>
      <c r="X97" s="222" t="s">
        <v>298</v>
      </c>
      <c r="Y97" s="222" t="s">
        <v>230</v>
      </c>
      <c r="Z97" s="212"/>
      <c r="AA97" s="212"/>
      <c r="AB97" s="212"/>
      <c r="AC97" s="212"/>
      <c r="AD97" s="212"/>
      <c r="AE97" s="212"/>
      <c r="AF97" s="212"/>
      <c r="AG97" s="212" t="s">
        <v>299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8" t="s">
        <v>2547</v>
      </c>
      <c r="D98" s="246"/>
      <c r="E98" s="246"/>
      <c r="F98" s="246"/>
      <c r="G98" s="24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233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9">
        <v>71</v>
      </c>
      <c r="B99" s="240" t="s">
        <v>2550</v>
      </c>
      <c r="C99" s="257" t="s">
        <v>2551</v>
      </c>
      <c r="D99" s="241" t="s">
        <v>1115</v>
      </c>
      <c r="E99" s="242">
        <v>95</v>
      </c>
      <c r="F99" s="243"/>
      <c r="G99" s="244">
        <f>ROUND(E99*F99,2)</f>
        <v>0</v>
      </c>
      <c r="H99" s="243"/>
      <c r="I99" s="244">
        <f>ROUND(E99*H99,2)</f>
        <v>0</v>
      </c>
      <c r="J99" s="243"/>
      <c r="K99" s="244">
        <f>ROUND(E99*J99,2)</f>
        <v>0</v>
      </c>
      <c r="L99" s="244">
        <v>15</v>
      </c>
      <c r="M99" s="244">
        <f>G99*(1+L99/100)</f>
        <v>0</v>
      </c>
      <c r="N99" s="242">
        <v>0</v>
      </c>
      <c r="O99" s="242">
        <f>ROUND(E99*N99,2)</f>
        <v>0</v>
      </c>
      <c r="P99" s="242">
        <v>0</v>
      </c>
      <c r="Q99" s="242">
        <f>ROUND(E99*P99,2)</f>
        <v>0</v>
      </c>
      <c r="R99" s="244"/>
      <c r="S99" s="244" t="s">
        <v>250</v>
      </c>
      <c r="T99" s="245" t="s">
        <v>228</v>
      </c>
      <c r="U99" s="222">
        <v>0</v>
      </c>
      <c r="V99" s="222">
        <f>ROUND(E99*U99,2)</f>
        <v>0</v>
      </c>
      <c r="W99" s="222"/>
      <c r="X99" s="222" t="s">
        <v>298</v>
      </c>
      <c r="Y99" s="222" t="s">
        <v>230</v>
      </c>
      <c r="Z99" s="212"/>
      <c r="AA99" s="212"/>
      <c r="AB99" s="212"/>
      <c r="AC99" s="212"/>
      <c r="AD99" s="212"/>
      <c r="AE99" s="212"/>
      <c r="AF99" s="212"/>
      <c r="AG99" s="212" t="s">
        <v>299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8" t="s">
        <v>2547</v>
      </c>
      <c r="D100" s="246"/>
      <c r="E100" s="246"/>
      <c r="F100" s="246"/>
      <c r="G100" s="24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233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9">
        <v>72</v>
      </c>
      <c r="B101" s="240" t="s">
        <v>2552</v>
      </c>
      <c r="C101" s="257" t="s">
        <v>2553</v>
      </c>
      <c r="D101" s="241" t="s">
        <v>1115</v>
      </c>
      <c r="E101" s="242">
        <v>75</v>
      </c>
      <c r="F101" s="243"/>
      <c r="G101" s="244">
        <f>ROUND(E101*F101,2)</f>
        <v>0</v>
      </c>
      <c r="H101" s="243"/>
      <c r="I101" s="244">
        <f>ROUND(E101*H101,2)</f>
        <v>0</v>
      </c>
      <c r="J101" s="243"/>
      <c r="K101" s="244">
        <f>ROUND(E101*J101,2)</f>
        <v>0</v>
      </c>
      <c r="L101" s="244">
        <v>15</v>
      </c>
      <c r="M101" s="244">
        <f>G101*(1+L101/100)</f>
        <v>0</v>
      </c>
      <c r="N101" s="242">
        <v>0</v>
      </c>
      <c r="O101" s="242">
        <f>ROUND(E101*N101,2)</f>
        <v>0</v>
      </c>
      <c r="P101" s="242">
        <v>0</v>
      </c>
      <c r="Q101" s="242">
        <f>ROUND(E101*P101,2)</f>
        <v>0</v>
      </c>
      <c r="R101" s="244"/>
      <c r="S101" s="244" t="s">
        <v>250</v>
      </c>
      <c r="T101" s="245" t="s">
        <v>228</v>
      </c>
      <c r="U101" s="222">
        <v>0</v>
      </c>
      <c r="V101" s="222">
        <f>ROUND(E101*U101,2)</f>
        <v>0</v>
      </c>
      <c r="W101" s="222"/>
      <c r="X101" s="222" t="s">
        <v>298</v>
      </c>
      <c r="Y101" s="222" t="s">
        <v>230</v>
      </c>
      <c r="Z101" s="212"/>
      <c r="AA101" s="212"/>
      <c r="AB101" s="212"/>
      <c r="AC101" s="212"/>
      <c r="AD101" s="212"/>
      <c r="AE101" s="212"/>
      <c r="AF101" s="212"/>
      <c r="AG101" s="212" t="s">
        <v>299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58" t="s">
        <v>2547</v>
      </c>
      <c r="D102" s="246"/>
      <c r="E102" s="246"/>
      <c r="F102" s="246"/>
      <c r="G102" s="246"/>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233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9">
        <v>73</v>
      </c>
      <c r="B103" s="240" t="s">
        <v>2554</v>
      </c>
      <c r="C103" s="257" t="s">
        <v>2555</v>
      </c>
      <c r="D103" s="241" t="s">
        <v>2346</v>
      </c>
      <c r="E103" s="242">
        <v>90</v>
      </c>
      <c r="F103" s="243"/>
      <c r="G103" s="244">
        <f>ROUND(E103*F103,2)</f>
        <v>0</v>
      </c>
      <c r="H103" s="243"/>
      <c r="I103" s="244">
        <f>ROUND(E103*H103,2)</f>
        <v>0</v>
      </c>
      <c r="J103" s="243"/>
      <c r="K103" s="244">
        <f>ROUND(E103*J103,2)</f>
        <v>0</v>
      </c>
      <c r="L103" s="244">
        <v>15</v>
      </c>
      <c r="M103" s="244">
        <f>G103*(1+L103/100)</f>
        <v>0</v>
      </c>
      <c r="N103" s="242">
        <v>0</v>
      </c>
      <c r="O103" s="242">
        <f>ROUND(E103*N103,2)</f>
        <v>0</v>
      </c>
      <c r="P103" s="242">
        <v>0</v>
      </c>
      <c r="Q103" s="242">
        <f>ROUND(E103*P103,2)</f>
        <v>0</v>
      </c>
      <c r="R103" s="244"/>
      <c r="S103" s="244" t="s">
        <v>250</v>
      </c>
      <c r="T103" s="245" t="s">
        <v>228</v>
      </c>
      <c r="U103" s="222">
        <v>0</v>
      </c>
      <c r="V103" s="222">
        <f>ROUND(E103*U103,2)</f>
        <v>0</v>
      </c>
      <c r="W103" s="222"/>
      <c r="X103" s="222" t="s">
        <v>298</v>
      </c>
      <c r="Y103" s="222" t="s">
        <v>230</v>
      </c>
      <c r="Z103" s="212"/>
      <c r="AA103" s="212"/>
      <c r="AB103" s="212"/>
      <c r="AC103" s="212"/>
      <c r="AD103" s="212"/>
      <c r="AE103" s="212"/>
      <c r="AF103" s="212"/>
      <c r="AG103" s="212" t="s">
        <v>299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8" t="s">
        <v>2547</v>
      </c>
      <c r="D104" s="246"/>
      <c r="E104" s="246"/>
      <c r="F104" s="246"/>
      <c r="G104" s="246"/>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233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9">
        <v>74</v>
      </c>
      <c r="B105" s="240" t="s">
        <v>2556</v>
      </c>
      <c r="C105" s="257" t="s">
        <v>2557</v>
      </c>
      <c r="D105" s="241" t="s">
        <v>2346</v>
      </c>
      <c r="E105" s="242">
        <v>140</v>
      </c>
      <c r="F105" s="243"/>
      <c r="G105" s="244">
        <f>ROUND(E105*F105,2)</f>
        <v>0</v>
      </c>
      <c r="H105" s="243"/>
      <c r="I105" s="244">
        <f>ROUND(E105*H105,2)</f>
        <v>0</v>
      </c>
      <c r="J105" s="243"/>
      <c r="K105" s="244">
        <f>ROUND(E105*J105,2)</f>
        <v>0</v>
      </c>
      <c r="L105" s="244">
        <v>15</v>
      </c>
      <c r="M105" s="244">
        <f>G105*(1+L105/100)</f>
        <v>0</v>
      </c>
      <c r="N105" s="242">
        <v>0</v>
      </c>
      <c r="O105" s="242">
        <f>ROUND(E105*N105,2)</f>
        <v>0</v>
      </c>
      <c r="P105" s="242">
        <v>0</v>
      </c>
      <c r="Q105" s="242">
        <f>ROUND(E105*P105,2)</f>
        <v>0</v>
      </c>
      <c r="R105" s="244"/>
      <c r="S105" s="244" t="s">
        <v>250</v>
      </c>
      <c r="T105" s="245" t="s">
        <v>228</v>
      </c>
      <c r="U105" s="222">
        <v>0</v>
      </c>
      <c r="V105" s="222">
        <f>ROUND(E105*U105,2)</f>
        <v>0</v>
      </c>
      <c r="W105" s="222"/>
      <c r="X105" s="222" t="s">
        <v>298</v>
      </c>
      <c r="Y105" s="222" t="s">
        <v>230</v>
      </c>
      <c r="Z105" s="212"/>
      <c r="AA105" s="212"/>
      <c r="AB105" s="212"/>
      <c r="AC105" s="212"/>
      <c r="AD105" s="212"/>
      <c r="AE105" s="212"/>
      <c r="AF105" s="212"/>
      <c r="AG105" s="212" t="s">
        <v>299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8" t="s">
        <v>2547</v>
      </c>
      <c r="D106" s="246"/>
      <c r="E106" s="246"/>
      <c r="F106" s="246"/>
      <c r="G106" s="24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233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9">
        <v>75</v>
      </c>
      <c r="B107" s="240" t="s">
        <v>2558</v>
      </c>
      <c r="C107" s="257" t="s">
        <v>2559</v>
      </c>
      <c r="D107" s="241" t="s">
        <v>2346</v>
      </c>
      <c r="E107" s="242">
        <v>280</v>
      </c>
      <c r="F107" s="243"/>
      <c r="G107" s="244">
        <f>ROUND(E107*F107,2)</f>
        <v>0</v>
      </c>
      <c r="H107" s="243"/>
      <c r="I107" s="244">
        <f>ROUND(E107*H107,2)</f>
        <v>0</v>
      </c>
      <c r="J107" s="243"/>
      <c r="K107" s="244">
        <f>ROUND(E107*J107,2)</f>
        <v>0</v>
      </c>
      <c r="L107" s="244">
        <v>15</v>
      </c>
      <c r="M107" s="244">
        <f>G107*(1+L107/100)</f>
        <v>0</v>
      </c>
      <c r="N107" s="242">
        <v>0</v>
      </c>
      <c r="O107" s="242">
        <f>ROUND(E107*N107,2)</f>
        <v>0</v>
      </c>
      <c r="P107" s="242">
        <v>0</v>
      </c>
      <c r="Q107" s="242">
        <f>ROUND(E107*P107,2)</f>
        <v>0</v>
      </c>
      <c r="R107" s="244"/>
      <c r="S107" s="244" t="s">
        <v>250</v>
      </c>
      <c r="T107" s="245" t="s">
        <v>228</v>
      </c>
      <c r="U107" s="222">
        <v>0</v>
      </c>
      <c r="V107" s="222">
        <f>ROUND(E107*U107,2)</f>
        <v>0</v>
      </c>
      <c r="W107" s="222"/>
      <c r="X107" s="222" t="s">
        <v>298</v>
      </c>
      <c r="Y107" s="222" t="s">
        <v>230</v>
      </c>
      <c r="Z107" s="212"/>
      <c r="AA107" s="212"/>
      <c r="AB107" s="212"/>
      <c r="AC107" s="212"/>
      <c r="AD107" s="212"/>
      <c r="AE107" s="212"/>
      <c r="AF107" s="212"/>
      <c r="AG107" s="212" t="s">
        <v>299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8" t="s">
        <v>2547</v>
      </c>
      <c r="D108" s="246"/>
      <c r="E108" s="246"/>
      <c r="F108" s="246"/>
      <c r="G108" s="24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233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9">
        <v>76</v>
      </c>
      <c r="B109" s="240" t="s">
        <v>2560</v>
      </c>
      <c r="C109" s="257" t="s">
        <v>2561</v>
      </c>
      <c r="D109" s="241" t="s">
        <v>2346</v>
      </c>
      <c r="E109" s="242">
        <v>85</v>
      </c>
      <c r="F109" s="243"/>
      <c r="G109" s="244">
        <f>ROUND(E109*F109,2)</f>
        <v>0</v>
      </c>
      <c r="H109" s="243"/>
      <c r="I109" s="244">
        <f>ROUND(E109*H109,2)</f>
        <v>0</v>
      </c>
      <c r="J109" s="243"/>
      <c r="K109" s="244">
        <f>ROUND(E109*J109,2)</f>
        <v>0</v>
      </c>
      <c r="L109" s="244">
        <v>15</v>
      </c>
      <c r="M109" s="244">
        <f>G109*(1+L109/100)</f>
        <v>0</v>
      </c>
      <c r="N109" s="242">
        <v>0</v>
      </c>
      <c r="O109" s="242">
        <f>ROUND(E109*N109,2)</f>
        <v>0</v>
      </c>
      <c r="P109" s="242">
        <v>0</v>
      </c>
      <c r="Q109" s="242">
        <f>ROUND(E109*P109,2)</f>
        <v>0</v>
      </c>
      <c r="R109" s="244"/>
      <c r="S109" s="244" t="s">
        <v>250</v>
      </c>
      <c r="T109" s="245" t="s">
        <v>228</v>
      </c>
      <c r="U109" s="222">
        <v>0</v>
      </c>
      <c r="V109" s="222">
        <f>ROUND(E109*U109,2)</f>
        <v>0</v>
      </c>
      <c r="W109" s="222"/>
      <c r="X109" s="222" t="s">
        <v>298</v>
      </c>
      <c r="Y109" s="222" t="s">
        <v>230</v>
      </c>
      <c r="Z109" s="212"/>
      <c r="AA109" s="212"/>
      <c r="AB109" s="212"/>
      <c r="AC109" s="212"/>
      <c r="AD109" s="212"/>
      <c r="AE109" s="212"/>
      <c r="AF109" s="212"/>
      <c r="AG109" s="212" t="s">
        <v>299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8" t="s">
        <v>2547</v>
      </c>
      <c r="D110" s="246"/>
      <c r="E110" s="246"/>
      <c r="F110" s="246"/>
      <c r="G110" s="24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233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9">
        <v>77</v>
      </c>
      <c r="B111" s="240" t="s">
        <v>2562</v>
      </c>
      <c r="C111" s="257" t="s">
        <v>2561</v>
      </c>
      <c r="D111" s="241" t="s">
        <v>2346</v>
      </c>
      <c r="E111" s="242">
        <v>85</v>
      </c>
      <c r="F111" s="243"/>
      <c r="G111" s="244">
        <f>ROUND(E111*F111,2)</f>
        <v>0</v>
      </c>
      <c r="H111" s="243"/>
      <c r="I111" s="244">
        <f>ROUND(E111*H111,2)</f>
        <v>0</v>
      </c>
      <c r="J111" s="243"/>
      <c r="K111" s="244">
        <f>ROUND(E111*J111,2)</f>
        <v>0</v>
      </c>
      <c r="L111" s="244">
        <v>15</v>
      </c>
      <c r="M111" s="244">
        <f>G111*(1+L111/100)</f>
        <v>0</v>
      </c>
      <c r="N111" s="242">
        <v>0</v>
      </c>
      <c r="O111" s="242">
        <f>ROUND(E111*N111,2)</f>
        <v>0</v>
      </c>
      <c r="P111" s="242">
        <v>0</v>
      </c>
      <c r="Q111" s="242">
        <f>ROUND(E111*P111,2)</f>
        <v>0</v>
      </c>
      <c r="R111" s="244"/>
      <c r="S111" s="244" t="s">
        <v>250</v>
      </c>
      <c r="T111" s="245" t="s">
        <v>228</v>
      </c>
      <c r="U111" s="222">
        <v>0</v>
      </c>
      <c r="V111" s="222">
        <f>ROUND(E111*U111,2)</f>
        <v>0</v>
      </c>
      <c r="W111" s="222"/>
      <c r="X111" s="222" t="s">
        <v>298</v>
      </c>
      <c r="Y111" s="222" t="s">
        <v>230</v>
      </c>
      <c r="Z111" s="212"/>
      <c r="AA111" s="212"/>
      <c r="AB111" s="212"/>
      <c r="AC111" s="212"/>
      <c r="AD111" s="212"/>
      <c r="AE111" s="212"/>
      <c r="AF111" s="212"/>
      <c r="AG111" s="212" t="s">
        <v>299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8" t="s">
        <v>2547</v>
      </c>
      <c r="D112" s="246"/>
      <c r="E112" s="246"/>
      <c r="F112" s="246"/>
      <c r="G112" s="24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233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9">
        <v>78</v>
      </c>
      <c r="B113" s="240" t="s">
        <v>2563</v>
      </c>
      <c r="C113" s="257" t="s">
        <v>2564</v>
      </c>
      <c r="D113" s="241" t="s">
        <v>2346</v>
      </c>
      <c r="E113" s="242">
        <v>66</v>
      </c>
      <c r="F113" s="243"/>
      <c r="G113" s="244">
        <f>ROUND(E113*F113,2)</f>
        <v>0</v>
      </c>
      <c r="H113" s="243"/>
      <c r="I113" s="244">
        <f>ROUND(E113*H113,2)</f>
        <v>0</v>
      </c>
      <c r="J113" s="243"/>
      <c r="K113" s="244">
        <f>ROUND(E113*J113,2)</f>
        <v>0</v>
      </c>
      <c r="L113" s="244">
        <v>15</v>
      </c>
      <c r="M113" s="244">
        <f>G113*(1+L113/100)</f>
        <v>0</v>
      </c>
      <c r="N113" s="242">
        <v>0</v>
      </c>
      <c r="O113" s="242">
        <f>ROUND(E113*N113,2)</f>
        <v>0</v>
      </c>
      <c r="P113" s="242">
        <v>0</v>
      </c>
      <c r="Q113" s="242">
        <f>ROUND(E113*P113,2)</f>
        <v>0</v>
      </c>
      <c r="R113" s="244"/>
      <c r="S113" s="244" t="s">
        <v>250</v>
      </c>
      <c r="T113" s="245" t="s">
        <v>228</v>
      </c>
      <c r="U113" s="222">
        <v>0</v>
      </c>
      <c r="V113" s="222">
        <f>ROUND(E113*U113,2)</f>
        <v>0</v>
      </c>
      <c r="W113" s="222"/>
      <c r="X113" s="222" t="s">
        <v>298</v>
      </c>
      <c r="Y113" s="222" t="s">
        <v>230</v>
      </c>
      <c r="Z113" s="212"/>
      <c r="AA113" s="212"/>
      <c r="AB113" s="212"/>
      <c r="AC113" s="212"/>
      <c r="AD113" s="212"/>
      <c r="AE113" s="212"/>
      <c r="AF113" s="212"/>
      <c r="AG113" s="212" t="s">
        <v>299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8" t="s">
        <v>2547</v>
      </c>
      <c r="D114" s="246"/>
      <c r="E114" s="246"/>
      <c r="F114" s="246"/>
      <c r="G114" s="246"/>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233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9">
        <v>79</v>
      </c>
      <c r="B115" s="240" t="s">
        <v>2565</v>
      </c>
      <c r="C115" s="257" t="s">
        <v>2566</v>
      </c>
      <c r="D115" s="241" t="s">
        <v>2346</v>
      </c>
      <c r="E115" s="242">
        <v>450</v>
      </c>
      <c r="F115" s="243"/>
      <c r="G115" s="244">
        <f>ROUND(E115*F115,2)</f>
        <v>0</v>
      </c>
      <c r="H115" s="243"/>
      <c r="I115" s="244">
        <f>ROUND(E115*H115,2)</f>
        <v>0</v>
      </c>
      <c r="J115" s="243"/>
      <c r="K115" s="244">
        <f>ROUND(E115*J115,2)</f>
        <v>0</v>
      </c>
      <c r="L115" s="244">
        <v>15</v>
      </c>
      <c r="M115" s="244">
        <f>G115*(1+L115/100)</f>
        <v>0</v>
      </c>
      <c r="N115" s="242">
        <v>0</v>
      </c>
      <c r="O115" s="242">
        <f>ROUND(E115*N115,2)</f>
        <v>0</v>
      </c>
      <c r="P115" s="242">
        <v>0</v>
      </c>
      <c r="Q115" s="242">
        <f>ROUND(E115*P115,2)</f>
        <v>0</v>
      </c>
      <c r="R115" s="244"/>
      <c r="S115" s="244" t="s">
        <v>250</v>
      </c>
      <c r="T115" s="245" t="s">
        <v>228</v>
      </c>
      <c r="U115" s="222">
        <v>0</v>
      </c>
      <c r="V115" s="222">
        <f>ROUND(E115*U115,2)</f>
        <v>0</v>
      </c>
      <c r="W115" s="222"/>
      <c r="X115" s="222" t="s">
        <v>298</v>
      </c>
      <c r="Y115" s="222" t="s">
        <v>230</v>
      </c>
      <c r="Z115" s="212"/>
      <c r="AA115" s="212"/>
      <c r="AB115" s="212"/>
      <c r="AC115" s="212"/>
      <c r="AD115" s="212"/>
      <c r="AE115" s="212"/>
      <c r="AF115" s="212"/>
      <c r="AG115" s="212" t="s">
        <v>299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8" t="s">
        <v>2547</v>
      </c>
      <c r="D116" s="246"/>
      <c r="E116" s="246"/>
      <c r="F116" s="246"/>
      <c r="G116" s="24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233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9">
        <v>80</v>
      </c>
      <c r="B117" s="240" t="s">
        <v>2567</v>
      </c>
      <c r="C117" s="257" t="s">
        <v>2568</v>
      </c>
      <c r="D117" s="241" t="s">
        <v>1115</v>
      </c>
      <c r="E117" s="242">
        <v>3</v>
      </c>
      <c r="F117" s="243"/>
      <c r="G117" s="244">
        <f>ROUND(E117*F117,2)</f>
        <v>0</v>
      </c>
      <c r="H117" s="243"/>
      <c r="I117" s="244">
        <f>ROUND(E117*H117,2)</f>
        <v>0</v>
      </c>
      <c r="J117" s="243"/>
      <c r="K117" s="244">
        <f>ROUND(E117*J117,2)</f>
        <v>0</v>
      </c>
      <c r="L117" s="244">
        <v>15</v>
      </c>
      <c r="M117" s="244">
        <f>G117*(1+L117/100)</f>
        <v>0</v>
      </c>
      <c r="N117" s="242">
        <v>0</v>
      </c>
      <c r="O117" s="242">
        <f>ROUND(E117*N117,2)</f>
        <v>0</v>
      </c>
      <c r="P117" s="242">
        <v>0</v>
      </c>
      <c r="Q117" s="242">
        <f>ROUND(E117*P117,2)</f>
        <v>0</v>
      </c>
      <c r="R117" s="244"/>
      <c r="S117" s="244" t="s">
        <v>250</v>
      </c>
      <c r="T117" s="245" t="s">
        <v>228</v>
      </c>
      <c r="U117" s="222">
        <v>0</v>
      </c>
      <c r="V117" s="222">
        <f>ROUND(E117*U117,2)</f>
        <v>0</v>
      </c>
      <c r="W117" s="222"/>
      <c r="X117" s="222" t="s">
        <v>298</v>
      </c>
      <c r="Y117" s="222" t="s">
        <v>230</v>
      </c>
      <c r="Z117" s="212"/>
      <c r="AA117" s="212"/>
      <c r="AB117" s="212"/>
      <c r="AC117" s="212"/>
      <c r="AD117" s="212"/>
      <c r="AE117" s="212"/>
      <c r="AF117" s="212"/>
      <c r="AG117" s="212" t="s">
        <v>299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8" t="s">
        <v>2547</v>
      </c>
      <c r="D118" s="246"/>
      <c r="E118" s="246"/>
      <c r="F118" s="246"/>
      <c r="G118" s="246"/>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233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9">
        <v>81</v>
      </c>
      <c r="B119" s="250" t="s">
        <v>2569</v>
      </c>
      <c r="C119" s="261" t="s">
        <v>2570</v>
      </c>
      <c r="D119" s="251" t="s">
        <v>249</v>
      </c>
      <c r="E119" s="252">
        <v>1</v>
      </c>
      <c r="F119" s="253"/>
      <c r="G119" s="254">
        <f>ROUND(E119*F119,2)</f>
        <v>0</v>
      </c>
      <c r="H119" s="253"/>
      <c r="I119" s="254">
        <f>ROUND(E119*H119,2)</f>
        <v>0</v>
      </c>
      <c r="J119" s="253"/>
      <c r="K119" s="254">
        <f>ROUND(E119*J119,2)</f>
        <v>0</v>
      </c>
      <c r="L119" s="254">
        <v>15</v>
      </c>
      <c r="M119" s="254">
        <f>G119*(1+L119/100)</f>
        <v>0</v>
      </c>
      <c r="N119" s="252">
        <v>0</v>
      </c>
      <c r="O119" s="252">
        <f>ROUND(E119*N119,2)</f>
        <v>0</v>
      </c>
      <c r="P119" s="252">
        <v>0</v>
      </c>
      <c r="Q119" s="252">
        <f>ROUND(E119*P119,2)</f>
        <v>0</v>
      </c>
      <c r="R119" s="254"/>
      <c r="S119" s="254" t="s">
        <v>250</v>
      </c>
      <c r="T119" s="255" t="s">
        <v>228</v>
      </c>
      <c r="U119" s="222">
        <v>0</v>
      </c>
      <c r="V119" s="222">
        <f>ROUND(E119*U119,2)</f>
        <v>0</v>
      </c>
      <c r="W119" s="222"/>
      <c r="X119" s="222" t="s">
        <v>298</v>
      </c>
      <c r="Y119" s="222" t="s">
        <v>230</v>
      </c>
      <c r="Z119" s="212"/>
      <c r="AA119" s="212"/>
      <c r="AB119" s="212"/>
      <c r="AC119" s="212"/>
      <c r="AD119" s="212"/>
      <c r="AE119" s="212"/>
      <c r="AF119" s="212"/>
      <c r="AG119" s="212" t="s">
        <v>299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9">
        <v>82</v>
      </c>
      <c r="B120" s="250" t="s">
        <v>2571</v>
      </c>
      <c r="C120" s="261" t="s">
        <v>2572</v>
      </c>
      <c r="D120" s="251" t="s">
        <v>249</v>
      </c>
      <c r="E120" s="252">
        <v>1</v>
      </c>
      <c r="F120" s="253"/>
      <c r="G120" s="254">
        <f>ROUND(E120*F120,2)</f>
        <v>0</v>
      </c>
      <c r="H120" s="253"/>
      <c r="I120" s="254">
        <f>ROUND(E120*H120,2)</f>
        <v>0</v>
      </c>
      <c r="J120" s="253"/>
      <c r="K120" s="254">
        <f>ROUND(E120*J120,2)</f>
        <v>0</v>
      </c>
      <c r="L120" s="254">
        <v>15</v>
      </c>
      <c r="M120" s="254">
        <f>G120*(1+L120/100)</f>
        <v>0</v>
      </c>
      <c r="N120" s="252">
        <v>0</v>
      </c>
      <c r="O120" s="252">
        <f>ROUND(E120*N120,2)</f>
        <v>0</v>
      </c>
      <c r="P120" s="252">
        <v>0</v>
      </c>
      <c r="Q120" s="252">
        <f>ROUND(E120*P120,2)</f>
        <v>0</v>
      </c>
      <c r="R120" s="254"/>
      <c r="S120" s="254" t="s">
        <v>250</v>
      </c>
      <c r="T120" s="255" t="s">
        <v>228</v>
      </c>
      <c r="U120" s="222">
        <v>0</v>
      </c>
      <c r="V120" s="222">
        <f>ROUND(E120*U120,2)</f>
        <v>0</v>
      </c>
      <c r="W120" s="222"/>
      <c r="X120" s="222" t="s">
        <v>298</v>
      </c>
      <c r="Y120" s="222" t="s">
        <v>230</v>
      </c>
      <c r="Z120" s="212"/>
      <c r="AA120" s="212"/>
      <c r="AB120" s="212"/>
      <c r="AC120" s="212"/>
      <c r="AD120" s="212"/>
      <c r="AE120" s="212"/>
      <c r="AF120" s="212"/>
      <c r="AG120" s="212" t="s">
        <v>299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9">
        <v>83</v>
      </c>
      <c r="B121" s="250" t="s">
        <v>2573</v>
      </c>
      <c r="C121" s="261" t="s">
        <v>2574</v>
      </c>
      <c r="D121" s="251" t="s">
        <v>249</v>
      </c>
      <c r="E121" s="252">
        <v>1</v>
      </c>
      <c r="F121" s="253"/>
      <c r="G121" s="254">
        <f>ROUND(E121*F121,2)</f>
        <v>0</v>
      </c>
      <c r="H121" s="253"/>
      <c r="I121" s="254">
        <f>ROUND(E121*H121,2)</f>
        <v>0</v>
      </c>
      <c r="J121" s="253"/>
      <c r="K121" s="254">
        <f>ROUND(E121*J121,2)</f>
        <v>0</v>
      </c>
      <c r="L121" s="254">
        <v>15</v>
      </c>
      <c r="M121" s="254">
        <f>G121*(1+L121/100)</f>
        <v>0</v>
      </c>
      <c r="N121" s="252">
        <v>0</v>
      </c>
      <c r="O121" s="252">
        <f>ROUND(E121*N121,2)</f>
        <v>0</v>
      </c>
      <c r="P121" s="252">
        <v>0</v>
      </c>
      <c r="Q121" s="252">
        <f>ROUND(E121*P121,2)</f>
        <v>0</v>
      </c>
      <c r="R121" s="254"/>
      <c r="S121" s="254" t="s">
        <v>250</v>
      </c>
      <c r="T121" s="255" t="s">
        <v>228</v>
      </c>
      <c r="U121" s="222">
        <v>0</v>
      </c>
      <c r="V121" s="222">
        <f>ROUND(E121*U121,2)</f>
        <v>0</v>
      </c>
      <c r="W121" s="222"/>
      <c r="X121" s="222" t="s">
        <v>298</v>
      </c>
      <c r="Y121" s="222" t="s">
        <v>230</v>
      </c>
      <c r="Z121" s="212"/>
      <c r="AA121" s="212"/>
      <c r="AB121" s="212"/>
      <c r="AC121" s="212"/>
      <c r="AD121" s="212"/>
      <c r="AE121" s="212"/>
      <c r="AF121" s="212"/>
      <c r="AG121" s="212" t="s">
        <v>362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9">
        <v>84</v>
      </c>
      <c r="B122" s="250" t="s">
        <v>2575</v>
      </c>
      <c r="C122" s="261" t="s">
        <v>2576</v>
      </c>
      <c r="D122" s="251" t="s">
        <v>249</v>
      </c>
      <c r="E122" s="252">
        <v>1</v>
      </c>
      <c r="F122" s="253"/>
      <c r="G122" s="254">
        <f>ROUND(E122*F122,2)</f>
        <v>0</v>
      </c>
      <c r="H122" s="253"/>
      <c r="I122" s="254">
        <f>ROUND(E122*H122,2)</f>
        <v>0</v>
      </c>
      <c r="J122" s="253"/>
      <c r="K122" s="254">
        <f>ROUND(E122*J122,2)</f>
        <v>0</v>
      </c>
      <c r="L122" s="254">
        <v>15</v>
      </c>
      <c r="M122" s="254">
        <f>G122*(1+L122/100)</f>
        <v>0</v>
      </c>
      <c r="N122" s="252">
        <v>0</v>
      </c>
      <c r="O122" s="252">
        <f>ROUND(E122*N122,2)</f>
        <v>0</v>
      </c>
      <c r="P122" s="252">
        <v>0</v>
      </c>
      <c r="Q122" s="252">
        <f>ROUND(E122*P122,2)</f>
        <v>0</v>
      </c>
      <c r="R122" s="254"/>
      <c r="S122" s="254" t="s">
        <v>250</v>
      </c>
      <c r="T122" s="255" t="s">
        <v>228</v>
      </c>
      <c r="U122" s="222">
        <v>0</v>
      </c>
      <c r="V122" s="222">
        <f>ROUND(E122*U122,2)</f>
        <v>0</v>
      </c>
      <c r="W122" s="222"/>
      <c r="X122" s="222" t="s">
        <v>298</v>
      </c>
      <c r="Y122" s="222" t="s">
        <v>230</v>
      </c>
      <c r="Z122" s="212"/>
      <c r="AA122" s="212"/>
      <c r="AB122" s="212"/>
      <c r="AC122" s="212"/>
      <c r="AD122" s="212"/>
      <c r="AE122" s="212"/>
      <c r="AF122" s="212"/>
      <c r="AG122" s="212" t="s">
        <v>362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9">
        <v>85</v>
      </c>
      <c r="B123" s="250" t="s">
        <v>2577</v>
      </c>
      <c r="C123" s="261" t="s">
        <v>2578</v>
      </c>
      <c r="D123" s="251" t="s">
        <v>249</v>
      </c>
      <c r="E123" s="252">
        <v>1</v>
      </c>
      <c r="F123" s="253"/>
      <c r="G123" s="254">
        <f>ROUND(E123*F123,2)</f>
        <v>0</v>
      </c>
      <c r="H123" s="253"/>
      <c r="I123" s="254">
        <f>ROUND(E123*H123,2)</f>
        <v>0</v>
      </c>
      <c r="J123" s="253"/>
      <c r="K123" s="254">
        <f>ROUND(E123*J123,2)</f>
        <v>0</v>
      </c>
      <c r="L123" s="254">
        <v>15</v>
      </c>
      <c r="M123" s="254">
        <f>G123*(1+L123/100)</f>
        <v>0</v>
      </c>
      <c r="N123" s="252">
        <v>0</v>
      </c>
      <c r="O123" s="252">
        <f>ROUND(E123*N123,2)</f>
        <v>0</v>
      </c>
      <c r="P123" s="252">
        <v>0</v>
      </c>
      <c r="Q123" s="252">
        <f>ROUND(E123*P123,2)</f>
        <v>0</v>
      </c>
      <c r="R123" s="254"/>
      <c r="S123" s="254" t="s">
        <v>250</v>
      </c>
      <c r="T123" s="255" t="s">
        <v>228</v>
      </c>
      <c r="U123" s="222">
        <v>0</v>
      </c>
      <c r="V123" s="222">
        <f>ROUND(E123*U123,2)</f>
        <v>0</v>
      </c>
      <c r="W123" s="222"/>
      <c r="X123" s="222" t="s">
        <v>298</v>
      </c>
      <c r="Y123" s="222" t="s">
        <v>230</v>
      </c>
      <c r="Z123" s="212"/>
      <c r="AA123" s="212"/>
      <c r="AB123" s="212"/>
      <c r="AC123" s="212"/>
      <c r="AD123" s="212"/>
      <c r="AE123" s="212"/>
      <c r="AF123" s="212"/>
      <c r="AG123" s="212" t="s">
        <v>362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9">
        <v>86</v>
      </c>
      <c r="B124" s="240" t="s">
        <v>2579</v>
      </c>
      <c r="C124" s="257" t="s">
        <v>2580</v>
      </c>
      <c r="D124" s="241" t="s">
        <v>249</v>
      </c>
      <c r="E124" s="242">
        <v>1</v>
      </c>
      <c r="F124" s="243"/>
      <c r="G124" s="244">
        <f>ROUND(E124*F124,2)</f>
        <v>0</v>
      </c>
      <c r="H124" s="243"/>
      <c r="I124" s="244">
        <f>ROUND(E124*H124,2)</f>
        <v>0</v>
      </c>
      <c r="J124" s="243"/>
      <c r="K124" s="244">
        <f>ROUND(E124*J124,2)</f>
        <v>0</v>
      </c>
      <c r="L124" s="244">
        <v>15</v>
      </c>
      <c r="M124" s="244">
        <f>G124*(1+L124/100)</f>
        <v>0</v>
      </c>
      <c r="N124" s="242">
        <v>0</v>
      </c>
      <c r="O124" s="242">
        <f>ROUND(E124*N124,2)</f>
        <v>0</v>
      </c>
      <c r="P124" s="242">
        <v>0</v>
      </c>
      <c r="Q124" s="242">
        <f>ROUND(E124*P124,2)</f>
        <v>0</v>
      </c>
      <c r="R124" s="244"/>
      <c r="S124" s="244" t="s">
        <v>250</v>
      </c>
      <c r="T124" s="245" t="s">
        <v>228</v>
      </c>
      <c r="U124" s="222">
        <v>0</v>
      </c>
      <c r="V124" s="222">
        <f>ROUND(E124*U124,2)</f>
        <v>0</v>
      </c>
      <c r="W124" s="222"/>
      <c r="X124" s="222" t="s">
        <v>298</v>
      </c>
      <c r="Y124" s="222" t="s">
        <v>230</v>
      </c>
      <c r="Z124" s="212"/>
      <c r="AA124" s="212"/>
      <c r="AB124" s="212"/>
      <c r="AC124" s="212"/>
      <c r="AD124" s="212"/>
      <c r="AE124" s="212"/>
      <c r="AF124" s="212"/>
      <c r="AG124" s="212" t="s">
        <v>299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3"/>
      <c r="B125" s="4"/>
      <c r="C125" s="262"/>
      <c r="D125" s="6"/>
      <c r="E125" s="3"/>
      <c r="F125" s="3"/>
      <c r="G125" s="3"/>
      <c r="H125" s="3"/>
      <c r="I125" s="3"/>
      <c r="J125" s="3"/>
      <c r="K125" s="3"/>
      <c r="L125" s="3"/>
      <c r="M125" s="3"/>
      <c r="N125" s="3"/>
      <c r="O125" s="3"/>
      <c r="P125" s="3"/>
      <c r="Q125" s="3"/>
      <c r="R125" s="3"/>
      <c r="S125" s="3"/>
      <c r="T125" s="3"/>
      <c r="U125" s="3"/>
      <c r="V125" s="3"/>
      <c r="W125" s="3"/>
      <c r="X125" s="3"/>
      <c r="Y125" s="3"/>
      <c r="AE125">
        <v>15</v>
      </c>
      <c r="AF125">
        <v>21</v>
      </c>
      <c r="AG125" t="s">
        <v>208</v>
      </c>
    </row>
    <row r="126" spans="1:60" x14ac:dyDescent="0.2">
      <c r="A126" s="215"/>
      <c r="B126" s="216" t="s">
        <v>29</v>
      </c>
      <c r="C126" s="263"/>
      <c r="D126" s="217"/>
      <c r="E126" s="218"/>
      <c r="F126" s="218"/>
      <c r="G126" s="238">
        <f>G8</f>
        <v>0</v>
      </c>
      <c r="H126" s="3"/>
      <c r="I126" s="3"/>
      <c r="J126" s="3"/>
      <c r="K126" s="3"/>
      <c r="L126" s="3"/>
      <c r="M126" s="3"/>
      <c r="N126" s="3"/>
      <c r="O126" s="3"/>
      <c r="P126" s="3"/>
      <c r="Q126" s="3"/>
      <c r="R126" s="3"/>
      <c r="S126" s="3"/>
      <c r="T126" s="3"/>
      <c r="U126" s="3"/>
      <c r="V126" s="3"/>
      <c r="W126" s="3"/>
      <c r="X126" s="3"/>
      <c r="Y126" s="3"/>
      <c r="AE126">
        <f>SUMIF(L7:L124,AE125,G7:G124)</f>
        <v>0</v>
      </c>
      <c r="AF126">
        <f>SUMIF(L7:L124,AF125,G7:G124)</f>
        <v>0</v>
      </c>
      <c r="AG126" t="s">
        <v>290</v>
      </c>
    </row>
    <row r="127" spans="1:60" x14ac:dyDescent="0.2">
      <c r="C127" s="264"/>
      <c r="D127" s="10"/>
      <c r="AG127" t="s">
        <v>292</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7">
    <mergeCell ref="C110:G110"/>
    <mergeCell ref="C112:G112"/>
    <mergeCell ref="C114:G114"/>
    <mergeCell ref="C116:G116"/>
    <mergeCell ref="C118:G118"/>
    <mergeCell ref="C98:G98"/>
    <mergeCell ref="C100:G100"/>
    <mergeCell ref="C102:G102"/>
    <mergeCell ref="C104:G104"/>
    <mergeCell ref="C106:G106"/>
    <mergeCell ref="C108:G108"/>
    <mergeCell ref="A1:G1"/>
    <mergeCell ref="C2:G2"/>
    <mergeCell ref="C3:G3"/>
    <mergeCell ref="C4:G4"/>
    <mergeCell ref="C9:G9"/>
    <mergeCell ref="C96:G96"/>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56</v>
      </c>
      <c r="C3" s="201" t="s">
        <v>57</v>
      </c>
      <c r="D3" s="199"/>
      <c r="E3" s="199"/>
      <c r="F3" s="199"/>
      <c r="G3" s="200"/>
      <c r="AC3" s="176" t="s">
        <v>196</v>
      </c>
      <c r="AG3" t="s">
        <v>198</v>
      </c>
    </row>
    <row r="4" spans="1:60" ht="24.95" customHeight="1" x14ac:dyDescent="0.2">
      <c r="A4" s="202" t="s">
        <v>9</v>
      </c>
      <c r="B4" s="203" t="s">
        <v>66</v>
      </c>
      <c r="C4" s="204" t="s">
        <v>67</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185</v>
      </c>
      <c r="C8" s="256" t="s">
        <v>186</v>
      </c>
      <c r="D8" s="231"/>
      <c r="E8" s="232"/>
      <c r="F8" s="233"/>
      <c r="G8" s="233">
        <f>SUMIF(AG9:AG95,"&lt;&gt;NOR",G9:G95)</f>
        <v>0</v>
      </c>
      <c r="H8" s="233"/>
      <c r="I8" s="233">
        <f>SUM(I9:I95)</f>
        <v>0</v>
      </c>
      <c r="J8" s="233"/>
      <c r="K8" s="233">
        <f>SUM(K9:K95)</f>
        <v>0</v>
      </c>
      <c r="L8" s="233"/>
      <c r="M8" s="233">
        <f>SUM(M9:M95)</f>
        <v>0</v>
      </c>
      <c r="N8" s="232"/>
      <c r="O8" s="232">
        <f>SUM(O9:O95)</f>
        <v>0</v>
      </c>
      <c r="P8" s="232"/>
      <c r="Q8" s="232">
        <f>SUM(Q9:Q95)</f>
        <v>0</v>
      </c>
      <c r="R8" s="233"/>
      <c r="S8" s="233"/>
      <c r="T8" s="234"/>
      <c r="U8" s="228"/>
      <c r="V8" s="228">
        <f>SUM(V9:V95)</f>
        <v>928</v>
      </c>
      <c r="W8" s="228"/>
      <c r="X8" s="228"/>
      <c r="Y8" s="228"/>
      <c r="AG8" t="s">
        <v>223</v>
      </c>
    </row>
    <row r="9" spans="1:60" outlineLevel="1" x14ac:dyDescent="0.2">
      <c r="A9" s="249">
        <v>1</v>
      </c>
      <c r="B9" s="250" t="s">
        <v>2581</v>
      </c>
      <c r="C9" s="261" t="s">
        <v>2582</v>
      </c>
      <c r="D9" s="251" t="s">
        <v>1115</v>
      </c>
      <c r="E9" s="252">
        <v>10</v>
      </c>
      <c r="F9" s="253"/>
      <c r="G9" s="254">
        <f>ROUND(E9*F9,2)</f>
        <v>0</v>
      </c>
      <c r="H9" s="253"/>
      <c r="I9" s="254">
        <f>ROUND(E9*H9,2)</f>
        <v>0</v>
      </c>
      <c r="J9" s="253"/>
      <c r="K9" s="254">
        <f>ROUND(E9*J9,2)</f>
        <v>0</v>
      </c>
      <c r="L9" s="254">
        <v>15</v>
      </c>
      <c r="M9" s="254">
        <f>G9*(1+L9/100)</f>
        <v>0</v>
      </c>
      <c r="N9" s="252">
        <v>0</v>
      </c>
      <c r="O9" s="252">
        <f>ROUND(E9*N9,2)</f>
        <v>0</v>
      </c>
      <c r="P9" s="252">
        <v>0</v>
      </c>
      <c r="Q9" s="252">
        <f>ROUND(E9*P9,2)</f>
        <v>0</v>
      </c>
      <c r="R9" s="254"/>
      <c r="S9" s="254" t="s">
        <v>250</v>
      </c>
      <c r="T9" s="255" t="s">
        <v>228</v>
      </c>
      <c r="U9" s="222">
        <v>0</v>
      </c>
      <c r="V9" s="222">
        <f>ROUND(E9*U9,2)</f>
        <v>0</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2583</v>
      </c>
      <c r="C10" s="261" t="s">
        <v>2584</v>
      </c>
      <c r="D10" s="251" t="s">
        <v>1115</v>
      </c>
      <c r="E10" s="252">
        <v>35</v>
      </c>
      <c r="F10" s="253"/>
      <c r="G10" s="254">
        <f>ROUND(E10*F10,2)</f>
        <v>0</v>
      </c>
      <c r="H10" s="253"/>
      <c r="I10" s="254">
        <f>ROUND(E10*H10,2)</f>
        <v>0</v>
      </c>
      <c r="J10" s="253"/>
      <c r="K10" s="254">
        <f>ROUND(E10*J10,2)</f>
        <v>0</v>
      </c>
      <c r="L10" s="254">
        <v>15</v>
      </c>
      <c r="M10" s="254">
        <f>G10*(1+L10/100)</f>
        <v>0</v>
      </c>
      <c r="N10" s="252">
        <v>0</v>
      </c>
      <c r="O10" s="252">
        <f>ROUND(E10*N10,2)</f>
        <v>0</v>
      </c>
      <c r="P10" s="252">
        <v>0</v>
      </c>
      <c r="Q10" s="252">
        <f>ROUND(E10*P10,2)</f>
        <v>0</v>
      </c>
      <c r="R10" s="254"/>
      <c r="S10" s="254" t="s">
        <v>250</v>
      </c>
      <c r="T10" s="255" t="s">
        <v>228</v>
      </c>
      <c r="U10" s="222">
        <v>0</v>
      </c>
      <c r="V10" s="222">
        <f>ROUND(E10*U10,2)</f>
        <v>0</v>
      </c>
      <c r="W10" s="222"/>
      <c r="X10" s="222" t="s">
        <v>298</v>
      </c>
      <c r="Y10" s="222" t="s">
        <v>230</v>
      </c>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2585</v>
      </c>
      <c r="C11" s="261" t="s">
        <v>2586</v>
      </c>
      <c r="D11" s="251" t="s">
        <v>1115</v>
      </c>
      <c r="E11" s="252">
        <v>26</v>
      </c>
      <c r="F11" s="253"/>
      <c r="G11" s="254">
        <f>ROUND(E11*F11,2)</f>
        <v>0</v>
      </c>
      <c r="H11" s="253"/>
      <c r="I11" s="254">
        <f>ROUND(E11*H11,2)</f>
        <v>0</v>
      </c>
      <c r="J11" s="253"/>
      <c r="K11" s="254">
        <f>ROUND(E11*J11,2)</f>
        <v>0</v>
      </c>
      <c r="L11" s="254">
        <v>15</v>
      </c>
      <c r="M11" s="254">
        <f>G11*(1+L11/100)</f>
        <v>0</v>
      </c>
      <c r="N11" s="252">
        <v>0</v>
      </c>
      <c r="O11" s="252">
        <f>ROUND(E11*N11,2)</f>
        <v>0</v>
      </c>
      <c r="P11" s="252">
        <v>0</v>
      </c>
      <c r="Q11" s="252">
        <f>ROUND(E11*P11,2)</f>
        <v>0</v>
      </c>
      <c r="R11" s="254"/>
      <c r="S11" s="254" t="s">
        <v>250</v>
      </c>
      <c r="T11" s="255" t="s">
        <v>228</v>
      </c>
      <c r="U11" s="222">
        <v>0</v>
      </c>
      <c r="V11" s="222">
        <f>ROUND(E11*U11,2)</f>
        <v>0</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2587</v>
      </c>
      <c r="C12" s="261" t="s">
        <v>2588</v>
      </c>
      <c r="D12" s="251" t="s">
        <v>1115</v>
      </c>
      <c r="E12" s="252">
        <v>2</v>
      </c>
      <c r="F12" s="253"/>
      <c r="G12" s="254">
        <f>ROUND(E12*F12,2)</f>
        <v>0</v>
      </c>
      <c r="H12" s="253"/>
      <c r="I12" s="254">
        <f>ROUND(E12*H12,2)</f>
        <v>0</v>
      </c>
      <c r="J12" s="253"/>
      <c r="K12" s="254">
        <f>ROUND(E12*J12,2)</f>
        <v>0</v>
      </c>
      <c r="L12" s="254">
        <v>15</v>
      </c>
      <c r="M12" s="254">
        <f>G12*(1+L12/100)</f>
        <v>0</v>
      </c>
      <c r="N12" s="252">
        <v>0</v>
      </c>
      <c r="O12" s="252">
        <f>ROUND(E12*N12,2)</f>
        <v>0</v>
      </c>
      <c r="P12" s="252">
        <v>0</v>
      </c>
      <c r="Q12" s="252">
        <f>ROUND(E12*P12,2)</f>
        <v>0</v>
      </c>
      <c r="R12" s="254"/>
      <c r="S12" s="254" t="s">
        <v>250</v>
      </c>
      <c r="T12" s="255" t="s">
        <v>228</v>
      </c>
      <c r="U12" s="222">
        <v>1</v>
      </c>
      <c r="V12" s="222">
        <f>ROUND(E12*U12,2)</f>
        <v>2</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2589</v>
      </c>
      <c r="C13" s="261" t="s">
        <v>2590</v>
      </c>
      <c r="D13" s="251" t="s">
        <v>1115</v>
      </c>
      <c r="E13" s="252">
        <v>29</v>
      </c>
      <c r="F13" s="253"/>
      <c r="G13" s="254">
        <f>ROUND(E13*F13,2)</f>
        <v>0</v>
      </c>
      <c r="H13" s="253"/>
      <c r="I13" s="254">
        <f>ROUND(E13*H13,2)</f>
        <v>0</v>
      </c>
      <c r="J13" s="253"/>
      <c r="K13" s="254">
        <f>ROUND(E13*J13,2)</f>
        <v>0</v>
      </c>
      <c r="L13" s="254">
        <v>15</v>
      </c>
      <c r="M13" s="254">
        <f>G13*(1+L13/100)</f>
        <v>0</v>
      </c>
      <c r="N13" s="252">
        <v>0</v>
      </c>
      <c r="O13" s="252">
        <f>ROUND(E13*N13,2)</f>
        <v>0</v>
      </c>
      <c r="P13" s="252">
        <v>0</v>
      </c>
      <c r="Q13" s="252">
        <f>ROUND(E13*P13,2)</f>
        <v>0</v>
      </c>
      <c r="R13" s="254"/>
      <c r="S13" s="254" t="s">
        <v>250</v>
      </c>
      <c r="T13" s="255" t="s">
        <v>228</v>
      </c>
      <c r="U13" s="222">
        <v>0</v>
      </c>
      <c r="V13" s="222">
        <f>ROUND(E13*U13,2)</f>
        <v>0</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2591</v>
      </c>
      <c r="C14" s="261" t="s">
        <v>2592</v>
      </c>
      <c r="D14" s="251" t="s">
        <v>1115</v>
      </c>
      <c r="E14" s="252">
        <v>26</v>
      </c>
      <c r="F14" s="253"/>
      <c r="G14" s="254">
        <f>ROUND(E14*F14,2)</f>
        <v>0</v>
      </c>
      <c r="H14" s="253"/>
      <c r="I14" s="254">
        <f>ROUND(E14*H14,2)</f>
        <v>0</v>
      </c>
      <c r="J14" s="253"/>
      <c r="K14" s="254">
        <f>ROUND(E14*J14,2)</f>
        <v>0</v>
      </c>
      <c r="L14" s="254">
        <v>15</v>
      </c>
      <c r="M14" s="254">
        <f>G14*(1+L14/100)</f>
        <v>0</v>
      </c>
      <c r="N14" s="252">
        <v>0</v>
      </c>
      <c r="O14" s="252">
        <f>ROUND(E14*N14,2)</f>
        <v>0</v>
      </c>
      <c r="P14" s="252">
        <v>0</v>
      </c>
      <c r="Q14" s="252">
        <f>ROUND(E14*P14,2)</f>
        <v>0</v>
      </c>
      <c r="R14" s="254"/>
      <c r="S14" s="254" t="s">
        <v>250</v>
      </c>
      <c r="T14" s="255" t="s">
        <v>228</v>
      </c>
      <c r="U14" s="222">
        <v>1</v>
      </c>
      <c r="V14" s="222">
        <f>ROUND(E14*U14,2)</f>
        <v>26</v>
      </c>
      <c r="W14" s="222"/>
      <c r="X14" s="222" t="s">
        <v>2593</v>
      </c>
      <c r="Y14" s="222" t="s">
        <v>230</v>
      </c>
      <c r="Z14" s="212"/>
      <c r="AA14" s="212"/>
      <c r="AB14" s="212"/>
      <c r="AC14" s="212"/>
      <c r="AD14" s="212"/>
      <c r="AE14" s="212"/>
      <c r="AF14" s="212"/>
      <c r="AG14" s="212" t="s">
        <v>2594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2595</v>
      </c>
      <c r="C15" s="261" t="s">
        <v>2596</v>
      </c>
      <c r="D15" s="251" t="s">
        <v>2346</v>
      </c>
      <c r="E15" s="252">
        <v>400</v>
      </c>
      <c r="F15" s="253"/>
      <c r="G15" s="254">
        <f>ROUND(E15*F15,2)</f>
        <v>0</v>
      </c>
      <c r="H15" s="253"/>
      <c r="I15" s="254">
        <f>ROUND(E15*H15,2)</f>
        <v>0</v>
      </c>
      <c r="J15" s="253"/>
      <c r="K15" s="254">
        <f>ROUND(E15*J15,2)</f>
        <v>0</v>
      </c>
      <c r="L15" s="254">
        <v>15</v>
      </c>
      <c r="M15" s="254">
        <f>G15*(1+L15/100)</f>
        <v>0</v>
      </c>
      <c r="N15" s="252">
        <v>0</v>
      </c>
      <c r="O15" s="252">
        <f>ROUND(E15*N15,2)</f>
        <v>0</v>
      </c>
      <c r="P15" s="252">
        <v>0</v>
      </c>
      <c r="Q15" s="252">
        <f>ROUND(E15*P15,2)</f>
        <v>0</v>
      </c>
      <c r="R15" s="254"/>
      <c r="S15" s="254" t="s">
        <v>250</v>
      </c>
      <c r="T15" s="255" t="s">
        <v>228</v>
      </c>
      <c r="U15" s="222">
        <v>0</v>
      </c>
      <c r="V15" s="222">
        <f>ROUND(E15*U15,2)</f>
        <v>0</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2597</v>
      </c>
      <c r="C16" s="261" t="s">
        <v>2598</v>
      </c>
      <c r="D16" s="251" t="s">
        <v>2346</v>
      </c>
      <c r="E16" s="252">
        <v>724</v>
      </c>
      <c r="F16" s="253"/>
      <c r="G16" s="254">
        <f>ROUND(E16*F16,2)</f>
        <v>0</v>
      </c>
      <c r="H16" s="253"/>
      <c r="I16" s="254">
        <f>ROUND(E16*H16,2)</f>
        <v>0</v>
      </c>
      <c r="J16" s="253"/>
      <c r="K16" s="254">
        <f>ROUND(E16*J16,2)</f>
        <v>0</v>
      </c>
      <c r="L16" s="254">
        <v>15</v>
      </c>
      <c r="M16" s="254">
        <f>G16*(1+L16/100)</f>
        <v>0</v>
      </c>
      <c r="N16" s="252">
        <v>0</v>
      </c>
      <c r="O16" s="252">
        <f>ROUND(E16*N16,2)</f>
        <v>0</v>
      </c>
      <c r="P16" s="252">
        <v>0</v>
      </c>
      <c r="Q16" s="252">
        <f>ROUND(E16*P16,2)</f>
        <v>0</v>
      </c>
      <c r="R16" s="254"/>
      <c r="S16" s="254" t="s">
        <v>250</v>
      </c>
      <c r="T16" s="255" t="s">
        <v>228</v>
      </c>
      <c r="U16" s="222">
        <v>1</v>
      </c>
      <c r="V16" s="222">
        <f>ROUND(E16*U16,2)</f>
        <v>724</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2599</v>
      </c>
      <c r="C17" s="261" t="s">
        <v>2600</v>
      </c>
      <c r="D17" s="251" t="s">
        <v>2346</v>
      </c>
      <c r="E17" s="252">
        <v>176</v>
      </c>
      <c r="F17" s="253"/>
      <c r="G17" s="254">
        <f>ROUND(E17*F17,2)</f>
        <v>0</v>
      </c>
      <c r="H17" s="253"/>
      <c r="I17" s="254">
        <f>ROUND(E17*H17,2)</f>
        <v>0</v>
      </c>
      <c r="J17" s="253"/>
      <c r="K17" s="254">
        <f>ROUND(E17*J17,2)</f>
        <v>0</v>
      </c>
      <c r="L17" s="254">
        <v>15</v>
      </c>
      <c r="M17" s="254">
        <f>G17*(1+L17/100)</f>
        <v>0</v>
      </c>
      <c r="N17" s="252">
        <v>0</v>
      </c>
      <c r="O17" s="252">
        <f>ROUND(E17*N17,2)</f>
        <v>0</v>
      </c>
      <c r="P17" s="252">
        <v>0</v>
      </c>
      <c r="Q17" s="252">
        <f>ROUND(E17*P17,2)</f>
        <v>0</v>
      </c>
      <c r="R17" s="254"/>
      <c r="S17" s="254" t="s">
        <v>250</v>
      </c>
      <c r="T17" s="255" t="s">
        <v>228</v>
      </c>
      <c r="U17" s="222">
        <v>1</v>
      </c>
      <c r="V17" s="222">
        <f>ROUND(E17*U17,2)</f>
        <v>176</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2601</v>
      </c>
      <c r="C18" s="261" t="s">
        <v>2602</v>
      </c>
      <c r="D18" s="251" t="s">
        <v>2346</v>
      </c>
      <c r="E18" s="252">
        <v>67</v>
      </c>
      <c r="F18" s="253"/>
      <c r="G18" s="254">
        <f>ROUND(E18*F18,2)</f>
        <v>0</v>
      </c>
      <c r="H18" s="253"/>
      <c r="I18" s="254">
        <f>ROUND(E18*H18,2)</f>
        <v>0</v>
      </c>
      <c r="J18" s="253"/>
      <c r="K18" s="254">
        <f>ROUND(E18*J18,2)</f>
        <v>0</v>
      </c>
      <c r="L18" s="254">
        <v>15</v>
      </c>
      <c r="M18" s="254">
        <f>G18*(1+L18/100)</f>
        <v>0</v>
      </c>
      <c r="N18" s="252">
        <v>0</v>
      </c>
      <c r="O18" s="252">
        <f>ROUND(E18*N18,2)</f>
        <v>0</v>
      </c>
      <c r="P18" s="252">
        <v>0</v>
      </c>
      <c r="Q18" s="252">
        <f>ROUND(E18*P18,2)</f>
        <v>0</v>
      </c>
      <c r="R18" s="254"/>
      <c r="S18" s="254" t="s">
        <v>250</v>
      </c>
      <c r="T18" s="255" t="s">
        <v>228</v>
      </c>
      <c r="U18" s="222">
        <v>0</v>
      </c>
      <c r="V18" s="222">
        <f>ROUND(E18*U18,2)</f>
        <v>0</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2603</v>
      </c>
      <c r="C19" s="261" t="s">
        <v>2604</v>
      </c>
      <c r="D19" s="251" t="s">
        <v>407</v>
      </c>
      <c r="E19" s="252">
        <v>3</v>
      </c>
      <c r="F19" s="253"/>
      <c r="G19" s="254">
        <f>ROUND(E19*F19,2)</f>
        <v>0</v>
      </c>
      <c r="H19" s="253"/>
      <c r="I19" s="254">
        <f>ROUND(E19*H19,2)</f>
        <v>0</v>
      </c>
      <c r="J19" s="253"/>
      <c r="K19" s="254">
        <f>ROUND(E19*J19,2)</f>
        <v>0</v>
      </c>
      <c r="L19" s="254">
        <v>15</v>
      </c>
      <c r="M19" s="254">
        <f>G19*(1+L19/100)</f>
        <v>0</v>
      </c>
      <c r="N19" s="252">
        <v>0</v>
      </c>
      <c r="O19" s="252">
        <f>ROUND(E19*N19,2)</f>
        <v>0</v>
      </c>
      <c r="P19" s="252">
        <v>0</v>
      </c>
      <c r="Q19" s="252">
        <f>ROUND(E19*P19,2)</f>
        <v>0</v>
      </c>
      <c r="R19" s="254"/>
      <c r="S19" s="254" t="s">
        <v>250</v>
      </c>
      <c r="T19" s="255" t="s">
        <v>228</v>
      </c>
      <c r="U19" s="222">
        <v>0</v>
      </c>
      <c r="V19" s="222">
        <f>ROUND(E19*U19,2)</f>
        <v>0</v>
      </c>
      <c r="W19" s="222"/>
      <c r="X19" s="222" t="s">
        <v>298</v>
      </c>
      <c r="Y19" s="222" t="s">
        <v>230</v>
      </c>
      <c r="Z19" s="212"/>
      <c r="AA19" s="212"/>
      <c r="AB19" s="212"/>
      <c r="AC19" s="212"/>
      <c r="AD19" s="212"/>
      <c r="AE19" s="212"/>
      <c r="AF19" s="212"/>
      <c r="AG19" s="212" t="s">
        <v>299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2605</v>
      </c>
      <c r="C20" s="261" t="s">
        <v>2606</v>
      </c>
      <c r="D20" s="251" t="s">
        <v>2346</v>
      </c>
      <c r="E20" s="252">
        <v>1300</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2607</v>
      </c>
      <c r="C21" s="261" t="s">
        <v>2608</v>
      </c>
      <c r="D21" s="251" t="s">
        <v>2346</v>
      </c>
      <c r="E21" s="252">
        <v>1300</v>
      </c>
      <c r="F21" s="253"/>
      <c r="G21" s="254">
        <f>ROUND(E21*F21,2)</f>
        <v>0</v>
      </c>
      <c r="H21" s="253"/>
      <c r="I21" s="254">
        <f>ROUND(E21*H21,2)</f>
        <v>0</v>
      </c>
      <c r="J21" s="253"/>
      <c r="K21" s="254">
        <f>ROUND(E21*J21,2)</f>
        <v>0</v>
      </c>
      <c r="L21" s="254">
        <v>15</v>
      </c>
      <c r="M21" s="254">
        <f>G21*(1+L21/100)</f>
        <v>0</v>
      </c>
      <c r="N21" s="252">
        <v>0</v>
      </c>
      <c r="O21" s="252">
        <f>ROUND(E21*N21,2)</f>
        <v>0</v>
      </c>
      <c r="P21" s="252">
        <v>0</v>
      </c>
      <c r="Q21" s="252">
        <f>ROUND(E21*P21,2)</f>
        <v>0</v>
      </c>
      <c r="R21" s="254"/>
      <c r="S21" s="254" t="s">
        <v>250</v>
      </c>
      <c r="T21" s="255" t="s">
        <v>228</v>
      </c>
      <c r="U21" s="222">
        <v>0</v>
      </c>
      <c r="V21" s="222">
        <f>ROUND(E21*U21,2)</f>
        <v>0</v>
      </c>
      <c r="W21" s="222"/>
      <c r="X21" s="222" t="s">
        <v>298</v>
      </c>
      <c r="Y21" s="222" t="s">
        <v>230</v>
      </c>
      <c r="Z21" s="212"/>
      <c r="AA21" s="212"/>
      <c r="AB21" s="212"/>
      <c r="AC21" s="212"/>
      <c r="AD21" s="212"/>
      <c r="AE21" s="212"/>
      <c r="AF21" s="212"/>
      <c r="AG21" s="212" t="s">
        <v>299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2609</v>
      </c>
      <c r="C22" s="261" t="s">
        <v>2610</v>
      </c>
      <c r="D22" s="251" t="s">
        <v>1115</v>
      </c>
      <c r="E22" s="252">
        <v>7</v>
      </c>
      <c r="F22" s="253"/>
      <c r="G22" s="254">
        <f>ROUND(E22*F22,2)</f>
        <v>0</v>
      </c>
      <c r="H22" s="253"/>
      <c r="I22" s="254">
        <f>ROUND(E22*H22,2)</f>
        <v>0</v>
      </c>
      <c r="J22" s="253"/>
      <c r="K22" s="254">
        <f>ROUND(E22*J22,2)</f>
        <v>0</v>
      </c>
      <c r="L22" s="254">
        <v>15</v>
      </c>
      <c r="M22" s="254">
        <f>G22*(1+L22/100)</f>
        <v>0</v>
      </c>
      <c r="N22" s="252">
        <v>0</v>
      </c>
      <c r="O22" s="252">
        <f>ROUND(E22*N22,2)</f>
        <v>0</v>
      </c>
      <c r="P22" s="252">
        <v>0</v>
      </c>
      <c r="Q22" s="252">
        <f>ROUND(E22*P22,2)</f>
        <v>0</v>
      </c>
      <c r="R22" s="254"/>
      <c r="S22" s="254" t="s">
        <v>250</v>
      </c>
      <c r="T22" s="255" t="s">
        <v>228</v>
      </c>
      <c r="U22" s="222">
        <v>0</v>
      </c>
      <c r="V22" s="222">
        <f>ROUND(E22*U22,2)</f>
        <v>0</v>
      </c>
      <c r="W22" s="222"/>
      <c r="X22" s="222" t="s">
        <v>298</v>
      </c>
      <c r="Y22" s="222" t="s">
        <v>230</v>
      </c>
      <c r="Z22" s="212"/>
      <c r="AA22" s="212"/>
      <c r="AB22" s="212"/>
      <c r="AC22" s="212"/>
      <c r="AD22" s="212"/>
      <c r="AE22" s="212"/>
      <c r="AF22" s="212"/>
      <c r="AG22" s="212" t="s">
        <v>299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2611</v>
      </c>
      <c r="C23" s="261" t="s">
        <v>2612</v>
      </c>
      <c r="D23" s="251" t="s">
        <v>1115</v>
      </c>
      <c r="E23" s="252">
        <v>37</v>
      </c>
      <c r="F23" s="253"/>
      <c r="G23" s="254">
        <f>ROUND(E23*F23,2)</f>
        <v>0</v>
      </c>
      <c r="H23" s="253"/>
      <c r="I23" s="254">
        <f>ROUND(E23*H23,2)</f>
        <v>0</v>
      </c>
      <c r="J23" s="253"/>
      <c r="K23" s="254">
        <f>ROUND(E23*J23,2)</f>
        <v>0</v>
      </c>
      <c r="L23" s="254">
        <v>15</v>
      </c>
      <c r="M23" s="254">
        <f>G23*(1+L23/100)</f>
        <v>0</v>
      </c>
      <c r="N23" s="252">
        <v>0</v>
      </c>
      <c r="O23" s="252">
        <f>ROUND(E23*N23,2)</f>
        <v>0</v>
      </c>
      <c r="P23" s="252">
        <v>0</v>
      </c>
      <c r="Q23" s="252">
        <f>ROUND(E23*P23,2)</f>
        <v>0</v>
      </c>
      <c r="R23" s="254"/>
      <c r="S23" s="254" t="s">
        <v>250</v>
      </c>
      <c r="T23" s="255" t="s">
        <v>228</v>
      </c>
      <c r="U23" s="222">
        <v>0</v>
      </c>
      <c r="V23" s="222">
        <f>ROUND(E23*U23,2)</f>
        <v>0</v>
      </c>
      <c r="W23" s="222"/>
      <c r="X23" s="222" t="s">
        <v>298</v>
      </c>
      <c r="Y23" s="222" t="s">
        <v>230</v>
      </c>
      <c r="Z23" s="212"/>
      <c r="AA23" s="212"/>
      <c r="AB23" s="212"/>
      <c r="AC23" s="212"/>
      <c r="AD23" s="212"/>
      <c r="AE23" s="212"/>
      <c r="AF23" s="212"/>
      <c r="AG23" s="212" t="s">
        <v>299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16</v>
      </c>
      <c r="B24" s="250" t="s">
        <v>2613</v>
      </c>
      <c r="C24" s="261" t="s">
        <v>2614</v>
      </c>
      <c r="D24" s="251" t="s">
        <v>1115</v>
      </c>
      <c r="E24" s="252">
        <v>10</v>
      </c>
      <c r="F24" s="253"/>
      <c r="G24" s="254">
        <f>ROUND(E24*F24,2)</f>
        <v>0</v>
      </c>
      <c r="H24" s="253"/>
      <c r="I24" s="254">
        <f>ROUND(E24*H24,2)</f>
        <v>0</v>
      </c>
      <c r="J24" s="253"/>
      <c r="K24" s="254">
        <f>ROUND(E24*J24,2)</f>
        <v>0</v>
      </c>
      <c r="L24" s="254">
        <v>15</v>
      </c>
      <c r="M24" s="254">
        <f>G24*(1+L24/100)</f>
        <v>0</v>
      </c>
      <c r="N24" s="252">
        <v>0</v>
      </c>
      <c r="O24" s="252">
        <f>ROUND(E24*N24,2)</f>
        <v>0</v>
      </c>
      <c r="P24" s="252">
        <v>0</v>
      </c>
      <c r="Q24" s="252">
        <f>ROUND(E24*P24,2)</f>
        <v>0</v>
      </c>
      <c r="R24" s="254"/>
      <c r="S24" s="254" t="s">
        <v>250</v>
      </c>
      <c r="T24" s="255" t="s">
        <v>228</v>
      </c>
      <c r="U24" s="222">
        <v>0</v>
      </c>
      <c r="V24" s="222">
        <f>ROUND(E24*U24,2)</f>
        <v>0</v>
      </c>
      <c r="W24" s="222"/>
      <c r="X24" s="222" t="s">
        <v>298</v>
      </c>
      <c r="Y24" s="222" t="s">
        <v>230</v>
      </c>
      <c r="Z24" s="212"/>
      <c r="AA24" s="212"/>
      <c r="AB24" s="212"/>
      <c r="AC24" s="212"/>
      <c r="AD24" s="212"/>
      <c r="AE24" s="212"/>
      <c r="AF24" s="212"/>
      <c r="AG24" s="212" t="s">
        <v>299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2615</v>
      </c>
      <c r="C25" s="261" t="s">
        <v>2616</v>
      </c>
      <c r="D25" s="251" t="s">
        <v>1115</v>
      </c>
      <c r="E25" s="252">
        <v>16</v>
      </c>
      <c r="F25" s="253"/>
      <c r="G25" s="254">
        <f>ROUND(E25*F25,2)</f>
        <v>0</v>
      </c>
      <c r="H25" s="253"/>
      <c r="I25" s="254">
        <f>ROUND(E25*H25,2)</f>
        <v>0</v>
      </c>
      <c r="J25" s="253"/>
      <c r="K25" s="254">
        <f>ROUND(E25*J25,2)</f>
        <v>0</v>
      </c>
      <c r="L25" s="254">
        <v>15</v>
      </c>
      <c r="M25" s="254">
        <f>G25*(1+L25/100)</f>
        <v>0</v>
      </c>
      <c r="N25" s="252">
        <v>0</v>
      </c>
      <c r="O25" s="252">
        <f>ROUND(E25*N25,2)</f>
        <v>0</v>
      </c>
      <c r="P25" s="252">
        <v>0</v>
      </c>
      <c r="Q25" s="252">
        <f>ROUND(E25*P25,2)</f>
        <v>0</v>
      </c>
      <c r="R25" s="254"/>
      <c r="S25" s="254" t="s">
        <v>250</v>
      </c>
      <c r="T25" s="255" t="s">
        <v>228</v>
      </c>
      <c r="U25" s="222">
        <v>0</v>
      </c>
      <c r="V25" s="222">
        <f>ROUND(E25*U25,2)</f>
        <v>0</v>
      </c>
      <c r="W25" s="222"/>
      <c r="X25" s="222" t="s">
        <v>298</v>
      </c>
      <c r="Y25" s="222" t="s">
        <v>230</v>
      </c>
      <c r="Z25" s="212"/>
      <c r="AA25" s="212"/>
      <c r="AB25" s="212"/>
      <c r="AC25" s="212"/>
      <c r="AD25" s="212"/>
      <c r="AE25" s="212"/>
      <c r="AF25" s="212"/>
      <c r="AG25" s="212" t="s">
        <v>299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2617</v>
      </c>
      <c r="C26" s="261" t="s">
        <v>2618</v>
      </c>
      <c r="D26" s="251" t="s">
        <v>1115</v>
      </c>
      <c r="E26" s="252">
        <v>19</v>
      </c>
      <c r="F26" s="253"/>
      <c r="G26" s="254">
        <f>ROUND(E26*F26,2)</f>
        <v>0</v>
      </c>
      <c r="H26" s="253"/>
      <c r="I26" s="254">
        <f>ROUND(E26*H26,2)</f>
        <v>0</v>
      </c>
      <c r="J26" s="253"/>
      <c r="K26" s="254">
        <f>ROUND(E26*J26,2)</f>
        <v>0</v>
      </c>
      <c r="L26" s="254">
        <v>15</v>
      </c>
      <c r="M26" s="254">
        <f>G26*(1+L26/100)</f>
        <v>0</v>
      </c>
      <c r="N26" s="252">
        <v>0</v>
      </c>
      <c r="O26" s="252">
        <f>ROUND(E26*N26,2)</f>
        <v>0</v>
      </c>
      <c r="P26" s="252">
        <v>0</v>
      </c>
      <c r="Q26" s="252">
        <f>ROUND(E26*P26,2)</f>
        <v>0</v>
      </c>
      <c r="R26" s="254"/>
      <c r="S26" s="254" t="s">
        <v>250</v>
      </c>
      <c r="T26" s="255" t="s">
        <v>228</v>
      </c>
      <c r="U26" s="222">
        <v>0</v>
      </c>
      <c r="V26" s="222">
        <f>ROUND(E26*U26,2)</f>
        <v>0</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2619</v>
      </c>
      <c r="C27" s="261" t="s">
        <v>2620</v>
      </c>
      <c r="D27" s="251" t="s">
        <v>1115</v>
      </c>
      <c r="E27" s="252">
        <v>1</v>
      </c>
      <c r="F27" s="253"/>
      <c r="G27" s="254">
        <f>ROUND(E27*F27,2)</f>
        <v>0</v>
      </c>
      <c r="H27" s="253"/>
      <c r="I27" s="254">
        <f>ROUND(E27*H27,2)</f>
        <v>0</v>
      </c>
      <c r="J27" s="253"/>
      <c r="K27" s="254">
        <f>ROUND(E27*J27,2)</f>
        <v>0</v>
      </c>
      <c r="L27" s="254">
        <v>15</v>
      </c>
      <c r="M27" s="254">
        <f>G27*(1+L27/100)</f>
        <v>0</v>
      </c>
      <c r="N27" s="252">
        <v>0</v>
      </c>
      <c r="O27" s="252">
        <f>ROUND(E27*N27,2)</f>
        <v>0</v>
      </c>
      <c r="P27" s="252">
        <v>0</v>
      </c>
      <c r="Q27" s="252">
        <f>ROUND(E27*P27,2)</f>
        <v>0</v>
      </c>
      <c r="R27" s="254"/>
      <c r="S27" s="254" t="s">
        <v>250</v>
      </c>
      <c r="T27" s="255" t="s">
        <v>228</v>
      </c>
      <c r="U27" s="222">
        <v>0</v>
      </c>
      <c r="V27" s="222">
        <f>ROUND(E27*U27,2)</f>
        <v>0</v>
      </c>
      <c r="W27" s="222"/>
      <c r="X27" s="222" t="s">
        <v>298</v>
      </c>
      <c r="Y27" s="222" t="s">
        <v>230</v>
      </c>
      <c r="Z27" s="212"/>
      <c r="AA27" s="212"/>
      <c r="AB27" s="212"/>
      <c r="AC27" s="212"/>
      <c r="AD27" s="212"/>
      <c r="AE27" s="212"/>
      <c r="AF27" s="212"/>
      <c r="AG27" s="212" t="s">
        <v>299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20</v>
      </c>
      <c r="B28" s="250" t="s">
        <v>2621</v>
      </c>
      <c r="C28" s="261" t="s">
        <v>2622</v>
      </c>
      <c r="D28" s="251" t="s">
        <v>1115</v>
      </c>
      <c r="E28" s="252">
        <v>1</v>
      </c>
      <c r="F28" s="253"/>
      <c r="G28" s="254">
        <f>ROUND(E28*F28,2)</f>
        <v>0</v>
      </c>
      <c r="H28" s="253"/>
      <c r="I28" s="254">
        <f>ROUND(E28*H28,2)</f>
        <v>0</v>
      </c>
      <c r="J28" s="253"/>
      <c r="K28" s="254">
        <f>ROUND(E28*J28,2)</f>
        <v>0</v>
      </c>
      <c r="L28" s="254">
        <v>15</v>
      </c>
      <c r="M28" s="254">
        <f>G28*(1+L28/100)</f>
        <v>0</v>
      </c>
      <c r="N28" s="252">
        <v>0</v>
      </c>
      <c r="O28" s="252">
        <f>ROUND(E28*N28,2)</f>
        <v>0</v>
      </c>
      <c r="P28" s="252">
        <v>0</v>
      </c>
      <c r="Q28" s="252">
        <f>ROUND(E28*P28,2)</f>
        <v>0</v>
      </c>
      <c r="R28" s="254"/>
      <c r="S28" s="254" t="s">
        <v>250</v>
      </c>
      <c r="T28" s="255" t="s">
        <v>228</v>
      </c>
      <c r="U28" s="222">
        <v>0</v>
      </c>
      <c r="V28" s="222">
        <f>ROUND(E28*U28,2)</f>
        <v>0</v>
      </c>
      <c r="W28" s="222"/>
      <c r="X28" s="222" t="s">
        <v>298</v>
      </c>
      <c r="Y28" s="222" t="s">
        <v>230</v>
      </c>
      <c r="Z28" s="212"/>
      <c r="AA28" s="212"/>
      <c r="AB28" s="212"/>
      <c r="AC28" s="212"/>
      <c r="AD28" s="212"/>
      <c r="AE28" s="212"/>
      <c r="AF28" s="212"/>
      <c r="AG28" s="212" t="s">
        <v>299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2623</v>
      </c>
      <c r="C29" s="261" t="s">
        <v>2624</v>
      </c>
      <c r="D29" s="251" t="s">
        <v>2346</v>
      </c>
      <c r="E29" s="252">
        <v>1108</v>
      </c>
      <c r="F29" s="253"/>
      <c r="G29" s="254">
        <f>ROUND(E29*F29,2)</f>
        <v>0</v>
      </c>
      <c r="H29" s="253"/>
      <c r="I29" s="254">
        <f>ROUND(E29*H29,2)</f>
        <v>0</v>
      </c>
      <c r="J29" s="253"/>
      <c r="K29" s="254">
        <f>ROUND(E29*J29,2)</f>
        <v>0</v>
      </c>
      <c r="L29" s="254">
        <v>15</v>
      </c>
      <c r="M29" s="254">
        <f>G29*(1+L29/100)</f>
        <v>0</v>
      </c>
      <c r="N29" s="252">
        <v>0</v>
      </c>
      <c r="O29" s="252">
        <f>ROUND(E29*N29,2)</f>
        <v>0</v>
      </c>
      <c r="P29" s="252">
        <v>0</v>
      </c>
      <c r="Q29" s="252">
        <f>ROUND(E29*P29,2)</f>
        <v>0</v>
      </c>
      <c r="R29" s="254"/>
      <c r="S29" s="254" t="s">
        <v>250</v>
      </c>
      <c r="T29" s="255" t="s">
        <v>228</v>
      </c>
      <c r="U29" s="222">
        <v>0</v>
      </c>
      <c r="V29" s="222">
        <f>ROUND(E29*U29,2)</f>
        <v>0</v>
      </c>
      <c r="W29" s="222"/>
      <c r="X29" s="222" t="s">
        <v>298</v>
      </c>
      <c r="Y29" s="222" t="s">
        <v>230</v>
      </c>
      <c r="Z29" s="212"/>
      <c r="AA29" s="212"/>
      <c r="AB29" s="212"/>
      <c r="AC29" s="212"/>
      <c r="AD29" s="212"/>
      <c r="AE29" s="212"/>
      <c r="AF29" s="212"/>
      <c r="AG29" s="212" t="s">
        <v>299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22</v>
      </c>
      <c r="B30" s="250" t="s">
        <v>2625</v>
      </c>
      <c r="C30" s="261" t="s">
        <v>2626</v>
      </c>
      <c r="D30" s="251" t="s">
        <v>2346</v>
      </c>
      <c r="E30" s="252">
        <v>40</v>
      </c>
      <c r="F30" s="253"/>
      <c r="G30" s="254">
        <f>ROUND(E30*F30,2)</f>
        <v>0</v>
      </c>
      <c r="H30" s="253"/>
      <c r="I30" s="254">
        <f>ROUND(E30*H30,2)</f>
        <v>0</v>
      </c>
      <c r="J30" s="253"/>
      <c r="K30" s="254">
        <f>ROUND(E30*J30,2)</f>
        <v>0</v>
      </c>
      <c r="L30" s="254">
        <v>15</v>
      </c>
      <c r="M30" s="254">
        <f>G30*(1+L30/100)</f>
        <v>0</v>
      </c>
      <c r="N30" s="252">
        <v>0</v>
      </c>
      <c r="O30" s="252">
        <f>ROUND(E30*N30,2)</f>
        <v>0</v>
      </c>
      <c r="P30" s="252">
        <v>0</v>
      </c>
      <c r="Q30" s="252">
        <f>ROUND(E30*P30,2)</f>
        <v>0</v>
      </c>
      <c r="R30" s="254"/>
      <c r="S30" s="254" t="s">
        <v>250</v>
      </c>
      <c r="T30" s="255" t="s">
        <v>228</v>
      </c>
      <c r="U30" s="222">
        <v>0</v>
      </c>
      <c r="V30" s="222">
        <f>ROUND(E30*U30,2)</f>
        <v>0</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23</v>
      </c>
      <c r="B31" s="250" t="s">
        <v>2627</v>
      </c>
      <c r="C31" s="261" t="s">
        <v>2628</v>
      </c>
      <c r="D31" s="251" t="s">
        <v>1115</v>
      </c>
      <c r="E31" s="252">
        <v>58</v>
      </c>
      <c r="F31" s="253"/>
      <c r="G31" s="254">
        <f>ROUND(E31*F31,2)</f>
        <v>0</v>
      </c>
      <c r="H31" s="253"/>
      <c r="I31" s="254">
        <f>ROUND(E31*H31,2)</f>
        <v>0</v>
      </c>
      <c r="J31" s="253"/>
      <c r="K31" s="254">
        <f>ROUND(E31*J31,2)</f>
        <v>0</v>
      </c>
      <c r="L31" s="254">
        <v>15</v>
      </c>
      <c r="M31" s="254">
        <f>G31*(1+L31/100)</f>
        <v>0</v>
      </c>
      <c r="N31" s="252">
        <v>0</v>
      </c>
      <c r="O31" s="252">
        <f>ROUND(E31*N31,2)</f>
        <v>0</v>
      </c>
      <c r="P31" s="252">
        <v>0</v>
      </c>
      <c r="Q31" s="252">
        <f>ROUND(E31*P31,2)</f>
        <v>0</v>
      </c>
      <c r="R31" s="254"/>
      <c r="S31" s="254" t="s">
        <v>250</v>
      </c>
      <c r="T31" s="255" t="s">
        <v>228</v>
      </c>
      <c r="U31" s="222">
        <v>0</v>
      </c>
      <c r="V31" s="222">
        <f>ROUND(E31*U31,2)</f>
        <v>0</v>
      </c>
      <c r="W31" s="222"/>
      <c r="X31" s="222" t="s">
        <v>298</v>
      </c>
      <c r="Y31" s="222" t="s">
        <v>230</v>
      </c>
      <c r="Z31" s="212"/>
      <c r="AA31" s="212"/>
      <c r="AB31" s="212"/>
      <c r="AC31" s="212"/>
      <c r="AD31" s="212"/>
      <c r="AE31" s="212"/>
      <c r="AF31" s="212"/>
      <c r="AG31" s="212" t="s">
        <v>299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2629</v>
      </c>
      <c r="C32" s="261" t="s">
        <v>2630</v>
      </c>
      <c r="D32" s="251" t="s">
        <v>1115</v>
      </c>
      <c r="E32" s="252">
        <v>2</v>
      </c>
      <c r="F32" s="253"/>
      <c r="G32" s="254">
        <f>ROUND(E32*F32,2)</f>
        <v>0</v>
      </c>
      <c r="H32" s="253"/>
      <c r="I32" s="254">
        <f>ROUND(E32*H32,2)</f>
        <v>0</v>
      </c>
      <c r="J32" s="253"/>
      <c r="K32" s="254">
        <f>ROUND(E32*J32,2)</f>
        <v>0</v>
      </c>
      <c r="L32" s="254">
        <v>15</v>
      </c>
      <c r="M32" s="254">
        <f>G32*(1+L32/100)</f>
        <v>0</v>
      </c>
      <c r="N32" s="252">
        <v>0</v>
      </c>
      <c r="O32" s="252">
        <f>ROUND(E32*N32,2)</f>
        <v>0</v>
      </c>
      <c r="P32" s="252">
        <v>0</v>
      </c>
      <c r="Q32" s="252">
        <f>ROUND(E32*P32,2)</f>
        <v>0</v>
      </c>
      <c r="R32" s="254"/>
      <c r="S32" s="254" t="s">
        <v>250</v>
      </c>
      <c r="T32" s="255" t="s">
        <v>228</v>
      </c>
      <c r="U32" s="222">
        <v>0</v>
      </c>
      <c r="V32" s="222">
        <f>ROUND(E32*U32,2)</f>
        <v>0</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2631</v>
      </c>
      <c r="C33" s="261" t="s">
        <v>2632</v>
      </c>
      <c r="D33" s="251" t="s">
        <v>1115</v>
      </c>
      <c r="E33" s="252">
        <v>2</v>
      </c>
      <c r="F33" s="253"/>
      <c r="G33" s="254">
        <f>ROUND(E33*F33,2)</f>
        <v>0</v>
      </c>
      <c r="H33" s="253"/>
      <c r="I33" s="254">
        <f>ROUND(E33*H33,2)</f>
        <v>0</v>
      </c>
      <c r="J33" s="253"/>
      <c r="K33" s="254">
        <f>ROUND(E33*J33,2)</f>
        <v>0</v>
      </c>
      <c r="L33" s="254">
        <v>15</v>
      </c>
      <c r="M33" s="254">
        <f>G33*(1+L33/100)</f>
        <v>0</v>
      </c>
      <c r="N33" s="252">
        <v>0</v>
      </c>
      <c r="O33" s="252">
        <f>ROUND(E33*N33,2)</f>
        <v>0</v>
      </c>
      <c r="P33" s="252">
        <v>0</v>
      </c>
      <c r="Q33" s="252">
        <f>ROUND(E33*P33,2)</f>
        <v>0</v>
      </c>
      <c r="R33" s="254"/>
      <c r="S33" s="254" t="s">
        <v>250</v>
      </c>
      <c r="T33" s="255" t="s">
        <v>228</v>
      </c>
      <c r="U33" s="222">
        <v>0</v>
      </c>
      <c r="V33" s="222">
        <f>ROUND(E33*U33,2)</f>
        <v>0</v>
      </c>
      <c r="W33" s="222"/>
      <c r="X33" s="222" t="s">
        <v>298</v>
      </c>
      <c r="Y33" s="222" t="s">
        <v>230</v>
      </c>
      <c r="Z33" s="212"/>
      <c r="AA33" s="212"/>
      <c r="AB33" s="212"/>
      <c r="AC33" s="212"/>
      <c r="AD33" s="212"/>
      <c r="AE33" s="212"/>
      <c r="AF33" s="212"/>
      <c r="AG33" s="212" t="s">
        <v>299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26</v>
      </c>
      <c r="B34" s="250" t="s">
        <v>2633</v>
      </c>
      <c r="C34" s="261" t="s">
        <v>2634</v>
      </c>
      <c r="D34" s="251" t="s">
        <v>1115</v>
      </c>
      <c r="E34" s="252">
        <v>2</v>
      </c>
      <c r="F34" s="253"/>
      <c r="G34" s="254">
        <f>ROUND(E34*F34,2)</f>
        <v>0</v>
      </c>
      <c r="H34" s="253"/>
      <c r="I34" s="254">
        <f>ROUND(E34*H34,2)</f>
        <v>0</v>
      </c>
      <c r="J34" s="253"/>
      <c r="K34" s="254">
        <f>ROUND(E34*J34,2)</f>
        <v>0</v>
      </c>
      <c r="L34" s="254">
        <v>15</v>
      </c>
      <c r="M34" s="254">
        <f>G34*(1+L34/100)</f>
        <v>0</v>
      </c>
      <c r="N34" s="252">
        <v>0</v>
      </c>
      <c r="O34" s="252">
        <f>ROUND(E34*N34,2)</f>
        <v>0</v>
      </c>
      <c r="P34" s="252">
        <v>0</v>
      </c>
      <c r="Q34" s="252">
        <f>ROUND(E34*P34,2)</f>
        <v>0</v>
      </c>
      <c r="R34" s="254"/>
      <c r="S34" s="254" t="s">
        <v>250</v>
      </c>
      <c r="T34" s="255" t="s">
        <v>228</v>
      </c>
      <c r="U34" s="222">
        <v>0</v>
      </c>
      <c r="V34" s="222">
        <f>ROUND(E34*U34,2)</f>
        <v>0</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27</v>
      </c>
      <c r="B35" s="250" t="s">
        <v>2635</v>
      </c>
      <c r="C35" s="261" t="s">
        <v>2636</v>
      </c>
      <c r="D35" s="251" t="s">
        <v>1115</v>
      </c>
      <c r="E35" s="252">
        <v>8</v>
      </c>
      <c r="F35" s="253"/>
      <c r="G35" s="254">
        <f>ROUND(E35*F35,2)</f>
        <v>0</v>
      </c>
      <c r="H35" s="253"/>
      <c r="I35" s="254">
        <f>ROUND(E35*H35,2)</f>
        <v>0</v>
      </c>
      <c r="J35" s="253"/>
      <c r="K35" s="254">
        <f>ROUND(E35*J35,2)</f>
        <v>0</v>
      </c>
      <c r="L35" s="254">
        <v>15</v>
      </c>
      <c r="M35" s="254">
        <f>G35*(1+L35/100)</f>
        <v>0</v>
      </c>
      <c r="N35" s="252">
        <v>0</v>
      </c>
      <c r="O35" s="252">
        <f>ROUND(E35*N35,2)</f>
        <v>0</v>
      </c>
      <c r="P35" s="252">
        <v>0</v>
      </c>
      <c r="Q35" s="252">
        <f>ROUND(E35*P35,2)</f>
        <v>0</v>
      </c>
      <c r="R35" s="254"/>
      <c r="S35" s="254" t="s">
        <v>250</v>
      </c>
      <c r="T35" s="255" t="s">
        <v>228</v>
      </c>
      <c r="U35" s="222">
        <v>0</v>
      </c>
      <c r="V35" s="222">
        <f>ROUND(E35*U35,2)</f>
        <v>0</v>
      </c>
      <c r="W35" s="222"/>
      <c r="X35" s="222" t="s">
        <v>298</v>
      </c>
      <c r="Y35" s="222" t="s">
        <v>230</v>
      </c>
      <c r="Z35" s="212"/>
      <c r="AA35" s="212"/>
      <c r="AB35" s="212"/>
      <c r="AC35" s="212"/>
      <c r="AD35" s="212"/>
      <c r="AE35" s="212"/>
      <c r="AF35" s="212"/>
      <c r="AG35" s="212" t="s">
        <v>299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2637</v>
      </c>
      <c r="C36" s="261" t="s">
        <v>2638</v>
      </c>
      <c r="D36" s="251" t="s">
        <v>1115</v>
      </c>
      <c r="E36" s="252">
        <v>4</v>
      </c>
      <c r="F36" s="253"/>
      <c r="G36" s="254">
        <f>ROUND(E36*F36,2)</f>
        <v>0</v>
      </c>
      <c r="H36" s="253"/>
      <c r="I36" s="254">
        <f>ROUND(E36*H36,2)</f>
        <v>0</v>
      </c>
      <c r="J36" s="253"/>
      <c r="K36" s="254">
        <f>ROUND(E36*J36,2)</f>
        <v>0</v>
      </c>
      <c r="L36" s="254">
        <v>15</v>
      </c>
      <c r="M36" s="254">
        <f>G36*(1+L36/100)</f>
        <v>0</v>
      </c>
      <c r="N36" s="252">
        <v>0</v>
      </c>
      <c r="O36" s="252">
        <f>ROUND(E36*N36,2)</f>
        <v>0</v>
      </c>
      <c r="P36" s="252">
        <v>0</v>
      </c>
      <c r="Q36" s="252">
        <f>ROUND(E36*P36,2)</f>
        <v>0</v>
      </c>
      <c r="R36" s="254"/>
      <c r="S36" s="254" t="s">
        <v>250</v>
      </c>
      <c r="T36" s="255" t="s">
        <v>228</v>
      </c>
      <c r="U36" s="222">
        <v>0</v>
      </c>
      <c r="V36" s="222">
        <f>ROUND(E36*U36,2)</f>
        <v>0</v>
      </c>
      <c r="W36" s="222"/>
      <c r="X36" s="222" t="s">
        <v>298</v>
      </c>
      <c r="Y36" s="222" t="s">
        <v>230</v>
      </c>
      <c r="Z36" s="212"/>
      <c r="AA36" s="212"/>
      <c r="AB36" s="212"/>
      <c r="AC36" s="212"/>
      <c r="AD36" s="212"/>
      <c r="AE36" s="212"/>
      <c r="AF36" s="212"/>
      <c r="AG36" s="212" t="s">
        <v>299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9">
        <v>29</v>
      </c>
      <c r="B37" s="250" t="s">
        <v>2639</v>
      </c>
      <c r="C37" s="261" t="s">
        <v>2640</v>
      </c>
      <c r="D37" s="251" t="s">
        <v>1115</v>
      </c>
      <c r="E37" s="252">
        <v>2</v>
      </c>
      <c r="F37" s="253"/>
      <c r="G37" s="254">
        <f>ROUND(E37*F37,2)</f>
        <v>0</v>
      </c>
      <c r="H37" s="253"/>
      <c r="I37" s="254">
        <f>ROUND(E37*H37,2)</f>
        <v>0</v>
      </c>
      <c r="J37" s="253"/>
      <c r="K37" s="254">
        <f>ROUND(E37*J37,2)</f>
        <v>0</v>
      </c>
      <c r="L37" s="254">
        <v>15</v>
      </c>
      <c r="M37" s="254">
        <f>G37*(1+L37/100)</f>
        <v>0</v>
      </c>
      <c r="N37" s="252">
        <v>0</v>
      </c>
      <c r="O37" s="252">
        <f>ROUND(E37*N37,2)</f>
        <v>0</v>
      </c>
      <c r="P37" s="252">
        <v>0</v>
      </c>
      <c r="Q37" s="252">
        <f>ROUND(E37*P37,2)</f>
        <v>0</v>
      </c>
      <c r="R37" s="254"/>
      <c r="S37" s="254" t="s">
        <v>250</v>
      </c>
      <c r="T37" s="255" t="s">
        <v>228</v>
      </c>
      <c r="U37" s="222">
        <v>0</v>
      </c>
      <c r="V37" s="222">
        <f>ROUND(E37*U37,2)</f>
        <v>0</v>
      </c>
      <c r="W37" s="222"/>
      <c r="X37" s="222" t="s">
        <v>298</v>
      </c>
      <c r="Y37" s="222" t="s">
        <v>230</v>
      </c>
      <c r="Z37" s="212"/>
      <c r="AA37" s="212"/>
      <c r="AB37" s="212"/>
      <c r="AC37" s="212"/>
      <c r="AD37" s="212"/>
      <c r="AE37" s="212"/>
      <c r="AF37" s="212"/>
      <c r="AG37" s="212" t="s">
        <v>299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9">
        <v>30</v>
      </c>
      <c r="B38" s="250" t="s">
        <v>2641</v>
      </c>
      <c r="C38" s="261" t="s">
        <v>2642</v>
      </c>
      <c r="D38" s="251" t="s">
        <v>2346</v>
      </c>
      <c r="E38" s="252">
        <v>40</v>
      </c>
      <c r="F38" s="253"/>
      <c r="G38" s="254">
        <f>ROUND(E38*F38,2)</f>
        <v>0</v>
      </c>
      <c r="H38" s="253"/>
      <c r="I38" s="254">
        <f>ROUND(E38*H38,2)</f>
        <v>0</v>
      </c>
      <c r="J38" s="253"/>
      <c r="K38" s="254">
        <f>ROUND(E38*J38,2)</f>
        <v>0</v>
      </c>
      <c r="L38" s="254">
        <v>15</v>
      </c>
      <c r="M38" s="254">
        <f>G38*(1+L38/100)</f>
        <v>0</v>
      </c>
      <c r="N38" s="252">
        <v>0</v>
      </c>
      <c r="O38" s="252">
        <f>ROUND(E38*N38,2)</f>
        <v>0</v>
      </c>
      <c r="P38" s="252">
        <v>0</v>
      </c>
      <c r="Q38" s="252">
        <f>ROUND(E38*P38,2)</f>
        <v>0</v>
      </c>
      <c r="R38" s="254"/>
      <c r="S38" s="254" t="s">
        <v>250</v>
      </c>
      <c r="T38" s="255" t="s">
        <v>228</v>
      </c>
      <c r="U38" s="222">
        <v>0</v>
      </c>
      <c r="V38" s="222">
        <f>ROUND(E38*U38,2)</f>
        <v>0</v>
      </c>
      <c r="W38" s="222"/>
      <c r="X38" s="222" t="s">
        <v>298</v>
      </c>
      <c r="Y38" s="222" t="s">
        <v>230</v>
      </c>
      <c r="Z38" s="212"/>
      <c r="AA38" s="212"/>
      <c r="AB38" s="212"/>
      <c r="AC38" s="212"/>
      <c r="AD38" s="212"/>
      <c r="AE38" s="212"/>
      <c r="AF38" s="212"/>
      <c r="AG38" s="212" t="s">
        <v>299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31</v>
      </c>
      <c r="B39" s="250" t="s">
        <v>2643</v>
      </c>
      <c r="C39" s="261" t="s">
        <v>2644</v>
      </c>
      <c r="D39" s="251" t="s">
        <v>1115</v>
      </c>
      <c r="E39" s="252">
        <v>29</v>
      </c>
      <c r="F39" s="253"/>
      <c r="G39" s="254">
        <f>ROUND(E39*F39,2)</f>
        <v>0</v>
      </c>
      <c r="H39" s="253"/>
      <c r="I39" s="254">
        <f>ROUND(E39*H39,2)</f>
        <v>0</v>
      </c>
      <c r="J39" s="253"/>
      <c r="K39" s="254">
        <f>ROUND(E39*J39,2)</f>
        <v>0</v>
      </c>
      <c r="L39" s="254">
        <v>15</v>
      </c>
      <c r="M39" s="254">
        <f>G39*(1+L39/100)</f>
        <v>0</v>
      </c>
      <c r="N39" s="252">
        <v>0</v>
      </c>
      <c r="O39" s="252">
        <f>ROUND(E39*N39,2)</f>
        <v>0</v>
      </c>
      <c r="P39" s="252">
        <v>0</v>
      </c>
      <c r="Q39" s="252">
        <f>ROUND(E39*P39,2)</f>
        <v>0</v>
      </c>
      <c r="R39" s="254"/>
      <c r="S39" s="254" t="s">
        <v>250</v>
      </c>
      <c r="T39" s="255" t="s">
        <v>228</v>
      </c>
      <c r="U39" s="222">
        <v>0</v>
      </c>
      <c r="V39" s="222">
        <f>ROUND(E39*U39,2)</f>
        <v>0</v>
      </c>
      <c r="W39" s="222"/>
      <c r="X39" s="222" t="s">
        <v>298</v>
      </c>
      <c r="Y39" s="222" t="s">
        <v>230</v>
      </c>
      <c r="Z39" s="212"/>
      <c r="AA39" s="212"/>
      <c r="AB39" s="212"/>
      <c r="AC39" s="212"/>
      <c r="AD39" s="212"/>
      <c r="AE39" s="212"/>
      <c r="AF39" s="212"/>
      <c r="AG39" s="212" t="s">
        <v>299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32</v>
      </c>
      <c r="B40" s="250" t="s">
        <v>2645</v>
      </c>
      <c r="C40" s="261" t="s">
        <v>2646</v>
      </c>
      <c r="D40" s="251" t="s">
        <v>1115</v>
      </c>
      <c r="E40" s="252">
        <v>2</v>
      </c>
      <c r="F40" s="253"/>
      <c r="G40" s="254">
        <f>ROUND(E40*F40,2)</f>
        <v>0</v>
      </c>
      <c r="H40" s="253"/>
      <c r="I40" s="254">
        <f>ROUND(E40*H40,2)</f>
        <v>0</v>
      </c>
      <c r="J40" s="253"/>
      <c r="K40" s="254">
        <f>ROUND(E40*J40,2)</f>
        <v>0</v>
      </c>
      <c r="L40" s="254">
        <v>15</v>
      </c>
      <c r="M40" s="254">
        <f>G40*(1+L40/100)</f>
        <v>0</v>
      </c>
      <c r="N40" s="252">
        <v>0</v>
      </c>
      <c r="O40" s="252">
        <f>ROUND(E40*N40,2)</f>
        <v>0</v>
      </c>
      <c r="P40" s="252">
        <v>0</v>
      </c>
      <c r="Q40" s="252">
        <f>ROUND(E40*P40,2)</f>
        <v>0</v>
      </c>
      <c r="R40" s="254"/>
      <c r="S40" s="254" t="s">
        <v>250</v>
      </c>
      <c r="T40" s="255" t="s">
        <v>228</v>
      </c>
      <c r="U40" s="222">
        <v>0</v>
      </c>
      <c r="V40" s="222">
        <f>ROUND(E40*U40,2)</f>
        <v>0</v>
      </c>
      <c r="W40" s="222"/>
      <c r="X40" s="222" t="s">
        <v>298</v>
      </c>
      <c r="Y40" s="222" t="s">
        <v>230</v>
      </c>
      <c r="Z40" s="212"/>
      <c r="AA40" s="212"/>
      <c r="AB40" s="212"/>
      <c r="AC40" s="212"/>
      <c r="AD40" s="212"/>
      <c r="AE40" s="212"/>
      <c r="AF40" s="212"/>
      <c r="AG40" s="212" t="s">
        <v>299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33</v>
      </c>
      <c r="B41" s="250" t="s">
        <v>2647</v>
      </c>
      <c r="C41" s="261" t="s">
        <v>2648</v>
      </c>
      <c r="D41" s="251" t="s">
        <v>249</v>
      </c>
      <c r="E41" s="252">
        <v>1</v>
      </c>
      <c r="F41" s="253"/>
      <c r="G41" s="254">
        <f>ROUND(E41*F41,2)</f>
        <v>0</v>
      </c>
      <c r="H41" s="253"/>
      <c r="I41" s="254">
        <f>ROUND(E41*H41,2)</f>
        <v>0</v>
      </c>
      <c r="J41" s="253"/>
      <c r="K41" s="254">
        <f>ROUND(E41*J41,2)</f>
        <v>0</v>
      </c>
      <c r="L41" s="254">
        <v>15</v>
      </c>
      <c r="M41" s="254">
        <f>G41*(1+L41/100)</f>
        <v>0</v>
      </c>
      <c r="N41" s="252">
        <v>0</v>
      </c>
      <c r="O41" s="252">
        <f>ROUND(E41*N41,2)</f>
        <v>0</v>
      </c>
      <c r="P41" s="252">
        <v>0</v>
      </c>
      <c r="Q41" s="252">
        <f>ROUND(E41*P41,2)</f>
        <v>0</v>
      </c>
      <c r="R41" s="254"/>
      <c r="S41" s="254" t="s">
        <v>250</v>
      </c>
      <c r="T41" s="255" t="s">
        <v>228</v>
      </c>
      <c r="U41" s="222">
        <v>0</v>
      </c>
      <c r="V41" s="222">
        <f>ROUND(E41*U41,2)</f>
        <v>0</v>
      </c>
      <c r="W41" s="222"/>
      <c r="X41" s="222" t="s">
        <v>298</v>
      </c>
      <c r="Y41" s="222" t="s">
        <v>230</v>
      </c>
      <c r="Z41" s="212"/>
      <c r="AA41" s="212"/>
      <c r="AB41" s="212"/>
      <c r="AC41" s="212"/>
      <c r="AD41" s="212"/>
      <c r="AE41" s="212"/>
      <c r="AF41" s="212"/>
      <c r="AG41" s="212" t="s">
        <v>299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34</v>
      </c>
      <c r="B42" s="250" t="s">
        <v>2649</v>
      </c>
      <c r="C42" s="261" t="s">
        <v>2650</v>
      </c>
      <c r="D42" s="251" t="s">
        <v>1115</v>
      </c>
      <c r="E42" s="252">
        <v>2</v>
      </c>
      <c r="F42" s="253"/>
      <c r="G42" s="254">
        <f>ROUND(E42*F42,2)</f>
        <v>0</v>
      </c>
      <c r="H42" s="253"/>
      <c r="I42" s="254">
        <f>ROUND(E42*H42,2)</f>
        <v>0</v>
      </c>
      <c r="J42" s="253"/>
      <c r="K42" s="254">
        <f>ROUND(E42*J42,2)</f>
        <v>0</v>
      </c>
      <c r="L42" s="254">
        <v>15</v>
      </c>
      <c r="M42" s="254">
        <f>G42*(1+L42/100)</f>
        <v>0</v>
      </c>
      <c r="N42" s="252">
        <v>0</v>
      </c>
      <c r="O42" s="252">
        <f>ROUND(E42*N42,2)</f>
        <v>0</v>
      </c>
      <c r="P42" s="252">
        <v>0</v>
      </c>
      <c r="Q42" s="252">
        <f>ROUND(E42*P42,2)</f>
        <v>0</v>
      </c>
      <c r="R42" s="254"/>
      <c r="S42" s="254" t="s">
        <v>250</v>
      </c>
      <c r="T42" s="255" t="s">
        <v>228</v>
      </c>
      <c r="U42" s="222">
        <v>0</v>
      </c>
      <c r="V42" s="222">
        <f>ROUND(E42*U42,2)</f>
        <v>0</v>
      </c>
      <c r="W42" s="222"/>
      <c r="X42" s="222" t="s">
        <v>298</v>
      </c>
      <c r="Y42" s="222" t="s">
        <v>230</v>
      </c>
      <c r="Z42" s="212"/>
      <c r="AA42" s="212"/>
      <c r="AB42" s="212"/>
      <c r="AC42" s="212"/>
      <c r="AD42" s="212"/>
      <c r="AE42" s="212"/>
      <c r="AF42" s="212"/>
      <c r="AG42" s="212" t="s">
        <v>299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35</v>
      </c>
      <c r="B43" s="250" t="s">
        <v>2651</v>
      </c>
      <c r="C43" s="261" t="s">
        <v>2652</v>
      </c>
      <c r="D43" s="251" t="s">
        <v>1115</v>
      </c>
      <c r="E43" s="252">
        <v>2</v>
      </c>
      <c r="F43" s="253"/>
      <c r="G43" s="254">
        <f>ROUND(E43*F43,2)</f>
        <v>0</v>
      </c>
      <c r="H43" s="253"/>
      <c r="I43" s="254">
        <f>ROUND(E43*H43,2)</f>
        <v>0</v>
      </c>
      <c r="J43" s="253"/>
      <c r="K43" s="254">
        <f>ROUND(E43*J43,2)</f>
        <v>0</v>
      </c>
      <c r="L43" s="254">
        <v>15</v>
      </c>
      <c r="M43" s="254">
        <f>G43*(1+L43/100)</f>
        <v>0</v>
      </c>
      <c r="N43" s="252">
        <v>0</v>
      </c>
      <c r="O43" s="252">
        <f>ROUND(E43*N43,2)</f>
        <v>0</v>
      </c>
      <c r="P43" s="252">
        <v>0</v>
      </c>
      <c r="Q43" s="252">
        <f>ROUND(E43*P43,2)</f>
        <v>0</v>
      </c>
      <c r="R43" s="254"/>
      <c r="S43" s="254" t="s">
        <v>250</v>
      </c>
      <c r="T43" s="255" t="s">
        <v>228</v>
      </c>
      <c r="U43" s="222">
        <v>0</v>
      </c>
      <c r="V43" s="222">
        <f>ROUND(E43*U43,2)</f>
        <v>0</v>
      </c>
      <c r="W43" s="222"/>
      <c r="X43" s="222" t="s">
        <v>298</v>
      </c>
      <c r="Y43" s="222" t="s">
        <v>230</v>
      </c>
      <c r="Z43" s="212"/>
      <c r="AA43" s="212"/>
      <c r="AB43" s="212"/>
      <c r="AC43" s="212"/>
      <c r="AD43" s="212"/>
      <c r="AE43" s="212"/>
      <c r="AF43" s="212"/>
      <c r="AG43" s="212" t="s">
        <v>299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36</v>
      </c>
      <c r="B44" s="250" t="s">
        <v>2653</v>
      </c>
      <c r="C44" s="261" t="s">
        <v>2654</v>
      </c>
      <c r="D44" s="251" t="s">
        <v>1115</v>
      </c>
      <c r="E44" s="252">
        <v>2</v>
      </c>
      <c r="F44" s="253"/>
      <c r="G44" s="254">
        <f>ROUND(E44*F44,2)</f>
        <v>0</v>
      </c>
      <c r="H44" s="253"/>
      <c r="I44" s="254">
        <f>ROUND(E44*H44,2)</f>
        <v>0</v>
      </c>
      <c r="J44" s="253"/>
      <c r="K44" s="254">
        <f>ROUND(E44*J44,2)</f>
        <v>0</v>
      </c>
      <c r="L44" s="254">
        <v>15</v>
      </c>
      <c r="M44" s="254">
        <f>G44*(1+L44/100)</f>
        <v>0</v>
      </c>
      <c r="N44" s="252">
        <v>0</v>
      </c>
      <c r="O44" s="252">
        <f>ROUND(E44*N44,2)</f>
        <v>0</v>
      </c>
      <c r="P44" s="252">
        <v>0</v>
      </c>
      <c r="Q44" s="252">
        <f>ROUND(E44*P44,2)</f>
        <v>0</v>
      </c>
      <c r="R44" s="254"/>
      <c r="S44" s="254" t="s">
        <v>250</v>
      </c>
      <c r="T44" s="255" t="s">
        <v>228</v>
      </c>
      <c r="U44" s="222">
        <v>0</v>
      </c>
      <c r="V44" s="222">
        <f>ROUND(E44*U44,2)</f>
        <v>0</v>
      </c>
      <c r="W44" s="222"/>
      <c r="X44" s="222" t="s">
        <v>298</v>
      </c>
      <c r="Y44" s="222" t="s">
        <v>230</v>
      </c>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37</v>
      </c>
      <c r="B45" s="250" t="s">
        <v>2655</v>
      </c>
      <c r="C45" s="261" t="s">
        <v>2656</v>
      </c>
      <c r="D45" s="251" t="s">
        <v>2346</v>
      </c>
      <c r="E45" s="252">
        <v>1108</v>
      </c>
      <c r="F45" s="253"/>
      <c r="G45" s="254">
        <f>ROUND(E45*F45,2)</f>
        <v>0</v>
      </c>
      <c r="H45" s="253"/>
      <c r="I45" s="254">
        <f>ROUND(E45*H45,2)</f>
        <v>0</v>
      </c>
      <c r="J45" s="253"/>
      <c r="K45" s="254">
        <f>ROUND(E45*J45,2)</f>
        <v>0</v>
      </c>
      <c r="L45" s="254">
        <v>15</v>
      </c>
      <c r="M45" s="254">
        <f>G45*(1+L45/100)</f>
        <v>0</v>
      </c>
      <c r="N45" s="252">
        <v>0</v>
      </c>
      <c r="O45" s="252">
        <f>ROUND(E45*N45,2)</f>
        <v>0</v>
      </c>
      <c r="P45" s="252">
        <v>0</v>
      </c>
      <c r="Q45" s="252">
        <f>ROUND(E45*P45,2)</f>
        <v>0</v>
      </c>
      <c r="R45" s="254"/>
      <c r="S45" s="254" t="s">
        <v>250</v>
      </c>
      <c r="T45" s="255" t="s">
        <v>228</v>
      </c>
      <c r="U45" s="222">
        <v>0</v>
      </c>
      <c r="V45" s="222">
        <f>ROUND(E45*U45,2)</f>
        <v>0</v>
      </c>
      <c r="W45" s="222"/>
      <c r="X45" s="222" t="s">
        <v>298</v>
      </c>
      <c r="Y45" s="222" t="s">
        <v>230</v>
      </c>
      <c r="Z45" s="212"/>
      <c r="AA45" s="212"/>
      <c r="AB45" s="212"/>
      <c r="AC45" s="212"/>
      <c r="AD45" s="212"/>
      <c r="AE45" s="212"/>
      <c r="AF45" s="212"/>
      <c r="AG45" s="212" t="s">
        <v>299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38</v>
      </c>
      <c r="B46" s="250" t="s">
        <v>2657</v>
      </c>
      <c r="C46" s="261" t="s">
        <v>2658</v>
      </c>
      <c r="D46" s="251" t="s">
        <v>1115</v>
      </c>
      <c r="E46" s="252">
        <v>2</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c r="S46" s="254" t="s">
        <v>250</v>
      </c>
      <c r="T46" s="255" t="s">
        <v>228</v>
      </c>
      <c r="U46" s="222">
        <v>0</v>
      </c>
      <c r="V46" s="222">
        <f>ROUND(E46*U46,2)</f>
        <v>0</v>
      </c>
      <c r="W46" s="222"/>
      <c r="X46" s="222" t="s">
        <v>298</v>
      </c>
      <c r="Y46" s="222" t="s">
        <v>230</v>
      </c>
      <c r="Z46" s="212"/>
      <c r="AA46" s="212"/>
      <c r="AB46" s="212"/>
      <c r="AC46" s="212"/>
      <c r="AD46" s="212"/>
      <c r="AE46" s="212"/>
      <c r="AF46" s="212"/>
      <c r="AG46" s="212" t="s">
        <v>299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39</v>
      </c>
      <c r="B47" s="250" t="s">
        <v>2659</v>
      </c>
      <c r="C47" s="261" t="s">
        <v>2660</v>
      </c>
      <c r="D47" s="251" t="s">
        <v>1115</v>
      </c>
      <c r="E47" s="252">
        <v>2</v>
      </c>
      <c r="F47" s="253"/>
      <c r="G47" s="254">
        <f>ROUND(E47*F47,2)</f>
        <v>0</v>
      </c>
      <c r="H47" s="253"/>
      <c r="I47" s="254">
        <f>ROUND(E47*H47,2)</f>
        <v>0</v>
      </c>
      <c r="J47" s="253"/>
      <c r="K47" s="254">
        <f>ROUND(E47*J47,2)</f>
        <v>0</v>
      </c>
      <c r="L47" s="254">
        <v>15</v>
      </c>
      <c r="M47" s="254">
        <f>G47*(1+L47/100)</f>
        <v>0</v>
      </c>
      <c r="N47" s="252">
        <v>0</v>
      </c>
      <c r="O47" s="252">
        <f>ROUND(E47*N47,2)</f>
        <v>0</v>
      </c>
      <c r="P47" s="252">
        <v>0</v>
      </c>
      <c r="Q47" s="252">
        <f>ROUND(E47*P47,2)</f>
        <v>0</v>
      </c>
      <c r="R47" s="254"/>
      <c r="S47" s="254" t="s">
        <v>250</v>
      </c>
      <c r="T47" s="255" t="s">
        <v>228</v>
      </c>
      <c r="U47" s="222">
        <v>0</v>
      </c>
      <c r="V47" s="222">
        <f>ROUND(E47*U47,2)</f>
        <v>0</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40</v>
      </c>
      <c r="B48" s="250" t="s">
        <v>2661</v>
      </c>
      <c r="C48" s="261" t="s">
        <v>2662</v>
      </c>
      <c r="D48" s="251" t="s">
        <v>2346</v>
      </c>
      <c r="E48" s="252">
        <v>40</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298</v>
      </c>
      <c r="Y48" s="222" t="s">
        <v>230</v>
      </c>
      <c r="Z48" s="212"/>
      <c r="AA48" s="212"/>
      <c r="AB48" s="212"/>
      <c r="AC48" s="212"/>
      <c r="AD48" s="212"/>
      <c r="AE48" s="212"/>
      <c r="AF48" s="212"/>
      <c r="AG48" s="212" t="s">
        <v>299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41</v>
      </c>
      <c r="B49" s="250" t="s">
        <v>2663</v>
      </c>
      <c r="C49" s="261" t="s">
        <v>2664</v>
      </c>
      <c r="D49" s="251" t="s">
        <v>2346</v>
      </c>
      <c r="E49" s="252">
        <v>50</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298</v>
      </c>
      <c r="Y49" s="222" t="s">
        <v>230</v>
      </c>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42</v>
      </c>
      <c r="B50" s="250" t="s">
        <v>2665</v>
      </c>
      <c r="C50" s="261" t="s">
        <v>2666</v>
      </c>
      <c r="D50" s="251" t="s">
        <v>1115</v>
      </c>
      <c r="E50" s="252">
        <v>2</v>
      </c>
      <c r="F50" s="253"/>
      <c r="G50" s="254">
        <f>ROUND(E50*F50,2)</f>
        <v>0</v>
      </c>
      <c r="H50" s="253"/>
      <c r="I50" s="254">
        <f>ROUND(E50*H50,2)</f>
        <v>0</v>
      </c>
      <c r="J50" s="253"/>
      <c r="K50" s="254">
        <f>ROUND(E50*J50,2)</f>
        <v>0</v>
      </c>
      <c r="L50" s="254">
        <v>15</v>
      </c>
      <c r="M50" s="254">
        <f>G50*(1+L50/100)</f>
        <v>0</v>
      </c>
      <c r="N50" s="252">
        <v>0</v>
      </c>
      <c r="O50" s="252">
        <f>ROUND(E50*N50,2)</f>
        <v>0</v>
      </c>
      <c r="P50" s="252">
        <v>0</v>
      </c>
      <c r="Q50" s="252">
        <f>ROUND(E50*P50,2)</f>
        <v>0</v>
      </c>
      <c r="R50" s="254"/>
      <c r="S50" s="254" t="s">
        <v>250</v>
      </c>
      <c r="T50" s="255" t="s">
        <v>228</v>
      </c>
      <c r="U50" s="222">
        <v>0</v>
      </c>
      <c r="V50" s="222">
        <f>ROUND(E50*U50,2)</f>
        <v>0</v>
      </c>
      <c r="W50" s="222"/>
      <c r="X50" s="222" t="s">
        <v>298</v>
      </c>
      <c r="Y50" s="222" t="s">
        <v>230</v>
      </c>
      <c r="Z50" s="212"/>
      <c r="AA50" s="212"/>
      <c r="AB50" s="212"/>
      <c r="AC50" s="212"/>
      <c r="AD50" s="212"/>
      <c r="AE50" s="212"/>
      <c r="AF50" s="212"/>
      <c r="AG50" s="212" t="s">
        <v>299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43</v>
      </c>
      <c r="B51" s="250" t="s">
        <v>2667</v>
      </c>
      <c r="C51" s="261" t="s">
        <v>2668</v>
      </c>
      <c r="D51" s="251" t="s">
        <v>1115</v>
      </c>
      <c r="E51" s="252">
        <v>8</v>
      </c>
      <c r="F51" s="253"/>
      <c r="G51" s="254">
        <f>ROUND(E51*F51,2)</f>
        <v>0</v>
      </c>
      <c r="H51" s="253"/>
      <c r="I51" s="254">
        <f>ROUND(E51*H51,2)</f>
        <v>0</v>
      </c>
      <c r="J51" s="253"/>
      <c r="K51" s="254">
        <f>ROUND(E51*J51,2)</f>
        <v>0</v>
      </c>
      <c r="L51" s="254">
        <v>15</v>
      </c>
      <c r="M51" s="254">
        <f>G51*(1+L51/100)</f>
        <v>0</v>
      </c>
      <c r="N51" s="252">
        <v>0</v>
      </c>
      <c r="O51" s="252">
        <f>ROUND(E51*N51,2)</f>
        <v>0</v>
      </c>
      <c r="P51" s="252">
        <v>0</v>
      </c>
      <c r="Q51" s="252">
        <f>ROUND(E51*P51,2)</f>
        <v>0</v>
      </c>
      <c r="R51" s="254"/>
      <c r="S51" s="254" t="s">
        <v>250</v>
      </c>
      <c r="T51" s="255" t="s">
        <v>228</v>
      </c>
      <c r="U51" s="222">
        <v>0</v>
      </c>
      <c r="V51" s="222">
        <f>ROUND(E51*U51,2)</f>
        <v>0</v>
      </c>
      <c r="W51" s="222"/>
      <c r="X51" s="222" t="s">
        <v>298</v>
      </c>
      <c r="Y51" s="222" t="s">
        <v>230</v>
      </c>
      <c r="Z51" s="212"/>
      <c r="AA51" s="212"/>
      <c r="AB51" s="212"/>
      <c r="AC51" s="212"/>
      <c r="AD51" s="212"/>
      <c r="AE51" s="212"/>
      <c r="AF51" s="212"/>
      <c r="AG51" s="212" t="s">
        <v>299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44</v>
      </c>
      <c r="B52" s="250" t="s">
        <v>2669</v>
      </c>
      <c r="C52" s="261" t="s">
        <v>2670</v>
      </c>
      <c r="D52" s="251" t="s">
        <v>1115</v>
      </c>
      <c r="E52" s="252">
        <v>8</v>
      </c>
      <c r="F52" s="253"/>
      <c r="G52" s="254">
        <f>ROUND(E52*F52,2)</f>
        <v>0</v>
      </c>
      <c r="H52" s="253"/>
      <c r="I52" s="254">
        <f>ROUND(E52*H52,2)</f>
        <v>0</v>
      </c>
      <c r="J52" s="253"/>
      <c r="K52" s="254">
        <f>ROUND(E52*J52,2)</f>
        <v>0</v>
      </c>
      <c r="L52" s="254">
        <v>15</v>
      </c>
      <c r="M52" s="254">
        <f>G52*(1+L52/100)</f>
        <v>0</v>
      </c>
      <c r="N52" s="252">
        <v>0</v>
      </c>
      <c r="O52" s="252">
        <f>ROUND(E52*N52,2)</f>
        <v>0</v>
      </c>
      <c r="P52" s="252">
        <v>0</v>
      </c>
      <c r="Q52" s="252">
        <f>ROUND(E52*P52,2)</f>
        <v>0</v>
      </c>
      <c r="R52" s="254"/>
      <c r="S52" s="254" t="s">
        <v>250</v>
      </c>
      <c r="T52" s="255" t="s">
        <v>228</v>
      </c>
      <c r="U52" s="222">
        <v>0</v>
      </c>
      <c r="V52" s="222">
        <f>ROUND(E52*U52,2)</f>
        <v>0</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45</v>
      </c>
      <c r="B53" s="250" t="s">
        <v>2671</v>
      </c>
      <c r="C53" s="261" t="s">
        <v>2672</v>
      </c>
      <c r="D53" s="251" t="s">
        <v>1115</v>
      </c>
      <c r="E53" s="252">
        <v>2</v>
      </c>
      <c r="F53" s="253"/>
      <c r="G53" s="254">
        <f>ROUND(E53*F53,2)</f>
        <v>0</v>
      </c>
      <c r="H53" s="253"/>
      <c r="I53" s="254">
        <f>ROUND(E53*H53,2)</f>
        <v>0</v>
      </c>
      <c r="J53" s="253"/>
      <c r="K53" s="254">
        <f>ROUND(E53*J53,2)</f>
        <v>0</v>
      </c>
      <c r="L53" s="254">
        <v>15</v>
      </c>
      <c r="M53" s="254">
        <f>G53*(1+L53/100)</f>
        <v>0</v>
      </c>
      <c r="N53" s="252">
        <v>0</v>
      </c>
      <c r="O53" s="252">
        <f>ROUND(E53*N53,2)</f>
        <v>0</v>
      </c>
      <c r="P53" s="252">
        <v>0</v>
      </c>
      <c r="Q53" s="252">
        <f>ROUND(E53*P53,2)</f>
        <v>0</v>
      </c>
      <c r="R53" s="254"/>
      <c r="S53" s="254" t="s">
        <v>250</v>
      </c>
      <c r="T53" s="255" t="s">
        <v>228</v>
      </c>
      <c r="U53" s="222">
        <v>0</v>
      </c>
      <c r="V53" s="222">
        <f>ROUND(E53*U53,2)</f>
        <v>0</v>
      </c>
      <c r="W53" s="222"/>
      <c r="X53" s="222" t="s">
        <v>298</v>
      </c>
      <c r="Y53" s="222" t="s">
        <v>230</v>
      </c>
      <c r="Z53" s="212"/>
      <c r="AA53" s="212"/>
      <c r="AB53" s="212"/>
      <c r="AC53" s="212"/>
      <c r="AD53" s="212"/>
      <c r="AE53" s="212"/>
      <c r="AF53" s="212"/>
      <c r="AG53" s="212" t="s">
        <v>299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46</v>
      </c>
      <c r="B54" s="250" t="s">
        <v>2673</v>
      </c>
      <c r="C54" s="261" t="s">
        <v>2674</v>
      </c>
      <c r="D54" s="251" t="s">
        <v>1115</v>
      </c>
      <c r="E54" s="252">
        <v>2</v>
      </c>
      <c r="F54" s="253"/>
      <c r="G54" s="254">
        <f>ROUND(E54*F54,2)</f>
        <v>0</v>
      </c>
      <c r="H54" s="253"/>
      <c r="I54" s="254">
        <f>ROUND(E54*H54,2)</f>
        <v>0</v>
      </c>
      <c r="J54" s="253"/>
      <c r="K54" s="254">
        <f>ROUND(E54*J54,2)</f>
        <v>0</v>
      </c>
      <c r="L54" s="254">
        <v>15</v>
      </c>
      <c r="M54" s="254">
        <f>G54*(1+L54/100)</f>
        <v>0</v>
      </c>
      <c r="N54" s="252">
        <v>0</v>
      </c>
      <c r="O54" s="252">
        <f>ROUND(E54*N54,2)</f>
        <v>0</v>
      </c>
      <c r="P54" s="252">
        <v>0</v>
      </c>
      <c r="Q54" s="252">
        <f>ROUND(E54*P54,2)</f>
        <v>0</v>
      </c>
      <c r="R54" s="254"/>
      <c r="S54" s="254" t="s">
        <v>250</v>
      </c>
      <c r="T54" s="255" t="s">
        <v>228</v>
      </c>
      <c r="U54" s="222">
        <v>0</v>
      </c>
      <c r="V54" s="222">
        <f>ROUND(E54*U54,2)</f>
        <v>0</v>
      </c>
      <c r="W54" s="222"/>
      <c r="X54" s="222" t="s">
        <v>298</v>
      </c>
      <c r="Y54" s="222" t="s">
        <v>230</v>
      </c>
      <c r="Z54" s="212"/>
      <c r="AA54" s="212"/>
      <c r="AB54" s="212"/>
      <c r="AC54" s="212"/>
      <c r="AD54" s="212"/>
      <c r="AE54" s="212"/>
      <c r="AF54" s="212"/>
      <c r="AG54" s="212" t="s">
        <v>299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47</v>
      </c>
      <c r="B55" s="250" t="s">
        <v>2675</v>
      </c>
      <c r="C55" s="261" t="s">
        <v>2676</v>
      </c>
      <c r="D55" s="251" t="s">
        <v>2346</v>
      </c>
      <c r="E55" s="252">
        <v>40</v>
      </c>
      <c r="F55" s="253"/>
      <c r="G55" s="254">
        <f>ROUND(E55*F55,2)</f>
        <v>0</v>
      </c>
      <c r="H55" s="253"/>
      <c r="I55" s="254">
        <f>ROUND(E55*H55,2)</f>
        <v>0</v>
      </c>
      <c r="J55" s="253"/>
      <c r="K55" s="254">
        <f>ROUND(E55*J55,2)</f>
        <v>0</v>
      </c>
      <c r="L55" s="254">
        <v>15</v>
      </c>
      <c r="M55" s="254">
        <f>G55*(1+L55/100)</f>
        <v>0</v>
      </c>
      <c r="N55" s="252">
        <v>0</v>
      </c>
      <c r="O55" s="252">
        <f>ROUND(E55*N55,2)</f>
        <v>0</v>
      </c>
      <c r="P55" s="252">
        <v>0</v>
      </c>
      <c r="Q55" s="252">
        <f>ROUND(E55*P55,2)</f>
        <v>0</v>
      </c>
      <c r="R55" s="254"/>
      <c r="S55" s="254" t="s">
        <v>250</v>
      </c>
      <c r="T55" s="255" t="s">
        <v>228</v>
      </c>
      <c r="U55" s="222">
        <v>0</v>
      </c>
      <c r="V55" s="222">
        <f>ROUND(E55*U55,2)</f>
        <v>0</v>
      </c>
      <c r="W55" s="222"/>
      <c r="X55" s="222" t="s">
        <v>298</v>
      </c>
      <c r="Y55" s="222" t="s">
        <v>230</v>
      </c>
      <c r="Z55" s="212"/>
      <c r="AA55" s="212"/>
      <c r="AB55" s="212"/>
      <c r="AC55" s="212"/>
      <c r="AD55" s="212"/>
      <c r="AE55" s="212"/>
      <c r="AF55" s="212"/>
      <c r="AG55" s="212" t="s">
        <v>299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48</v>
      </c>
      <c r="B56" s="250" t="s">
        <v>2677</v>
      </c>
      <c r="C56" s="261" t="s">
        <v>2678</v>
      </c>
      <c r="D56" s="251" t="s">
        <v>2346</v>
      </c>
      <c r="E56" s="252">
        <v>50</v>
      </c>
      <c r="F56" s="253"/>
      <c r="G56" s="254">
        <f>ROUND(E56*F56,2)</f>
        <v>0</v>
      </c>
      <c r="H56" s="253"/>
      <c r="I56" s="254">
        <f>ROUND(E56*H56,2)</f>
        <v>0</v>
      </c>
      <c r="J56" s="253"/>
      <c r="K56" s="254">
        <f>ROUND(E56*J56,2)</f>
        <v>0</v>
      </c>
      <c r="L56" s="254">
        <v>15</v>
      </c>
      <c r="M56" s="254">
        <f>G56*(1+L56/100)</f>
        <v>0</v>
      </c>
      <c r="N56" s="252">
        <v>0</v>
      </c>
      <c r="O56" s="252">
        <f>ROUND(E56*N56,2)</f>
        <v>0</v>
      </c>
      <c r="P56" s="252">
        <v>0</v>
      </c>
      <c r="Q56" s="252">
        <f>ROUND(E56*P56,2)</f>
        <v>0</v>
      </c>
      <c r="R56" s="254"/>
      <c r="S56" s="254" t="s">
        <v>250</v>
      </c>
      <c r="T56" s="255" t="s">
        <v>228</v>
      </c>
      <c r="U56" s="222">
        <v>0</v>
      </c>
      <c r="V56" s="222">
        <f>ROUND(E56*U56,2)</f>
        <v>0</v>
      </c>
      <c r="W56" s="222"/>
      <c r="X56" s="222" t="s">
        <v>298</v>
      </c>
      <c r="Y56" s="222" t="s">
        <v>230</v>
      </c>
      <c r="Z56" s="212"/>
      <c r="AA56" s="212"/>
      <c r="AB56" s="212"/>
      <c r="AC56" s="212"/>
      <c r="AD56" s="212"/>
      <c r="AE56" s="212"/>
      <c r="AF56" s="212"/>
      <c r="AG56" s="212" t="s">
        <v>299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49</v>
      </c>
      <c r="B57" s="250" t="s">
        <v>2679</v>
      </c>
      <c r="C57" s="261" t="s">
        <v>2680</v>
      </c>
      <c r="D57" s="251" t="s">
        <v>2346</v>
      </c>
      <c r="E57" s="252">
        <v>394</v>
      </c>
      <c r="F57" s="253"/>
      <c r="G57" s="254">
        <f>ROUND(E57*F57,2)</f>
        <v>0</v>
      </c>
      <c r="H57" s="253"/>
      <c r="I57" s="254">
        <f>ROUND(E57*H57,2)</f>
        <v>0</v>
      </c>
      <c r="J57" s="253"/>
      <c r="K57" s="254">
        <f>ROUND(E57*J57,2)</f>
        <v>0</v>
      </c>
      <c r="L57" s="254">
        <v>15</v>
      </c>
      <c r="M57" s="254">
        <f>G57*(1+L57/100)</f>
        <v>0</v>
      </c>
      <c r="N57" s="252">
        <v>0</v>
      </c>
      <c r="O57" s="252">
        <f>ROUND(E57*N57,2)</f>
        <v>0</v>
      </c>
      <c r="P57" s="252">
        <v>0</v>
      </c>
      <c r="Q57" s="252">
        <f>ROUND(E57*P57,2)</f>
        <v>0</v>
      </c>
      <c r="R57" s="254"/>
      <c r="S57" s="254" t="s">
        <v>250</v>
      </c>
      <c r="T57" s="255" t="s">
        <v>228</v>
      </c>
      <c r="U57" s="222">
        <v>0</v>
      </c>
      <c r="V57" s="222">
        <f>ROUND(E57*U57,2)</f>
        <v>0</v>
      </c>
      <c r="W57" s="222"/>
      <c r="X57" s="222" t="s">
        <v>298</v>
      </c>
      <c r="Y57" s="222" t="s">
        <v>230</v>
      </c>
      <c r="Z57" s="212"/>
      <c r="AA57" s="212"/>
      <c r="AB57" s="212"/>
      <c r="AC57" s="212"/>
      <c r="AD57" s="212"/>
      <c r="AE57" s="212"/>
      <c r="AF57" s="212"/>
      <c r="AG57" s="212" t="s">
        <v>299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50</v>
      </c>
      <c r="B58" s="250" t="s">
        <v>2681</v>
      </c>
      <c r="C58" s="261" t="s">
        <v>2682</v>
      </c>
      <c r="D58" s="251" t="s">
        <v>1115</v>
      </c>
      <c r="E58" s="252">
        <v>12</v>
      </c>
      <c r="F58" s="253"/>
      <c r="G58" s="254">
        <f>ROUND(E58*F58,2)</f>
        <v>0</v>
      </c>
      <c r="H58" s="253"/>
      <c r="I58" s="254">
        <f>ROUND(E58*H58,2)</f>
        <v>0</v>
      </c>
      <c r="J58" s="253"/>
      <c r="K58" s="254">
        <f>ROUND(E58*J58,2)</f>
        <v>0</v>
      </c>
      <c r="L58" s="254">
        <v>15</v>
      </c>
      <c r="M58" s="254">
        <f>G58*(1+L58/100)</f>
        <v>0</v>
      </c>
      <c r="N58" s="252">
        <v>0</v>
      </c>
      <c r="O58" s="252">
        <f>ROUND(E58*N58,2)</f>
        <v>0</v>
      </c>
      <c r="P58" s="252">
        <v>0</v>
      </c>
      <c r="Q58" s="252">
        <f>ROUND(E58*P58,2)</f>
        <v>0</v>
      </c>
      <c r="R58" s="254"/>
      <c r="S58" s="254" t="s">
        <v>250</v>
      </c>
      <c r="T58" s="255" t="s">
        <v>228</v>
      </c>
      <c r="U58" s="222">
        <v>0</v>
      </c>
      <c r="V58" s="222">
        <f>ROUND(E58*U58,2)</f>
        <v>0</v>
      </c>
      <c r="W58" s="222"/>
      <c r="X58" s="222" t="s">
        <v>298</v>
      </c>
      <c r="Y58" s="222" t="s">
        <v>230</v>
      </c>
      <c r="Z58" s="212"/>
      <c r="AA58" s="212"/>
      <c r="AB58" s="212"/>
      <c r="AC58" s="212"/>
      <c r="AD58" s="212"/>
      <c r="AE58" s="212"/>
      <c r="AF58" s="212"/>
      <c r="AG58" s="212" t="s">
        <v>299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9">
        <v>51</v>
      </c>
      <c r="B59" s="250" t="s">
        <v>2683</v>
      </c>
      <c r="C59" s="261" t="s">
        <v>2684</v>
      </c>
      <c r="D59" s="251" t="s">
        <v>1115</v>
      </c>
      <c r="E59" s="252">
        <v>8</v>
      </c>
      <c r="F59" s="253"/>
      <c r="G59" s="254">
        <f>ROUND(E59*F59,2)</f>
        <v>0</v>
      </c>
      <c r="H59" s="253"/>
      <c r="I59" s="254">
        <f>ROUND(E59*H59,2)</f>
        <v>0</v>
      </c>
      <c r="J59" s="253"/>
      <c r="K59" s="254">
        <f>ROUND(E59*J59,2)</f>
        <v>0</v>
      </c>
      <c r="L59" s="254">
        <v>15</v>
      </c>
      <c r="M59" s="254">
        <f>G59*(1+L59/100)</f>
        <v>0</v>
      </c>
      <c r="N59" s="252">
        <v>0</v>
      </c>
      <c r="O59" s="252">
        <f>ROUND(E59*N59,2)</f>
        <v>0</v>
      </c>
      <c r="P59" s="252">
        <v>0</v>
      </c>
      <c r="Q59" s="252">
        <f>ROUND(E59*P59,2)</f>
        <v>0</v>
      </c>
      <c r="R59" s="254"/>
      <c r="S59" s="254" t="s">
        <v>250</v>
      </c>
      <c r="T59" s="255" t="s">
        <v>228</v>
      </c>
      <c r="U59" s="222">
        <v>0</v>
      </c>
      <c r="V59" s="222">
        <f>ROUND(E59*U59,2)</f>
        <v>0</v>
      </c>
      <c r="W59" s="222"/>
      <c r="X59" s="222" t="s">
        <v>298</v>
      </c>
      <c r="Y59" s="222" t="s">
        <v>230</v>
      </c>
      <c r="Z59" s="212"/>
      <c r="AA59" s="212"/>
      <c r="AB59" s="212"/>
      <c r="AC59" s="212"/>
      <c r="AD59" s="212"/>
      <c r="AE59" s="212"/>
      <c r="AF59" s="212"/>
      <c r="AG59" s="212" t="s">
        <v>299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52</v>
      </c>
      <c r="B60" s="250" t="s">
        <v>2685</v>
      </c>
      <c r="C60" s="261" t="s">
        <v>2686</v>
      </c>
      <c r="D60" s="251" t="s">
        <v>1115</v>
      </c>
      <c r="E60" s="252">
        <v>1</v>
      </c>
      <c r="F60" s="253"/>
      <c r="G60" s="254">
        <f>ROUND(E60*F60,2)</f>
        <v>0</v>
      </c>
      <c r="H60" s="253"/>
      <c r="I60" s="254">
        <f>ROUND(E60*H60,2)</f>
        <v>0</v>
      </c>
      <c r="J60" s="253"/>
      <c r="K60" s="254">
        <f>ROUND(E60*J60,2)</f>
        <v>0</v>
      </c>
      <c r="L60" s="254">
        <v>15</v>
      </c>
      <c r="M60" s="254">
        <f>G60*(1+L60/100)</f>
        <v>0</v>
      </c>
      <c r="N60" s="252">
        <v>0</v>
      </c>
      <c r="O60" s="252">
        <f>ROUND(E60*N60,2)</f>
        <v>0</v>
      </c>
      <c r="P60" s="252">
        <v>0</v>
      </c>
      <c r="Q60" s="252">
        <f>ROUND(E60*P60,2)</f>
        <v>0</v>
      </c>
      <c r="R60" s="254"/>
      <c r="S60" s="254" t="s">
        <v>250</v>
      </c>
      <c r="T60" s="255" t="s">
        <v>228</v>
      </c>
      <c r="U60" s="222">
        <v>0</v>
      </c>
      <c r="V60" s="222">
        <f>ROUND(E60*U60,2)</f>
        <v>0</v>
      </c>
      <c r="W60" s="222"/>
      <c r="X60" s="222" t="s">
        <v>298</v>
      </c>
      <c r="Y60" s="222" t="s">
        <v>230</v>
      </c>
      <c r="Z60" s="212"/>
      <c r="AA60" s="212"/>
      <c r="AB60" s="212"/>
      <c r="AC60" s="212"/>
      <c r="AD60" s="212"/>
      <c r="AE60" s="212"/>
      <c r="AF60" s="212"/>
      <c r="AG60" s="212" t="s">
        <v>299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9">
        <v>53</v>
      </c>
      <c r="B61" s="250" t="s">
        <v>2687</v>
      </c>
      <c r="C61" s="261" t="s">
        <v>2688</v>
      </c>
      <c r="D61" s="251" t="s">
        <v>1115</v>
      </c>
      <c r="E61" s="252">
        <v>1</v>
      </c>
      <c r="F61" s="253"/>
      <c r="G61" s="254">
        <f>ROUND(E61*F61,2)</f>
        <v>0</v>
      </c>
      <c r="H61" s="253"/>
      <c r="I61" s="254">
        <f>ROUND(E61*H61,2)</f>
        <v>0</v>
      </c>
      <c r="J61" s="253"/>
      <c r="K61" s="254">
        <f>ROUND(E61*J61,2)</f>
        <v>0</v>
      </c>
      <c r="L61" s="254">
        <v>15</v>
      </c>
      <c r="M61" s="254">
        <f>G61*(1+L61/100)</f>
        <v>0</v>
      </c>
      <c r="N61" s="252">
        <v>0</v>
      </c>
      <c r="O61" s="252">
        <f>ROUND(E61*N61,2)</f>
        <v>0</v>
      </c>
      <c r="P61" s="252">
        <v>0</v>
      </c>
      <c r="Q61" s="252">
        <f>ROUND(E61*P61,2)</f>
        <v>0</v>
      </c>
      <c r="R61" s="254"/>
      <c r="S61" s="254" t="s">
        <v>250</v>
      </c>
      <c r="T61" s="255" t="s">
        <v>228</v>
      </c>
      <c r="U61" s="222">
        <v>0</v>
      </c>
      <c r="V61" s="222">
        <f>ROUND(E61*U61,2)</f>
        <v>0</v>
      </c>
      <c r="W61" s="222"/>
      <c r="X61" s="222" t="s">
        <v>298</v>
      </c>
      <c r="Y61" s="222" t="s">
        <v>230</v>
      </c>
      <c r="Z61" s="212"/>
      <c r="AA61" s="212"/>
      <c r="AB61" s="212"/>
      <c r="AC61" s="212"/>
      <c r="AD61" s="212"/>
      <c r="AE61" s="212"/>
      <c r="AF61" s="212"/>
      <c r="AG61" s="212" t="s">
        <v>299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54</v>
      </c>
      <c r="B62" s="250" t="s">
        <v>2689</v>
      </c>
      <c r="C62" s="261" t="s">
        <v>2690</v>
      </c>
      <c r="D62" s="251" t="s">
        <v>1115</v>
      </c>
      <c r="E62" s="252">
        <v>66</v>
      </c>
      <c r="F62" s="253"/>
      <c r="G62" s="254">
        <f>ROUND(E62*F62,2)</f>
        <v>0</v>
      </c>
      <c r="H62" s="253"/>
      <c r="I62" s="254">
        <f>ROUND(E62*H62,2)</f>
        <v>0</v>
      </c>
      <c r="J62" s="253"/>
      <c r="K62" s="254">
        <f>ROUND(E62*J62,2)</f>
        <v>0</v>
      </c>
      <c r="L62" s="254">
        <v>15</v>
      </c>
      <c r="M62" s="254">
        <f>G62*(1+L62/100)</f>
        <v>0</v>
      </c>
      <c r="N62" s="252">
        <v>0</v>
      </c>
      <c r="O62" s="252">
        <f>ROUND(E62*N62,2)</f>
        <v>0</v>
      </c>
      <c r="P62" s="252">
        <v>0</v>
      </c>
      <c r="Q62" s="252">
        <f>ROUND(E62*P62,2)</f>
        <v>0</v>
      </c>
      <c r="R62" s="254"/>
      <c r="S62" s="254" t="s">
        <v>250</v>
      </c>
      <c r="T62" s="255" t="s">
        <v>228</v>
      </c>
      <c r="U62" s="222">
        <v>0</v>
      </c>
      <c r="V62" s="222">
        <f>ROUND(E62*U62,2)</f>
        <v>0</v>
      </c>
      <c r="W62" s="222"/>
      <c r="X62" s="222" t="s">
        <v>298</v>
      </c>
      <c r="Y62" s="222" t="s">
        <v>230</v>
      </c>
      <c r="Z62" s="212"/>
      <c r="AA62" s="212"/>
      <c r="AB62" s="212"/>
      <c r="AC62" s="212"/>
      <c r="AD62" s="212"/>
      <c r="AE62" s="212"/>
      <c r="AF62" s="212"/>
      <c r="AG62" s="212" t="s">
        <v>299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55</v>
      </c>
      <c r="B63" s="250" t="s">
        <v>2691</v>
      </c>
      <c r="C63" s="261" t="s">
        <v>2692</v>
      </c>
      <c r="D63" s="251" t="s">
        <v>1115</v>
      </c>
      <c r="E63" s="252">
        <v>66</v>
      </c>
      <c r="F63" s="253"/>
      <c r="G63" s="254">
        <f>ROUND(E63*F63,2)</f>
        <v>0</v>
      </c>
      <c r="H63" s="253"/>
      <c r="I63" s="254">
        <f>ROUND(E63*H63,2)</f>
        <v>0</v>
      </c>
      <c r="J63" s="253"/>
      <c r="K63" s="254">
        <f>ROUND(E63*J63,2)</f>
        <v>0</v>
      </c>
      <c r="L63" s="254">
        <v>15</v>
      </c>
      <c r="M63" s="254">
        <f>G63*(1+L63/100)</f>
        <v>0</v>
      </c>
      <c r="N63" s="252">
        <v>0</v>
      </c>
      <c r="O63" s="252">
        <f>ROUND(E63*N63,2)</f>
        <v>0</v>
      </c>
      <c r="P63" s="252">
        <v>0</v>
      </c>
      <c r="Q63" s="252">
        <f>ROUND(E63*P63,2)</f>
        <v>0</v>
      </c>
      <c r="R63" s="254"/>
      <c r="S63" s="254" t="s">
        <v>250</v>
      </c>
      <c r="T63" s="255" t="s">
        <v>228</v>
      </c>
      <c r="U63" s="222">
        <v>0</v>
      </c>
      <c r="V63" s="222">
        <f>ROUND(E63*U63,2)</f>
        <v>0</v>
      </c>
      <c r="W63" s="222"/>
      <c r="X63" s="222" t="s">
        <v>298</v>
      </c>
      <c r="Y63" s="222" t="s">
        <v>230</v>
      </c>
      <c r="Z63" s="212"/>
      <c r="AA63" s="212"/>
      <c r="AB63" s="212"/>
      <c r="AC63" s="212"/>
      <c r="AD63" s="212"/>
      <c r="AE63" s="212"/>
      <c r="AF63" s="212"/>
      <c r="AG63" s="212" t="s">
        <v>299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56</v>
      </c>
      <c r="B64" s="250" t="s">
        <v>2693</v>
      </c>
      <c r="C64" s="261" t="s">
        <v>2694</v>
      </c>
      <c r="D64" s="251" t="s">
        <v>1115</v>
      </c>
      <c r="E64" s="252">
        <v>3</v>
      </c>
      <c r="F64" s="253"/>
      <c r="G64" s="254">
        <f>ROUND(E64*F64,2)</f>
        <v>0</v>
      </c>
      <c r="H64" s="253"/>
      <c r="I64" s="254">
        <f>ROUND(E64*H64,2)</f>
        <v>0</v>
      </c>
      <c r="J64" s="253"/>
      <c r="K64" s="254">
        <f>ROUND(E64*J64,2)</f>
        <v>0</v>
      </c>
      <c r="L64" s="254">
        <v>15</v>
      </c>
      <c r="M64" s="254">
        <f>G64*(1+L64/100)</f>
        <v>0</v>
      </c>
      <c r="N64" s="252">
        <v>0</v>
      </c>
      <c r="O64" s="252">
        <f>ROUND(E64*N64,2)</f>
        <v>0</v>
      </c>
      <c r="P64" s="252">
        <v>0</v>
      </c>
      <c r="Q64" s="252">
        <f>ROUND(E64*P64,2)</f>
        <v>0</v>
      </c>
      <c r="R64" s="254"/>
      <c r="S64" s="254" t="s">
        <v>250</v>
      </c>
      <c r="T64" s="255" t="s">
        <v>228</v>
      </c>
      <c r="U64" s="222">
        <v>0</v>
      </c>
      <c r="V64" s="222">
        <f>ROUND(E64*U64,2)</f>
        <v>0</v>
      </c>
      <c r="W64" s="222"/>
      <c r="X64" s="222" t="s">
        <v>298</v>
      </c>
      <c r="Y64" s="222" t="s">
        <v>230</v>
      </c>
      <c r="Z64" s="212"/>
      <c r="AA64" s="212"/>
      <c r="AB64" s="212"/>
      <c r="AC64" s="212"/>
      <c r="AD64" s="212"/>
      <c r="AE64" s="212"/>
      <c r="AF64" s="212"/>
      <c r="AG64" s="212" t="s">
        <v>299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57</v>
      </c>
      <c r="B65" s="250" t="s">
        <v>2695</v>
      </c>
      <c r="C65" s="261" t="s">
        <v>2696</v>
      </c>
      <c r="D65" s="251" t="s">
        <v>1115</v>
      </c>
      <c r="E65" s="252">
        <v>5</v>
      </c>
      <c r="F65" s="253"/>
      <c r="G65" s="254">
        <f>ROUND(E65*F65,2)</f>
        <v>0</v>
      </c>
      <c r="H65" s="253"/>
      <c r="I65" s="254">
        <f>ROUND(E65*H65,2)</f>
        <v>0</v>
      </c>
      <c r="J65" s="253"/>
      <c r="K65" s="254">
        <f>ROUND(E65*J65,2)</f>
        <v>0</v>
      </c>
      <c r="L65" s="254">
        <v>15</v>
      </c>
      <c r="M65" s="254">
        <f>G65*(1+L65/100)</f>
        <v>0</v>
      </c>
      <c r="N65" s="252">
        <v>0</v>
      </c>
      <c r="O65" s="252">
        <f>ROUND(E65*N65,2)</f>
        <v>0</v>
      </c>
      <c r="P65" s="252">
        <v>0</v>
      </c>
      <c r="Q65" s="252">
        <f>ROUND(E65*P65,2)</f>
        <v>0</v>
      </c>
      <c r="R65" s="254"/>
      <c r="S65" s="254" t="s">
        <v>250</v>
      </c>
      <c r="T65" s="255" t="s">
        <v>228</v>
      </c>
      <c r="U65" s="222">
        <v>0</v>
      </c>
      <c r="V65" s="222">
        <f>ROUND(E65*U65,2)</f>
        <v>0</v>
      </c>
      <c r="W65" s="222"/>
      <c r="X65" s="222" t="s">
        <v>298</v>
      </c>
      <c r="Y65" s="222" t="s">
        <v>230</v>
      </c>
      <c r="Z65" s="212"/>
      <c r="AA65" s="212"/>
      <c r="AB65" s="212"/>
      <c r="AC65" s="212"/>
      <c r="AD65" s="212"/>
      <c r="AE65" s="212"/>
      <c r="AF65" s="212"/>
      <c r="AG65" s="212" t="s">
        <v>299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58</v>
      </c>
      <c r="B66" s="250" t="s">
        <v>2697</v>
      </c>
      <c r="C66" s="261" t="s">
        <v>2698</v>
      </c>
      <c r="D66" s="251" t="s">
        <v>2346</v>
      </c>
      <c r="E66" s="252">
        <v>394</v>
      </c>
      <c r="F66" s="253"/>
      <c r="G66" s="254">
        <f>ROUND(E66*F66,2)</f>
        <v>0</v>
      </c>
      <c r="H66" s="253"/>
      <c r="I66" s="254">
        <f>ROUND(E66*H66,2)</f>
        <v>0</v>
      </c>
      <c r="J66" s="253"/>
      <c r="K66" s="254">
        <f>ROUND(E66*J66,2)</f>
        <v>0</v>
      </c>
      <c r="L66" s="254">
        <v>15</v>
      </c>
      <c r="M66" s="254">
        <f>G66*(1+L66/100)</f>
        <v>0</v>
      </c>
      <c r="N66" s="252">
        <v>0</v>
      </c>
      <c r="O66" s="252">
        <f>ROUND(E66*N66,2)</f>
        <v>0</v>
      </c>
      <c r="P66" s="252">
        <v>0</v>
      </c>
      <c r="Q66" s="252">
        <f>ROUND(E66*P66,2)</f>
        <v>0</v>
      </c>
      <c r="R66" s="254"/>
      <c r="S66" s="254" t="s">
        <v>250</v>
      </c>
      <c r="T66" s="255" t="s">
        <v>228</v>
      </c>
      <c r="U66" s="222">
        <v>0</v>
      </c>
      <c r="V66" s="222">
        <f>ROUND(E66*U66,2)</f>
        <v>0</v>
      </c>
      <c r="W66" s="222"/>
      <c r="X66" s="222" t="s">
        <v>298</v>
      </c>
      <c r="Y66" s="222" t="s">
        <v>230</v>
      </c>
      <c r="Z66" s="212"/>
      <c r="AA66" s="212"/>
      <c r="AB66" s="212"/>
      <c r="AC66" s="212"/>
      <c r="AD66" s="212"/>
      <c r="AE66" s="212"/>
      <c r="AF66" s="212"/>
      <c r="AG66" s="212" t="s">
        <v>299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59</v>
      </c>
      <c r="B67" s="250" t="s">
        <v>2699</v>
      </c>
      <c r="C67" s="261" t="s">
        <v>2700</v>
      </c>
      <c r="D67" s="251" t="s">
        <v>1115</v>
      </c>
      <c r="E67" s="252">
        <v>66</v>
      </c>
      <c r="F67" s="253"/>
      <c r="G67" s="254">
        <f>ROUND(E67*F67,2)</f>
        <v>0</v>
      </c>
      <c r="H67" s="253"/>
      <c r="I67" s="254">
        <f>ROUND(E67*H67,2)</f>
        <v>0</v>
      </c>
      <c r="J67" s="253"/>
      <c r="K67" s="254">
        <f>ROUND(E67*J67,2)</f>
        <v>0</v>
      </c>
      <c r="L67" s="254">
        <v>15</v>
      </c>
      <c r="M67" s="254">
        <f>G67*(1+L67/100)</f>
        <v>0</v>
      </c>
      <c r="N67" s="252">
        <v>0</v>
      </c>
      <c r="O67" s="252">
        <f>ROUND(E67*N67,2)</f>
        <v>0</v>
      </c>
      <c r="P67" s="252">
        <v>0</v>
      </c>
      <c r="Q67" s="252">
        <f>ROUND(E67*P67,2)</f>
        <v>0</v>
      </c>
      <c r="R67" s="254"/>
      <c r="S67" s="254" t="s">
        <v>250</v>
      </c>
      <c r="T67" s="255" t="s">
        <v>228</v>
      </c>
      <c r="U67" s="222">
        <v>0</v>
      </c>
      <c r="V67" s="222">
        <f>ROUND(E67*U67,2)</f>
        <v>0</v>
      </c>
      <c r="W67" s="222"/>
      <c r="X67" s="222" t="s">
        <v>298</v>
      </c>
      <c r="Y67" s="222" t="s">
        <v>230</v>
      </c>
      <c r="Z67" s="212"/>
      <c r="AA67" s="212"/>
      <c r="AB67" s="212"/>
      <c r="AC67" s="212"/>
      <c r="AD67" s="212"/>
      <c r="AE67" s="212"/>
      <c r="AF67" s="212"/>
      <c r="AG67" s="212" t="s">
        <v>299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60</v>
      </c>
      <c r="B68" s="250" t="s">
        <v>2701</v>
      </c>
      <c r="C68" s="261" t="s">
        <v>2702</v>
      </c>
      <c r="D68" s="251" t="s">
        <v>1115</v>
      </c>
      <c r="E68" s="252">
        <v>5</v>
      </c>
      <c r="F68" s="253"/>
      <c r="G68" s="254">
        <f>ROUND(E68*F68,2)</f>
        <v>0</v>
      </c>
      <c r="H68" s="253"/>
      <c r="I68" s="254">
        <f>ROUND(E68*H68,2)</f>
        <v>0</v>
      </c>
      <c r="J68" s="253"/>
      <c r="K68" s="254">
        <f>ROUND(E68*J68,2)</f>
        <v>0</v>
      </c>
      <c r="L68" s="254">
        <v>15</v>
      </c>
      <c r="M68" s="254">
        <f>G68*(1+L68/100)</f>
        <v>0</v>
      </c>
      <c r="N68" s="252">
        <v>0</v>
      </c>
      <c r="O68" s="252">
        <f>ROUND(E68*N68,2)</f>
        <v>0</v>
      </c>
      <c r="P68" s="252">
        <v>0</v>
      </c>
      <c r="Q68" s="252">
        <f>ROUND(E68*P68,2)</f>
        <v>0</v>
      </c>
      <c r="R68" s="254"/>
      <c r="S68" s="254" t="s">
        <v>250</v>
      </c>
      <c r="T68" s="255" t="s">
        <v>228</v>
      </c>
      <c r="U68" s="222">
        <v>0</v>
      </c>
      <c r="V68" s="222">
        <f>ROUND(E68*U68,2)</f>
        <v>0</v>
      </c>
      <c r="W68" s="222"/>
      <c r="X68" s="222" t="s">
        <v>298</v>
      </c>
      <c r="Y68" s="222" t="s">
        <v>230</v>
      </c>
      <c r="Z68" s="212"/>
      <c r="AA68" s="212"/>
      <c r="AB68" s="212"/>
      <c r="AC68" s="212"/>
      <c r="AD68" s="212"/>
      <c r="AE68" s="212"/>
      <c r="AF68" s="212"/>
      <c r="AG68" s="212" t="s">
        <v>299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9">
        <v>61</v>
      </c>
      <c r="B69" s="250" t="s">
        <v>2703</v>
      </c>
      <c r="C69" s="261" t="s">
        <v>2704</v>
      </c>
      <c r="D69" s="251" t="s">
        <v>1115</v>
      </c>
      <c r="E69" s="252">
        <v>1</v>
      </c>
      <c r="F69" s="253"/>
      <c r="G69" s="254">
        <f>ROUND(E69*F69,2)</f>
        <v>0</v>
      </c>
      <c r="H69" s="253"/>
      <c r="I69" s="254">
        <f>ROUND(E69*H69,2)</f>
        <v>0</v>
      </c>
      <c r="J69" s="253"/>
      <c r="K69" s="254">
        <f>ROUND(E69*J69,2)</f>
        <v>0</v>
      </c>
      <c r="L69" s="254">
        <v>15</v>
      </c>
      <c r="M69" s="254">
        <f>G69*(1+L69/100)</f>
        <v>0</v>
      </c>
      <c r="N69" s="252">
        <v>0</v>
      </c>
      <c r="O69" s="252">
        <f>ROUND(E69*N69,2)</f>
        <v>0</v>
      </c>
      <c r="P69" s="252">
        <v>0</v>
      </c>
      <c r="Q69" s="252">
        <f>ROUND(E69*P69,2)</f>
        <v>0</v>
      </c>
      <c r="R69" s="254"/>
      <c r="S69" s="254" t="s">
        <v>250</v>
      </c>
      <c r="T69" s="255" t="s">
        <v>228</v>
      </c>
      <c r="U69" s="222">
        <v>0</v>
      </c>
      <c r="V69" s="222">
        <f>ROUND(E69*U69,2)</f>
        <v>0</v>
      </c>
      <c r="W69" s="222"/>
      <c r="X69" s="222" t="s">
        <v>298</v>
      </c>
      <c r="Y69" s="222" t="s">
        <v>230</v>
      </c>
      <c r="Z69" s="212"/>
      <c r="AA69" s="212"/>
      <c r="AB69" s="212"/>
      <c r="AC69" s="212"/>
      <c r="AD69" s="212"/>
      <c r="AE69" s="212"/>
      <c r="AF69" s="212"/>
      <c r="AG69" s="212" t="s">
        <v>299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9">
        <v>62</v>
      </c>
      <c r="B70" s="240" t="s">
        <v>2705</v>
      </c>
      <c r="C70" s="257" t="s">
        <v>2706</v>
      </c>
      <c r="D70" s="241" t="s">
        <v>1115</v>
      </c>
      <c r="E70" s="242">
        <v>7</v>
      </c>
      <c r="F70" s="243"/>
      <c r="G70" s="244">
        <f>ROUND(E70*F70,2)</f>
        <v>0</v>
      </c>
      <c r="H70" s="243"/>
      <c r="I70" s="244">
        <f>ROUND(E70*H70,2)</f>
        <v>0</v>
      </c>
      <c r="J70" s="243"/>
      <c r="K70" s="244">
        <f>ROUND(E70*J70,2)</f>
        <v>0</v>
      </c>
      <c r="L70" s="244">
        <v>15</v>
      </c>
      <c r="M70" s="244">
        <f>G70*(1+L70/100)</f>
        <v>0</v>
      </c>
      <c r="N70" s="242">
        <v>0</v>
      </c>
      <c r="O70" s="242">
        <f>ROUND(E70*N70,2)</f>
        <v>0</v>
      </c>
      <c r="P70" s="242">
        <v>0</v>
      </c>
      <c r="Q70" s="242">
        <f>ROUND(E70*P70,2)</f>
        <v>0</v>
      </c>
      <c r="R70" s="244"/>
      <c r="S70" s="244" t="s">
        <v>250</v>
      </c>
      <c r="T70" s="245" t="s">
        <v>228</v>
      </c>
      <c r="U70" s="222">
        <v>0</v>
      </c>
      <c r="V70" s="222">
        <f>ROUND(E70*U70,2)</f>
        <v>0</v>
      </c>
      <c r="W70" s="222"/>
      <c r="X70" s="222" t="s">
        <v>298</v>
      </c>
      <c r="Y70" s="222" t="s">
        <v>230</v>
      </c>
      <c r="Z70" s="212"/>
      <c r="AA70" s="212"/>
      <c r="AB70" s="212"/>
      <c r="AC70" s="212"/>
      <c r="AD70" s="212"/>
      <c r="AE70" s="212"/>
      <c r="AF70" s="212"/>
      <c r="AG70" s="212" t="s">
        <v>299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9" t="s">
        <v>2707</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235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9" t="s">
        <v>2708</v>
      </c>
      <c r="D72" s="226"/>
      <c r="E72" s="227">
        <v>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235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9">
        <v>63</v>
      </c>
      <c r="B73" s="250" t="s">
        <v>2709</v>
      </c>
      <c r="C73" s="261" t="s">
        <v>2710</v>
      </c>
      <c r="D73" s="251" t="s">
        <v>1115</v>
      </c>
      <c r="E73" s="252">
        <v>1</v>
      </c>
      <c r="F73" s="253"/>
      <c r="G73" s="254">
        <f>ROUND(E73*F73,2)</f>
        <v>0</v>
      </c>
      <c r="H73" s="253"/>
      <c r="I73" s="254">
        <f>ROUND(E73*H73,2)</f>
        <v>0</v>
      </c>
      <c r="J73" s="253"/>
      <c r="K73" s="254">
        <f>ROUND(E73*J73,2)</f>
        <v>0</v>
      </c>
      <c r="L73" s="254">
        <v>15</v>
      </c>
      <c r="M73" s="254">
        <f>G73*(1+L73/100)</f>
        <v>0</v>
      </c>
      <c r="N73" s="252">
        <v>0</v>
      </c>
      <c r="O73" s="252">
        <f>ROUND(E73*N73,2)</f>
        <v>0</v>
      </c>
      <c r="P73" s="252">
        <v>0</v>
      </c>
      <c r="Q73" s="252">
        <f>ROUND(E73*P73,2)</f>
        <v>0</v>
      </c>
      <c r="R73" s="254"/>
      <c r="S73" s="254" t="s">
        <v>250</v>
      </c>
      <c r="T73" s="255" t="s">
        <v>228</v>
      </c>
      <c r="U73" s="222">
        <v>0</v>
      </c>
      <c r="V73" s="222">
        <f>ROUND(E73*U73,2)</f>
        <v>0</v>
      </c>
      <c r="W73" s="222"/>
      <c r="X73" s="222" t="s">
        <v>298</v>
      </c>
      <c r="Y73" s="222" t="s">
        <v>230</v>
      </c>
      <c r="Z73" s="212"/>
      <c r="AA73" s="212"/>
      <c r="AB73" s="212"/>
      <c r="AC73" s="212"/>
      <c r="AD73" s="212"/>
      <c r="AE73" s="212"/>
      <c r="AF73" s="212"/>
      <c r="AG73" s="212" t="s">
        <v>299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64</v>
      </c>
      <c r="B74" s="250" t="s">
        <v>2711</v>
      </c>
      <c r="C74" s="261" t="s">
        <v>2712</v>
      </c>
      <c r="D74" s="251" t="s">
        <v>1115</v>
      </c>
      <c r="E74" s="252">
        <v>1</v>
      </c>
      <c r="F74" s="253"/>
      <c r="G74" s="254">
        <f>ROUND(E74*F74,2)</f>
        <v>0</v>
      </c>
      <c r="H74" s="253"/>
      <c r="I74" s="254">
        <f>ROUND(E74*H74,2)</f>
        <v>0</v>
      </c>
      <c r="J74" s="253"/>
      <c r="K74" s="254">
        <f>ROUND(E74*J74,2)</f>
        <v>0</v>
      </c>
      <c r="L74" s="254">
        <v>15</v>
      </c>
      <c r="M74" s="254">
        <f>G74*(1+L74/100)</f>
        <v>0</v>
      </c>
      <c r="N74" s="252">
        <v>0</v>
      </c>
      <c r="O74" s="252">
        <f>ROUND(E74*N74,2)</f>
        <v>0</v>
      </c>
      <c r="P74" s="252">
        <v>0</v>
      </c>
      <c r="Q74" s="252">
        <f>ROUND(E74*P74,2)</f>
        <v>0</v>
      </c>
      <c r="R74" s="254"/>
      <c r="S74" s="254" t="s">
        <v>250</v>
      </c>
      <c r="T74" s="255" t="s">
        <v>228</v>
      </c>
      <c r="U74" s="222">
        <v>0</v>
      </c>
      <c r="V74" s="222">
        <f>ROUND(E74*U74,2)</f>
        <v>0</v>
      </c>
      <c r="W74" s="222"/>
      <c r="X74" s="222" t="s">
        <v>298</v>
      </c>
      <c r="Y74" s="222" t="s">
        <v>230</v>
      </c>
      <c r="Z74" s="212"/>
      <c r="AA74" s="212"/>
      <c r="AB74" s="212"/>
      <c r="AC74" s="212"/>
      <c r="AD74" s="212"/>
      <c r="AE74" s="212"/>
      <c r="AF74" s="212"/>
      <c r="AG74" s="212" t="s">
        <v>299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65</v>
      </c>
      <c r="B75" s="250" t="s">
        <v>2713</v>
      </c>
      <c r="C75" s="261" t="s">
        <v>2714</v>
      </c>
      <c r="D75" s="251" t="s">
        <v>1115</v>
      </c>
      <c r="E75" s="252">
        <v>7</v>
      </c>
      <c r="F75" s="253"/>
      <c r="G75" s="254">
        <f>ROUND(E75*F75,2)</f>
        <v>0</v>
      </c>
      <c r="H75" s="253"/>
      <c r="I75" s="254">
        <f>ROUND(E75*H75,2)</f>
        <v>0</v>
      </c>
      <c r="J75" s="253"/>
      <c r="K75" s="254">
        <f>ROUND(E75*J75,2)</f>
        <v>0</v>
      </c>
      <c r="L75" s="254">
        <v>15</v>
      </c>
      <c r="M75" s="254">
        <f>G75*(1+L75/100)</f>
        <v>0</v>
      </c>
      <c r="N75" s="252">
        <v>0</v>
      </c>
      <c r="O75" s="252">
        <f>ROUND(E75*N75,2)</f>
        <v>0</v>
      </c>
      <c r="P75" s="252">
        <v>0</v>
      </c>
      <c r="Q75" s="252">
        <f>ROUND(E75*P75,2)</f>
        <v>0</v>
      </c>
      <c r="R75" s="254"/>
      <c r="S75" s="254" t="s">
        <v>250</v>
      </c>
      <c r="T75" s="255" t="s">
        <v>228</v>
      </c>
      <c r="U75" s="222">
        <v>0</v>
      </c>
      <c r="V75" s="222">
        <f>ROUND(E75*U75,2)</f>
        <v>0</v>
      </c>
      <c r="W75" s="222"/>
      <c r="X75" s="222" t="s">
        <v>298</v>
      </c>
      <c r="Y75" s="222" t="s">
        <v>230</v>
      </c>
      <c r="Z75" s="212"/>
      <c r="AA75" s="212"/>
      <c r="AB75" s="212"/>
      <c r="AC75" s="212"/>
      <c r="AD75" s="212"/>
      <c r="AE75" s="212"/>
      <c r="AF75" s="212"/>
      <c r="AG75" s="212" t="s">
        <v>299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66</v>
      </c>
      <c r="B76" s="250" t="s">
        <v>2715</v>
      </c>
      <c r="C76" s="261" t="s">
        <v>2716</v>
      </c>
      <c r="D76" s="251" t="s">
        <v>1115</v>
      </c>
      <c r="E76" s="252">
        <v>1</v>
      </c>
      <c r="F76" s="253"/>
      <c r="G76" s="254">
        <f>ROUND(E76*F76,2)</f>
        <v>0</v>
      </c>
      <c r="H76" s="253"/>
      <c r="I76" s="254">
        <f>ROUND(E76*H76,2)</f>
        <v>0</v>
      </c>
      <c r="J76" s="253"/>
      <c r="K76" s="254">
        <f>ROUND(E76*J76,2)</f>
        <v>0</v>
      </c>
      <c r="L76" s="254">
        <v>15</v>
      </c>
      <c r="M76" s="254">
        <f>G76*(1+L76/100)</f>
        <v>0</v>
      </c>
      <c r="N76" s="252">
        <v>0</v>
      </c>
      <c r="O76" s="252">
        <f>ROUND(E76*N76,2)</f>
        <v>0</v>
      </c>
      <c r="P76" s="252">
        <v>0</v>
      </c>
      <c r="Q76" s="252">
        <f>ROUND(E76*P76,2)</f>
        <v>0</v>
      </c>
      <c r="R76" s="254"/>
      <c r="S76" s="254" t="s">
        <v>250</v>
      </c>
      <c r="T76" s="255" t="s">
        <v>228</v>
      </c>
      <c r="U76" s="222">
        <v>0</v>
      </c>
      <c r="V76" s="222">
        <f>ROUND(E76*U76,2)</f>
        <v>0</v>
      </c>
      <c r="W76" s="222"/>
      <c r="X76" s="222" t="s">
        <v>298</v>
      </c>
      <c r="Y76" s="222" t="s">
        <v>230</v>
      </c>
      <c r="Z76" s="212"/>
      <c r="AA76" s="212"/>
      <c r="AB76" s="212"/>
      <c r="AC76" s="212"/>
      <c r="AD76" s="212"/>
      <c r="AE76" s="212"/>
      <c r="AF76" s="212"/>
      <c r="AG76" s="212" t="s">
        <v>299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67</v>
      </c>
      <c r="B77" s="250" t="s">
        <v>2717</v>
      </c>
      <c r="C77" s="261" t="s">
        <v>2718</v>
      </c>
      <c r="D77" s="251" t="s">
        <v>1115</v>
      </c>
      <c r="E77" s="252">
        <v>1</v>
      </c>
      <c r="F77" s="253"/>
      <c r="G77" s="254">
        <f>ROUND(E77*F77,2)</f>
        <v>0</v>
      </c>
      <c r="H77" s="253"/>
      <c r="I77" s="254">
        <f>ROUND(E77*H77,2)</f>
        <v>0</v>
      </c>
      <c r="J77" s="253"/>
      <c r="K77" s="254">
        <f>ROUND(E77*J77,2)</f>
        <v>0</v>
      </c>
      <c r="L77" s="254">
        <v>15</v>
      </c>
      <c r="M77" s="254">
        <f>G77*(1+L77/100)</f>
        <v>0</v>
      </c>
      <c r="N77" s="252">
        <v>0</v>
      </c>
      <c r="O77" s="252">
        <f>ROUND(E77*N77,2)</f>
        <v>0</v>
      </c>
      <c r="P77" s="252">
        <v>0</v>
      </c>
      <c r="Q77" s="252">
        <f>ROUND(E77*P77,2)</f>
        <v>0</v>
      </c>
      <c r="R77" s="254"/>
      <c r="S77" s="254" t="s">
        <v>250</v>
      </c>
      <c r="T77" s="255" t="s">
        <v>228</v>
      </c>
      <c r="U77" s="222">
        <v>0</v>
      </c>
      <c r="V77" s="222">
        <f>ROUND(E77*U77,2)</f>
        <v>0</v>
      </c>
      <c r="W77" s="222"/>
      <c r="X77" s="222" t="s">
        <v>298</v>
      </c>
      <c r="Y77" s="222" t="s">
        <v>230</v>
      </c>
      <c r="Z77" s="212"/>
      <c r="AA77" s="212"/>
      <c r="AB77" s="212"/>
      <c r="AC77" s="212"/>
      <c r="AD77" s="212"/>
      <c r="AE77" s="212"/>
      <c r="AF77" s="212"/>
      <c r="AG77" s="212" t="s">
        <v>299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9">
        <v>68</v>
      </c>
      <c r="B78" s="250" t="s">
        <v>2719</v>
      </c>
      <c r="C78" s="261" t="s">
        <v>2720</v>
      </c>
      <c r="D78" s="251" t="s">
        <v>1115</v>
      </c>
      <c r="E78" s="252">
        <v>4</v>
      </c>
      <c r="F78" s="253"/>
      <c r="G78" s="254">
        <f>ROUND(E78*F78,2)</f>
        <v>0</v>
      </c>
      <c r="H78" s="253"/>
      <c r="I78" s="254">
        <f>ROUND(E78*H78,2)</f>
        <v>0</v>
      </c>
      <c r="J78" s="253"/>
      <c r="K78" s="254">
        <f>ROUND(E78*J78,2)</f>
        <v>0</v>
      </c>
      <c r="L78" s="254">
        <v>15</v>
      </c>
      <c r="M78" s="254">
        <f>G78*(1+L78/100)</f>
        <v>0</v>
      </c>
      <c r="N78" s="252">
        <v>0</v>
      </c>
      <c r="O78" s="252">
        <f>ROUND(E78*N78,2)</f>
        <v>0</v>
      </c>
      <c r="P78" s="252">
        <v>0</v>
      </c>
      <c r="Q78" s="252">
        <f>ROUND(E78*P78,2)</f>
        <v>0</v>
      </c>
      <c r="R78" s="254"/>
      <c r="S78" s="254" t="s">
        <v>250</v>
      </c>
      <c r="T78" s="255" t="s">
        <v>228</v>
      </c>
      <c r="U78" s="222">
        <v>0</v>
      </c>
      <c r="V78" s="222">
        <f>ROUND(E78*U78,2)</f>
        <v>0</v>
      </c>
      <c r="W78" s="222"/>
      <c r="X78" s="222" t="s">
        <v>298</v>
      </c>
      <c r="Y78" s="222" t="s">
        <v>230</v>
      </c>
      <c r="Z78" s="212"/>
      <c r="AA78" s="212"/>
      <c r="AB78" s="212"/>
      <c r="AC78" s="212"/>
      <c r="AD78" s="212"/>
      <c r="AE78" s="212"/>
      <c r="AF78" s="212"/>
      <c r="AG78" s="212" t="s">
        <v>299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69</v>
      </c>
      <c r="B79" s="250" t="s">
        <v>2721</v>
      </c>
      <c r="C79" s="261" t="s">
        <v>2722</v>
      </c>
      <c r="D79" s="251" t="s">
        <v>1115</v>
      </c>
      <c r="E79" s="252">
        <v>6</v>
      </c>
      <c r="F79" s="253"/>
      <c r="G79" s="254">
        <f>ROUND(E79*F79,2)</f>
        <v>0</v>
      </c>
      <c r="H79" s="253"/>
      <c r="I79" s="254">
        <f>ROUND(E79*H79,2)</f>
        <v>0</v>
      </c>
      <c r="J79" s="253"/>
      <c r="K79" s="254">
        <f>ROUND(E79*J79,2)</f>
        <v>0</v>
      </c>
      <c r="L79" s="254">
        <v>15</v>
      </c>
      <c r="M79" s="254">
        <f>G79*(1+L79/100)</f>
        <v>0</v>
      </c>
      <c r="N79" s="252">
        <v>0</v>
      </c>
      <c r="O79" s="252">
        <f>ROUND(E79*N79,2)</f>
        <v>0</v>
      </c>
      <c r="P79" s="252">
        <v>0</v>
      </c>
      <c r="Q79" s="252">
        <f>ROUND(E79*P79,2)</f>
        <v>0</v>
      </c>
      <c r="R79" s="254"/>
      <c r="S79" s="254" t="s">
        <v>250</v>
      </c>
      <c r="T79" s="255" t="s">
        <v>228</v>
      </c>
      <c r="U79" s="222">
        <v>0</v>
      </c>
      <c r="V79" s="222">
        <f>ROUND(E79*U79,2)</f>
        <v>0</v>
      </c>
      <c r="W79" s="222"/>
      <c r="X79" s="222" t="s">
        <v>298</v>
      </c>
      <c r="Y79" s="222" t="s">
        <v>230</v>
      </c>
      <c r="Z79" s="212"/>
      <c r="AA79" s="212"/>
      <c r="AB79" s="212"/>
      <c r="AC79" s="212"/>
      <c r="AD79" s="212"/>
      <c r="AE79" s="212"/>
      <c r="AF79" s="212"/>
      <c r="AG79" s="212" t="s">
        <v>299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70</v>
      </c>
      <c r="B80" s="250" t="s">
        <v>2723</v>
      </c>
      <c r="C80" s="261" t="s">
        <v>2724</v>
      </c>
      <c r="D80" s="251" t="s">
        <v>1115</v>
      </c>
      <c r="E80" s="252">
        <v>2</v>
      </c>
      <c r="F80" s="253"/>
      <c r="G80" s="254">
        <f>ROUND(E80*F80,2)</f>
        <v>0</v>
      </c>
      <c r="H80" s="253"/>
      <c r="I80" s="254">
        <f>ROUND(E80*H80,2)</f>
        <v>0</v>
      </c>
      <c r="J80" s="253"/>
      <c r="K80" s="254">
        <f>ROUND(E80*J80,2)</f>
        <v>0</v>
      </c>
      <c r="L80" s="254">
        <v>15</v>
      </c>
      <c r="M80" s="254">
        <f>G80*(1+L80/100)</f>
        <v>0</v>
      </c>
      <c r="N80" s="252">
        <v>0</v>
      </c>
      <c r="O80" s="252">
        <f>ROUND(E80*N80,2)</f>
        <v>0</v>
      </c>
      <c r="P80" s="252">
        <v>0</v>
      </c>
      <c r="Q80" s="252">
        <f>ROUND(E80*P80,2)</f>
        <v>0</v>
      </c>
      <c r="R80" s="254"/>
      <c r="S80" s="254" t="s">
        <v>250</v>
      </c>
      <c r="T80" s="255" t="s">
        <v>228</v>
      </c>
      <c r="U80" s="222">
        <v>0</v>
      </c>
      <c r="V80" s="222">
        <f>ROUND(E80*U80,2)</f>
        <v>0</v>
      </c>
      <c r="W80" s="222"/>
      <c r="X80" s="222" t="s">
        <v>298</v>
      </c>
      <c r="Y80" s="222" t="s">
        <v>230</v>
      </c>
      <c r="Z80" s="212"/>
      <c r="AA80" s="212"/>
      <c r="AB80" s="212"/>
      <c r="AC80" s="212"/>
      <c r="AD80" s="212"/>
      <c r="AE80" s="212"/>
      <c r="AF80" s="212"/>
      <c r="AG80" s="212" t="s">
        <v>299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9">
        <v>71</v>
      </c>
      <c r="B81" s="250" t="s">
        <v>2725</v>
      </c>
      <c r="C81" s="261" t="s">
        <v>2726</v>
      </c>
      <c r="D81" s="251" t="s">
        <v>1115</v>
      </c>
      <c r="E81" s="252">
        <v>3</v>
      </c>
      <c r="F81" s="253"/>
      <c r="G81" s="254">
        <f>ROUND(E81*F81,2)</f>
        <v>0</v>
      </c>
      <c r="H81" s="253"/>
      <c r="I81" s="254">
        <f>ROUND(E81*H81,2)</f>
        <v>0</v>
      </c>
      <c r="J81" s="253"/>
      <c r="K81" s="254">
        <f>ROUND(E81*J81,2)</f>
        <v>0</v>
      </c>
      <c r="L81" s="254">
        <v>15</v>
      </c>
      <c r="M81" s="254">
        <f>G81*(1+L81/100)</f>
        <v>0</v>
      </c>
      <c r="N81" s="252">
        <v>0</v>
      </c>
      <c r="O81" s="252">
        <f>ROUND(E81*N81,2)</f>
        <v>0</v>
      </c>
      <c r="P81" s="252">
        <v>0</v>
      </c>
      <c r="Q81" s="252">
        <f>ROUND(E81*P81,2)</f>
        <v>0</v>
      </c>
      <c r="R81" s="254"/>
      <c r="S81" s="254" t="s">
        <v>250</v>
      </c>
      <c r="T81" s="255" t="s">
        <v>228</v>
      </c>
      <c r="U81" s="222">
        <v>0</v>
      </c>
      <c r="V81" s="222">
        <f>ROUND(E81*U81,2)</f>
        <v>0</v>
      </c>
      <c r="W81" s="222"/>
      <c r="X81" s="222" t="s">
        <v>298</v>
      </c>
      <c r="Y81" s="222" t="s">
        <v>230</v>
      </c>
      <c r="Z81" s="212"/>
      <c r="AA81" s="212"/>
      <c r="AB81" s="212"/>
      <c r="AC81" s="212"/>
      <c r="AD81" s="212"/>
      <c r="AE81" s="212"/>
      <c r="AF81" s="212"/>
      <c r="AG81" s="212" t="s">
        <v>299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9">
        <v>72</v>
      </c>
      <c r="B82" s="250" t="s">
        <v>2727</v>
      </c>
      <c r="C82" s="261" t="s">
        <v>2728</v>
      </c>
      <c r="D82" s="251" t="s">
        <v>1115</v>
      </c>
      <c r="E82" s="252">
        <v>2</v>
      </c>
      <c r="F82" s="253"/>
      <c r="G82" s="254">
        <f>ROUND(E82*F82,2)</f>
        <v>0</v>
      </c>
      <c r="H82" s="253"/>
      <c r="I82" s="254">
        <f>ROUND(E82*H82,2)</f>
        <v>0</v>
      </c>
      <c r="J82" s="253"/>
      <c r="K82" s="254">
        <f>ROUND(E82*J82,2)</f>
        <v>0</v>
      </c>
      <c r="L82" s="254">
        <v>15</v>
      </c>
      <c r="M82" s="254">
        <f>G82*(1+L82/100)</f>
        <v>0</v>
      </c>
      <c r="N82" s="252">
        <v>0</v>
      </c>
      <c r="O82" s="252">
        <f>ROUND(E82*N82,2)</f>
        <v>0</v>
      </c>
      <c r="P82" s="252">
        <v>0</v>
      </c>
      <c r="Q82" s="252">
        <f>ROUND(E82*P82,2)</f>
        <v>0</v>
      </c>
      <c r="R82" s="254"/>
      <c r="S82" s="254" t="s">
        <v>250</v>
      </c>
      <c r="T82" s="255" t="s">
        <v>228</v>
      </c>
      <c r="U82" s="222">
        <v>0</v>
      </c>
      <c r="V82" s="222">
        <f>ROUND(E82*U82,2)</f>
        <v>0</v>
      </c>
      <c r="W82" s="222"/>
      <c r="X82" s="222" t="s">
        <v>298</v>
      </c>
      <c r="Y82" s="222" t="s">
        <v>230</v>
      </c>
      <c r="Z82" s="212"/>
      <c r="AA82" s="212"/>
      <c r="AB82" s="212"/>
      <c r="AC82" s="212"/>
      <c r="AD82" s="212"/>
      <c r="AE82" s="212"/>
      <c r="AF82" s="212"/>
      <c r="AG82" s="212" t="s">
        <v>299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9">
        <v>73</v>
      </c>
      <c r="B83" s="250" t="s">
        <v>2729</v>
      </c>
      <c r="C83" s="261" t="s">
        <v>2730</v>
      </c>
      <c r="D83" s="251" t="s">
        <v>1115</v>
      </c>
      <c r="E83" s="252">
        <v>1</v>
      </c>
      <c r="F83" s="253"/>
      <c r="G83" s="254">
        <f>ROUND(E83*F83,2)</f>
        <v>0</v>
      </c>
      <c r="H83" s="253"/>
      <c r="I83" s="254">
        <f>ROUND(E83*H83,2)</f>
        <v>0</v>
      </c>
      <c r="J83" s="253"/>
      <c r="K83" s="254">
        <f>ROUND(E83*J83,2)</f>
        <v>0</v>
      </c>
      <c r="L83" s="254">
        <v>15</v>
      </c>
      <c r="M83" s="254">
        <f>G83*(1+L83/100)</f>
        <v>0</v>
      </c>
      <c r="N83" s="252">
        <v>0</v>
      </c>
      <c r="O83" s="252">
        <f>ROUND(E83*N83,2)</f>
        <v>0</v>
      </c>
      <c r="P83" s="252">
        <v>0</v>
      </c>
      <c r="Q83" s="252">
        <f>ROUND(E83*P83,2)</f>
        <v>0</v>
      </c>
      <c r="R83" s="254"/>
      <c r="S83" s="254" t="s">
        <v>250</v>
      </c>
      <c r="T83" s="255" t="s">
        <v>228</v>
      </c>
      <c r="U83" s="222">
        <v>0</v>
      </c>
      <c r="V83" s="222">
        <f>ROUND(E83*U83,2)</f>
        <v>0</v>
      </c>
      <c r="W83" s="222"/>
      <c r="X83" s="222" t="s">
        <v>298</v>
      </c>
      <c r="Y83" s="222" t="s">
        <v>230</v>
      </c>
      <c r="Z83" s="212"/>
      <c r="AA83" s="212"/>
      <c r="AB83" s="212"/>
      <c r="AC83" s="212"/>
      <c r="AD83" s="212"/>
      <c r="AE83" s="212"/>
      <c r="AF83" s="212"/>
      <c r="AG83" s="212" t="s">
        <v>299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9">
        <v>74</v>
      </c>
      <c r="B84" s="250" t="s">
        <v>2731</v>
      </c>
      <c r="C84" s="261" t="s">
        <v>2732</v>
      </c>
      <c r="D84" s="251" t="s">
        <v>2346</v>
      </c>
      <c r="E84" s="252">
        <v>1206</v>
      </c>
      <c r="F84" s="253"/>
      <c r="G84" s="254">
        <f>ROUND(E84*F84,2)</f>
        <v>0</v>
      </c>
      <c r="H84" s="253"/>
      <c r="I84" s="254">
        <f>ROUND(E84*H84,2)</f>
        <v>0</v>
      </c>
      <c r="J84" s="253"/>
      <c r="K84" s="254">
        <f>ROUND(E84*J84,2)</f>
        <v>0</v>
      </c>
      <c r="L84" s="254">
        <v>15</v>
      </c>
      <c r="M84" s="254">
        <f>G84*(1+L84/100)</f>
        <v>0</v>
      </c>
      <c r="N84" s="252">
        <v>0</v>
      </c>
      <c r="O84" s="252">
        <f>ROUND(E84*N84,2)</f>
        <v>0</v>
      </c>
      <c r="P84" s="252">
        <v>0</v>
      </c>
      <c r="Q84" s="252">
        <f>ROUND(E84*P84,2)</f>
        <v>0</v>
      </c>
      <c r="R84" s="254"/>
      <c r="S84" s="254" t="s">
        <v>250</v>
      </c>
      <c r="T84" s="255" t="s">
        <v>228</v>
      </c>
      <c r="U84" s="222">
        <v>0</v>
      </c>
      <c r="V84" s="222">
        <f>ROUND(E84*U84,2)</f>
        <v>0</v>
      </c>
      <c r="W84" s="222"/>
      <c r="X84" s="222" t="s">
        <v>298</v>
      </c>
      <c r="Y84" s="222" t="s">
        <v>230</v>
      </c>
      <c r="Z84" s="212"/>
      <c r="AA84" s="212"/>
      <c r="AB84" s="212"/>
      <c r="AC84" s="212"/>
      <c r="AD84" s="212"/>
      <c r="AE84" s="212"/>
      <c r="AF84" s="212"/>
      <c r="AG84" s="212" t="s">
        <v>299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9">
        <v>75</v>
      </c>
      <c r="B85" s="250" t="s">
        <v>2733</v>
      </c>
      <c r="C85" s="261" t="s">
        <v>2734</v>
      </c>
      <c r="D85" s="251" t="s">
        <v>1115</v>
      </c>
      <c r="E85" s="252">
        <v>81</v>
      </c>
      <c r="F85" s="253"/>
      <c r="G85" s="254">
        <f>ROUND(E85*F85,2)</f>
        <v>0</v>
      </c>
      <c r="H85" s="253"/>
      <c r="I85" s="254">
        <f>ROUND(E85*H85,2)</f>
        <v>0</v>
      </c>
      <c r="J85" s="253"/>
      <c r="K85" s="254">
        <f>ROUND(E85*J85,2)</f>
        <v>0</v>
      </c>
      <c r="L85" s="254">
        <v>15</v>
      </c>
      <c r="M85" s="254">
        <f>G85*(1+L85/100)</f>
        <v>0</v>
      </c>
      <c r="N85" s="252">
        <v>0</v>
      </c>
      <c r="O85" s="252">
        <f>ROUND(E85*N85,2)</f>
        <v>0</v>
      </c>
      <c r="P85" s="252">
        <v>0</v>
      </c>
      <c r="Q85" s="252">
        <f>ROUND(E85*P85,2)</f>
        <v>0</v>
      </c>
      <c r="R85" s="254"/>
      <c r="S85" s="254" t="s">
        <v>250</v>
      </c>
      <c r="T85" s="255" t="s">
        <v>228</v>
      </c>
      <c r="U85" s="222">
        <v>0</v>
      </c>
      <c r="V85" s="222">
        <f>ROUND(E85*U85,2)</f>
        <v>0</v>
      </c>
      <c r="W85" s="222"/>
      <c r="X85" s="222" t="s">
        <v>298</v>
      </c>
      <c r="Y85" s="222" t="s">
        <v>230</v>
      </c>
      <c r="Z85" s="212"/>
      <c r="AA85" s="212"/>
      <c r="AB85" s="212"/>
      <c r="AC85" s="212"/>
      <c r="AD85" s="212"/>
      <c r="AE85" s="212"/>
      <c r="AF85" s="212"/>
      <c r="AG85" s="212" t="s">
        <v>299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9">
        <v>76</v>
      </c>
      <c r="B86" s="250" t="s">
        <v>2735</v>
      </c>
      <c r="C86" s="261" t="s">
        <v>2736</v>
      </c>
      <c r="D86" s="251" t="s">
        <v>1115</v>
      </c>
      <c r="E86" s="252">
        <v>81</v>
      </c>
      <c r="F86" s="253"/>
      <c r="G86" s="254">
        <f>ROUND(E86*F86,2)</f>
        <v>0</v>
      </c>
      <c r="H86" s="253"/>
      <c r="I86" s="254">
        <f>ROUND(E86*H86,2)</f>
        <v>0</v>
      </c>
      <c r="J86" s="253"/>
      <c r="K86" s="254">
        <f>ROUND(E86*J86,2)</f>
        <v>0</v>
      </c>
      <c r="L86" s="254">
        <v>15</v>
      </c>
      <c r="M86" s="254">
        <f>G86*(1+L86/100)</f>
        <v>0</v>
      </c>
      <c r="N86" s="252">
        <v>0</v>
      </c>
      <c r="O86" s="252">
        <f>ROUND(E86*N86,2)</f>
        <v>0</v>
      </c>
      <c r="P86" s="252">
        <v>0</v>
      </c>
      <c r="Q86" s="252">
        <f>ROUND(E86*P86,2)</f>
        <v>0</v>
      </c>
      <c r="R86" s="254"/>
      <c r="S86" s="254" t="s">
        <v>250</v>
      </c>
      <c r="T86" s="255" t="s">
        <v>228</v>
      </c>
      <c r="U86" s="222">
        <v>0</v>
      </c>
      <c r="V86" s="222">
        <f>ROUND(E86*U86,2)</f>
        <v>0</v>
      </c>
      <c r="W86" s="222"/>
      <c r="X86" s="222" t="s">
        <v>298</v>
      </c>
      <c r="Y86" s="222" t="s">
        <v>230</v>
      </c>
      <c r="Z86" s="212"/>
      <c r="AA86" s="212"/>
      <c r="AB86" s="212"/>
      <c r="AC86" s="212"/>
      <c r="AD86" s="212"/>
      <c r="AE86" s="212"/>
      <c r="AF86" s="212"/>
      <c r="AG86" s="212" t="s">
        <v>299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9">
        <v>77</v>
      </c>
      <c r="B87" s="250" t="s">
        <v>2737</v>
      </c>
      <c r="C87" s="261" t="s">
        <v>2738</v>
      </c>
      <c r="D87" s="251" t="s">
        <v>2346</v>
      </c>
      <c r="E87" s="252">
        <v>1206</v>
      </c>
      <c r="F87" s="253"/>
      <c r="G87" s="254">
        <f>ROUND(E87*F87,2)</f>
        <v>0</v>
      </c>
      <c r="H87" s="253"/>
      <c r="I87" s="254">
        <f>ROUND(E87*H87,2)</f>
        <v>0</v>
      </c>
      <c r="J87" s="253"/>
      <c r="K87" s="254">
        <f>ROUND(E87*J87,2)</f>
        <v>0</v>
      </c>
      <c r="L87" s="254">
        <v>15</v>
      </c>
      <c r="M87" s="254">
        <f>G87*(1+L87/100)</f>
        <v>0</v>
      </c>
      <c r="N87" s="252">
        <v>0</v>
      </c>
      <c r="O87" s="252">
        <f>ROUND(E87*N87,2)</f>
        <v>0</v>
      </c>
      <c r="P87" s="252">
        <v>0</v>
      </c>
      <c r="Q87" s="252">
        <f>ROUND(E87*P87,2)</f>
        <v>0</v>
      </c>
      <c r="R87" s="254"/>
      <c r="S87" s="254" t="s">
        <v>250</v>
      </c>
      <c r="T87" s="255" t="s">
        <v>228</v>
      </c>
      <c r="U87" s="222">
        <v>0</v>
      </c>
      <c r="V87" s="222">
        <f>ROUND(E87*U87,2)</f>
        <v>0</v>
      </c>
      <c r="W87" s="222"/>
      <c r="X87" s="222" t="s">
        <v>298</v>
      </c>
      <c r="Y87" s="222" t="s">
        <v>230</v>
      </c>
      <c r="Z87" s="212"/>
      <c r="AA87" s="212"/>
      <c r="AB87" s="212"/>
      <c r="AC87" s="212"/>
      <c r="AD87" s="212"/>
      <c r="AE87" s="212"/>
      <c r="AF87" s="212"/>
      <c r="AG87" s="212" t="s">
        <v>299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78</v>
      </c>
      <c r="B88" s="250" t="s">
        <v>2739</v>
      </c>
      <c r="C88" s="261" t="s">
        <v>2700</v>
      </c>
      <c r="D88" s="251" t="s">
        <v>1115</v>
      </c>
      <c r="E88" s="252">
        <v>81</v>
      </c>
      <c r="F88" s="253"/>
      <c r="G88" s="254">
        <f>ROUND(E88*F88,2)</f>
        <v>0</v>
      </c>
      <c r="H88" s="253"/>
      <c r="I88" s="254">
        <f>ROUND(E88*H88,2)</f>
        <v>0</v>
      </c>
      <c r="J88" s="253"/>
      <c r="K88" s="254">
        <f>ROUND(E88*J88,2)</f>
        <v>0</v>
      </c>
      <c r="L88" s="254">
        <v>15</v>
      </c>
      <c r="M88" s="254">
        <f>G88*(1+L88/100)</f>
        <v>0</v>
      </c>
      <c r="N88" s="252">
        <v>0</v>
      </c>
      <c r="O88" s="252">
        <f>ROUND(E88*N88,2)</f>
        <v>0</v>
      </c>
      <c r="P88" s="252">
        <v>0</v>
      </c>
      <c r="Q88" s="252">
        <f>ROUND(E88*P88,2)</f>
        <v>0</v>
      </c>
      <c r="R88" s="254"/>
      <c r="S88" s="254" t="s">
        <v>250</v>
      </c>
      <c r="T88" s="255" t="s">
        <v>228</v>
      </c>
      <c r="U88" s="222">
        <v>0</v>
      </c>
      <c r="V88" s="222">
        <f>ROUND(E88*U88,2)</f>
        <v>0</v>
      </c>
      <c r="W88" s="222"/>
      <c r="X88" s="222" t="s">
        <v>298</v>
      </c>
      <c r="Y88" s="222" t="s">
        <v>230</v>
      </c>
      <c r="Z88" s="212"/>
      <c r="AA88" s="212"/>
      <c r="AB88" s="212"/>
      <c r="AC88" s="212"/>
      <c r="AD88" s="212"/>
      <c r="AE88" s="212"/>
      <c r="AF88" s="212"/>
      <c r="AG88" s="212" t="s">
        <v>299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79</v>
      </c>
      <c r="B89" s="250" t="s">
        <v>2740</v>
      </c>
      <c r="C89" s="261" t="s">
        <v>2741</v>
      </c>
      <c r="D89" s="251" t="s">
        <v>1115</v>
      </c>
      <c r="E89" s="252">
        <v>54</v>
      </c>
      <c r="F89" s="253"/>
      <c r="G89" s="254">
        <f>ROUND(E89*F89,2)</f>
        <v>0</v>
      </c>
      <c r="H89" s="253"/>
      <c r="I89" s="254">
        <f>ROUND(E89*H89,2)</f>
        <v>0</v>
      </c>
      <c r="J89" s="253"/>
      <c r="K89" s="254">
        <f>ROUND(E89*J89,2)</f>
        <v>0</v>
      </c>
      <c r="L89" s="254">
        <v>15</v>
      </c>
      <c r="M89" s="254">
        <f>G89*(1+L89/100)</f>
        <v>0</v>
      </c>
      <c r="N89" s="252">
        <v>0</v>
      </c>
      <c r="O89" s="252">
        <f>ROUND(E89*N89,2)</f>
        <v>0</v>
      </c>
      <c r="P89" s="252">
        <v>0</v>
      </c>
      <c r="Q89" s="252">
        <f>ROUND(E89*P89,2)</f>
        <v>0</v>
      </c>
      <c r="R89" s="254"/>
      <c r="S89" s="254" t="s">
        <v>250</v>
      </c>
      <c r="T89" s="255" t="s">
        <v>228</v>
      </c>
      <c r="U89" s="222">
        <v>0</v>
      </c>
      <c r="V89" s="222">
        <f>ROUND(E89*U89,2)</f>
        <v>0</v>
      </c>
      <c r="W89" s="222"/>
      <c r="X89" s="222" t="s">
        <v>298</v>
      </c>
      <c r="Y89" s="222" t="s">
        <v>230</v>
      </c>
      <c r="Z89" s="212"/>
      <c r="AA89" s="212"/>
      <c r="AB89" s="212"/>
      <c r="AC89" s="212"/>
      <c r="AD89" s="212"/>
      <c r="AE89" s="212"/>
      <c r="AF89" s="212"/>
      <c r="AG89" s="212" t="s">
        <v>299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9">
        <v>80</v>
      </c>
      <c r="B90" s="250" t="s">
        <v>2742</v>
      </c>
      <c r="C90" s="261" t="s">
        <v>2743</v>
      </c>
      <c r="D90" s="251" t="s">
        <v>2346</v>
      </c>
      <c r="E90" s="252">
        <v>420</v>
      </c>
      <c r="F90" s="253"/>
      <c r="G90" s="254">
        <f>ROUND(E90*F90,2)</f>
        <v>0</v>
      </c>
      <c r="H90" s="253"/>
      <c r="I90" s="254">
        <f>ROUND(E90*H90,2)</f>
        <v>0</v>
      </c>
      <c r="J90" s="253"/>
      <c r="K90" s="254">
        <f>ROUND(E90*J90,2)</f>
        <v>0</v>
      </c>
      <c r="L90" s="254">
        <v>15</v>
      </c>
      <c r="M90" s="254">
        <f>G90*(1+L90/100)</f>
        <v>0</v>
      </c>
      <c r="N90" s="252">
        <v>0</v>
      </c>
      <c r="O90" s="252">
        <f>ROUND(E90*N90,2)</f>
        <v>0</v>
      </c>
      <c r="P90" s="252">
        <v>0</v>
      </c>
      <c r="Q90" s="252">
        <f>ROUND(E90*P90,2)</f>
        <v>0</v>
      </c>
      <c r="R90" s="254"/>
      <c r="S90" s="254" t="s">
        <v>250</v>
      </c>
      <c r="T90" s="255" t="s">
        <v>228</v>
      </c>
      <c r="U90" s="222">
        <v>0</v>
      </c>
      <c r="V90" s="222">
        <f>ROUND(E90*U90,2)</f>
        <v>0</v>
      </c>
      <c r="W90" s="222"/>
      <c r="X90" s="222" t="s">
        <v>298</v>
      </c>
      <c r="Y90" s="222" t="s">
        <v>230</v>
      </c>
      <c r="Z90" s="212"/>
      <c r="AA90" s="212"/>
      <c r="AB90" s="212"/>
      <c r="AC90" s="212"/>
      <c r="AD90" s="212"/>
      <c r="AE90" s="212"/>
      <c r="AF90" s="212"/>
      <c r="AG90" s="212" t="s">
        <v>299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81</v>
      </c>
      <c r="B91" s="250" t="s">
        <v>2744</v>
      </c>
      <c r="C91" s="261" t="s">
        <v>2628</v>
      </c>
      <c r="D91" s="251" t="s">
        <v>1115</v>
      </c>
      <c r="E91" s="252">
        <v>70</v>
      </c>
      <c r="F91" s="253"/>
      <c r="G91" s="254">
        <f>ROUND(E91*F91,2)</f>
        <v>0</v>
      </c>
      <c r="H91" s="253"/>
      <c r="I91" s="254">
        <f>ROUND(E91*H91,2)</f>
        <v>0</v>
      </c>
      <c r="J91" s="253"/>
      <c r="K91" s="254">
        <f>ROUND(E91*J91,2)</f>
        <v>0</v>
      </c>
      <c r="L91" s="254">
        <v>15</v>
      </c>
      <c r="M91" s="254">
        <f>G91*(1+L91/100)</f>
        <v>0</v>
      </c>
      <c r="N91" s="252">
        <v>0</v>
      </c>
      <c r="O91" s="252">
        <f>ROUND(E91*N91,2)</f>
        <v>0</v>
      </c>
      <c r="P91" s="252">
        <v>0</v>
      </c>
      <c r="Q91" s="252">
        <f>ROUND(E91*P91,2)</f>
        <v>0</v>
      </c>
      <c r="R91" s="254"/>
      <c r="S91" s="254" t="s">
        <v>250</v>
      </c>
      <c r="T91" s="255" t="s">
        <v>228</v>
      </c>
      <c r="U91" s="222">
        <v>0</v>
      </c>
      <c r="V91" s="222">
        <f>ROUND(E91*U91,2)</f>
        <v>0</v>
      </c>
      <c r="W91" s="222"/>
      <c r="X91" s="222" t="s">
        <v>298</v>
      </c>
      <c r="Y91" s="222" t="s">
        <v>230</v>
      </c>
      <c r="Z91" s="212"/>
      <c r="AA91" s="212"/>
      <c r="AB91" s="212"/>
      <c r="AC91" s="212"/>
      <c r="AD91" s="212"/>
      <c r="AE91" s="212"/>
      <c r="AF91" s="212"/>
      <c r="AG91" s="212" t="s">
        <v>299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82</v>
      </c>
      <c r="B92" s="250" t="s">
        <v>2745</v>
      </c>
      <c r="C92" s="261" t="s">
        <v>2746</v>
      </c>
      <c r="D92" s="251" t="s">
        <v>1115</v>
      </c>
      <c r="E92" s="252">
        <v>35</v>
      </c>
      <c r="F92" s="253"/>
      <c r="G92" s="254">
        <f>ROUND(E92*F92,2)</f>
        <v>0</v>
      </c>
      <c r="H92" s="253"/>
      <c r="I92" s="254">
        <f>ROUND(E92*H92,2)</f>
        <v>0</v>
      </c>
      <c r="J92" s="253"/>
      <c r="K92" s="254">
        <f>ROUND(E92*J92,2)</f>
        <v>0</v>
      </c>
      <c r="L92" s="254">
        <v>15</v>
      </c>
      <c r="M92" s="254">
        <f>G92*(1+L92/100)</f>
        <v>0</v>
      </c>
      <c r="N92" s="252">
        <v>0</v>
      </c>
      <c r="O92" s="252">
        <f>ROUND(E92*N92,2)</f>
        <v>0</v>
      </c>
      <c r="P92" s="252">
        <v>0</v>
      </c>
      <c r="Q92" s="252">
        <f>ROUND(E92*P92,2)</f>
        <v>0</v>
      </c>
      <c r="R92" s="254"/>
      <c r="S92" s="254" t="s">
        <v>250</v>
      </c>
      <c r="T92" s="255" t="s">
        <v>228</v>
      </c>
      <c r="U92" s="222">
        <v>0</v>
      </c>
      <c r="V92" s="222">
        <f>ROUND(E92*U92,2)</f>
        <v>0</v>
      </c>
      <c r="W92" s="222"/>
      <c r="X92" s="222" t="s">
        <v>298</v>
      </c>
      <c r="Y92" s="222" t="s">
        <v>230</v>
      </c>
      <c r="Z92" s="212"/>
      <c r="AA92" s="212"/>
      <c r="AB92" s="212"/>
      <c r="AC92" s="212"/>
      <c r="AD92" s="212"/>
      <c r="AE92" s="212"/>
      <c r="AF92" s="212"/>
      <c r="AG92" s="212" t="s">
        <v>299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9">
        <v>83</v>
      </c>
      <c r="B93" s="250" t="s">
        <v>2747</v>
      </c>
      <c r="C93" s="261" t="s">
        <v>2648</v>
      </c>
      <c r="D93" s="251" t="s">
        <v>249</v>
      </c>
      <c r="E93" s="252">
        <v>1</v>
      </c>
      <c r="F93" s="253"/>
      <c r="G93" s="254">
        <f>ROUND(E93*F93,2)</f>
        <v>0</v>
      </c>
      <c r="H93" s="253"/>
      <c r="I93" s="254">
        <f>ROUND(E93*H93,2)</f>
        <v>0</v>
      </c>
      <c r="J93" s="253"/>
      <c r="K93" s="254">
        <f>ROUND(E93*J93,2)</f>
        <v>0</v>
      </c>
      <c r="L93" s="254">
        <v>15</v>
      </c>
      <c r="M93" s="254">
        <f>G93*(1+L93/100)</f>
        <v>0</v>
      </c>
      <c r="N93" s="252">
        <v>0</v>
      </c>
      <c r="O93" s="252">
        <f>ROUND(E93*N93,2)</f>
        <v>0</v>
      </c>
      <c r="P93" s="252">
        <v>0</v>
      </c>
      <c r="Q93" s="252">
        <f>ROUND(E93*P93,2)</f>
        <v>0</v>
      </c>
      <c r="R93" s="254"/>
      <c r="S93" s="254" t="s">
        <v>250</v>
      </c>
      <c r="T93" s="255" t="s">
        <v>228</v>
      </c>
      <c r="U93" s="222">
        <v>0</v>
      </c>
      <c r="V93" s="222">
        <f>ROUND(E93*U93,2)</f>
        <v>0</v>
      </c>
      <c r="W93" s="222"/>
      <c r="X93" s="222" t="s">
        <v>298</v>
      </c>
      <c r="Y93" s="222" t="s">
        <v>230</v>
      </c>
      <c r="Z93" s="212"/>
      <c r="AA93" s="212"/>
      <c r="AB93" s="212"/>
      <c r="AC93" s="212"/>
      <c r="AD93" s="212"/>
      <c r="AE93" s="212"/>
      <c r="AF93" s="212"/>
      <c r="AG93" s="212" t="s">
        <v>299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9">
        <v>84</v>
      </c>
      <c r="B94" s="250" t="s">
        <v>2748</v>
      </c>
      <c r="C94" s="261" t="s">
        <v>2749</v>
      </c>
      <c r="D94" s="251" t="s">
        <v>2531</v>
      </c>
      <c r="E94" s="252">
        <v>1</v>
      </c>
      <c r="F94" s="253"/>
      <c r="G94" s="254">
        <f>ROUND(E94*F94,2)</f>
        <v>0</v>
      </c>
      <c r="H94" s="253"/>
      <c r="I94" s="254">
        <f>ROUND(E94*H94,2)</f>
        <v>0</v>
      </c>
      <c r="J94" s="253"/>
      <c r="K94" s="254">
        <f>ROUND(E94*J94,2)</f>
        <v>0</v>
      </c>
      <c r="L94" s="254">
        <v>15</v>
      </c>
      <c r="M94" s="254">
        <f>G94*(1+L94/100)</f>
        <v>0</v>
      </c>
      <c r="N94" s="252">
        <v>0</v>
      </c>
      <c r="O94" s="252">
        <f>ROUND(E94*N94,2)</f>
        <v>0</v>
      </c>
      <c r="P94" s="252">
        <v>0</v>
      </c>
      <c r="Q94" s="252">
        <f>ROUND(E94*P94,2)</f>
        <v>0</v>
      </c>
      <c r="R94" s="254"/>
      <c r="S94" s="254" t="s">
        <v>250</v>
      </c>
      <c r="T94" s="255" t="s">
        <v>228</v>
      </c>
      <c r="U94" s="222">
        <v>0</v>
      </c>
      <c r="V94" s="222">
        <f>ROUND(E94*U94,2)</f>
        <v>0</v>
      </c>
      <c r="W94" s="222"/>
      <c r="X94" s="222" t="s">
        <v>298</v>
      </c>
      <c r="Y94" s="222" t="s">
        <v>230</v>
      </c>
      <c r="Z94" s="212"/>
      <c r="AA94" s="212"/>
      <c r="AB94" s="212"/>
      <c r="AC94" s="212"/>
      <c r="AD94" s="212"/>
      <c r="AE94" s="212"/>
      <c r="AF94" s="212"/>
      <c r="AG94" s="212" t="s">
        <v>299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9">
        <v>85</v>
      </c>
      <c r="B95" s="240" t="s">
        <v>2750</v>
      </c>
      <c r="C95" s="257" t="s">
        <v>2751</v>
      </c>
      <c r="D95" s="241" t="s">
        <v>2346</v>
      </c>
      <c r="E95" s="242">
        <v>420</v>
      </c>
      <c r="F95" s="243"/>
      <c r="G95" s="244">
        <f>ROUND(E95*F95,2)</f>
        <v>0</v>
      </c>
      <c r="H95" s="243"/>
      <c r="I95" s="244">
        <f>ROUND(E95*H95,2)</f>
        <v>0</v>
      </c>
      <c r="J95" s="243"/>
      <c r="K95" s="244">
        <f>ROUND(E95*J95,2)</f>
        <v>0</v>
      </c>
      <c r="L95" s="244">
        <v>15</v>
      </c>
      <c r="M95" s="244">
        <f>G95*(1+L95/100)</f>
        <v>0</v>
      </c>
      <c r="N95" s="242">
        <v>0</v>
      </c>
      <c r="O95" s="242">
        <f>ROUND(E95*N95,2)</f>
        <v>0</v>
      </c>
      <c r="P95" s="242">
        <v>0</v>
      </c>
      <c r="Q95" s="242">
        <f>ROUND(E95*P95,2)</f>
        <v>0</v>
      </c>
      <c r="R95" s="244"/>
      <c r="S95" s="244" t="s">
        <v>250</v>
      </c>
      <c r="T95" s="245" t="s">
        <v>228</v>
      </c>
      <c r="U95" s="222">
        <v>0</v>
      </c>
      <c r="V95" s="222">
        <f>ROUND(E95*U95,2)</f>
        <v>0</v>
      </c>
      <c r="W95" s="222"/>
      <c r="X95" s="222" t="s">
        <v>298</v>
      </c>
      <c r="Y95" s="222" t="s">
        <v>230</v>
      </c>
      <c r="Z95" s="212"/>
      <c r="AA95" s="212"/>
      <c r="AB95" s="212"/>
      <c r="AC95" s="212"/>
      <c r="AD95" s="212"/>
      <c r="AE95" s="212"/>
      <c r="AF95" s="212"/>
      <c r="AG95" s="212" t="s">
        <v>299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3"/>
      <c r="B96" s="4"/>
      <c r="C96" s="262"/>
      <c r="D96" s="6"/>
      <c r="E96" s="3"/>
      <c r="F96" s="3"/>
      <c r="G96" s="3"/>
      <c r="H96" s="3"/>
      <c r="I96" s="3"/>
      <c r="J96" s="3"/>
      <c r="K96" s="3"/>
      <c r="L96" s="3"/>
      <c r="M96" s="3"/>
      <c r="N96" s="3"/>
      <c r="O96" s="3"/>
      <c r="P96" s="3"/>
      <c r="Q96" s="3"/>
      <c r="R96" s="3"/>
      <c r="S96" s="3"/>
      <c r="T96" s="3"/>
      <c r="U96" s="3"/>
      <c r="V96" s="3"/>
      <c r="W96" s="3"/>
      <c r="X96" s="3"/>
      <c r="Y96" s="3"/>
      <c r="AE96">
        <v>15</v>
      </c>
      <c r="AF96">
        <v>21</v>
      </c>
      <c r="AG96" t="s">
        <v>208</v>
      </c>
    </row>
    <row r="97" spans="1:33" x14ac:dyDescent="0.2">
      <c r="A97" s="215"/>
      <c r="B97" s="216" t="s">
        <v>29</v>
      </c>
      <c r="C97" s="263"/>
      <c r="D97" s="217"/>
      <c r="E97" s="218"/>
      <c r="F97" s="218"/>
      <c r="G97" s="238">
        <f>G8</f>
        <v>0</v>
      </c>
      <c r="H97" s="3"/>
      <c r="I97" s="3"/>
      <c r="J97" s="3"/>
      <c r="K97" s="3"/>
      <c r="L97" s="3"/>
      <c r="M97" s="3"/>
      <c r="N97" s="3"/>
      <c r="O97" s="3"/>
      <c r="P97" s="3"/>
      <c r="Q97" s="3"/>
      <c r="R97" s="3"/>
      <c r="S97" s="3"/>
      <c r="T97" s="3"/>
      <c r="U97" s="3"/>
      <c r="V97" s="3"/>
      <c r="W97" s="3"/>
      <c r="X97" s="3"/>
      <c r="Y97" s="3"/>
      <c r="AE97">
        <f>SUMIF(L7:L95,AE96,G7:G95)</f>
        <v>0</v>
      </c>
      <c r="AF97">
        <f>SUMIF(L7:L95,AF96,G7:G95)</f>
        <v>0</v>
      </c>
      <c r="AG97" t="s">
        <v>290</v>
      </c>
    </row>
    <row r="98" spans="1:33" x14ac:dyDescent="0.2">
      <c r="C98" s="264"/>
      <c r="D98" s="10"/>
      <c r="AG98" t="s">
        <v>292</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68</v>
      </c>
      <c r="C3" s="201" t="s">
        <v>69</v>
      </c>
      <c r="D3" s="199"/>
      <c r="E3" s="199"/>
      <c r="F3" s="199"/>
      <c r="G3" s="200"/>
      <c r="AC3" s="176" t="s">
        <v>196</v>
      </c>
      <c r="AG3" t="s">
        <v>198</v>
      </c>
    </row>
    <row r="4" spans="1:60" ht="24.95" customHeight="1" x14ac:dyDescent="0.2">
      <c r="A4" s="202" t="s">
        <v>9</v>
      </c>
      <c r="B4" s="203" t="s">
        <v>58</v>
      </c>
      <c r="C4" s="204" t="s">
        <v>59</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99</v>
      </c>
      <c r="C8" s="256" t="s">
        <v>100</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9.89</v>
      </c>
      <c r="W8" s="228"/>
      <c r="X8" s="228"/>
      <c r="Y8" s="228"/>
      <c r="AG8" t="s">
        <v>223</v>
      </c>
    </row>
    <row r="9" spans="1:60" ht="22.5" outlineLevel="1" x14ac:dyDescent="0.2">
      <c r="A9" s="239">
        <v>1</v>
      </c>
      <c r="B9" s="240" t="s">
        <v>387</v>
      </c>
      <c r="C9" s="257" t="s">
        <v>388</v>
      </c>
      <c r="D9" s="241" t="s">
        <v>296</v>
      </c>
      <c r="E9" s="242">
        <v>65.96575</v>
      </c>
      <c r="F9" s="243"/>
      <c r="G9" s="244">
        <f>ROUND(E9*F9,2)</f>
        <v>0</v>
      </c>
      <c r="H9" s="243"/>
      <c r="I9" s="244">
        <f>ROUND(E9*H9,2)</f>
        <v>0</v>
      </c>
      <c r="J9" s="243"/>
      <c r="K9" s="244">
        <f>ROUND(E9*J9,2)</f>
        <v>0</v>
      </c>
      <c r="L9" s="244">
        <v>15</v>
      </c>
      <c r="M9" s="244">
        <f>G9*(1+L9/100)</f>
        <v>0</v>
      </c>
      <c r="N9" s="242">
        <v>0</v>
      </c>
      <c r="O9" s="242">
        <f>ROUND(E9*N9,2)</f>
        <v>0</v>
      </c>
      <c r="P9" s="242">
        <v>0</v>
      </c>
      <c r="Q9" s="242">
        <f>ROUND(E9*P9,2)</f>
        <v>0</v>
      </c>
      <c r="R9" s="244" t="s">
        <v>323</v>
      </c>
      <c r="S9" s="244" t="s">
        <v>227</v>
      </c>
      <c r="T9" s="245" t="s">
        <v>227</v>
      </c>
      <c r="U9" s="222">
        <v>0.15</v>
      </c>
      <c r="V9" s="222">
        <f>ROUND(E9*U9,2)</f>
        <v>9.89</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2" t="s">
        <v>389</v>
      </c>
      <c r="D10" s="271"/>
      <c r="E10" s="271"/>
      <c r="F10" s="271"/>
      <c r="G10" s="27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301</v>
      </c>
      <c r="AH10" s="212"/>
      <c r="AI10" s="212"/>
      <c r="AJ10" s="212"/>
      <c r="AK10" s="212"/>
      <c r="AL10" s="212"/>
      <c r="AM10" s="212"/>
      <c r="AN10" s="212"/>
      <c r="AO10" s="212"/>
      <c r="AP10" s="212"/>
      <c r="AQ10" s="212"/>
      <c r="AR10" s="212"/>
      <c r="AS10" s="212"/>
      <c r="AT10" s="212"/>
      <c r="AU10" s="212"/>
      <c r="AV10" s="212"/>
      <c r="AW10" s="212"/>
      <c r="AX10" s="212"/>
      <c r="AY10" s="212"/>
      <c r="AZ10" s="212"/>
      <c r="BA10" s="247" t="str">
        <f>C10</f>
        <v>z rostlé horniny tř.1 - 4 pod násypy z hornin soudržných do 92% PS a hornin nesoudržných sypkých relativní ulehlosti I(d) do 0,8</v>
      </c>
      <c r="BB10" s="212"/>
      <c r="BC10" s="212"/>
      <c r="BD10" s="212"/>
      <c r="BE10" s="212"/>
      <c r="BF10" s="212"/>
      <c r="BG10" s="212"/>
      <c r="BH10" s="212"/>
    </row>
    <row r="11" spans="1:60" outlineLevel="2" x14ac:dyDescent="0.2">
      <c r="A11" s="219"/>
      <c r="B11" s="220"/>
      <c r="C11" s="259" t="s">
        <v>2752</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235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19"/>
      <c r="B12" s="220"/>
      <c r="C12" s="259" t="s">
        <v>2753</v>
      </c>
      <c r="D12" s="226"/>
      <c r="E12" s="227">
        <v>65.96575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235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222</v>
      </c>
      <c r="B13" s="230" t="s">
        <v>101</v>
      </c>
      <c r="C13" s="256" t="s">
        <v>102</v>
      </c>
      <c r="D13" s="231"/>
      <c r="E13" s="232"/>
      <c r="F13" s="233"/>
      <c r="G13" s="233">
        <f>SUMIF(AG14:AG37,"&lt;&gt;NOR",G14:G37)</f>
        <v>0</v>
      </c>
      <c r="H13" s="233"/>
      <c r="I13" s="233">
        <f>SUM(I14:I37)</f>
        <v>0</v>
      </c>
      <c r="J13" s="233"/>
      <c r="K13" s="233">
        <f>SUM(K14:K37)</f>
        <v>0</v>
      </c>
      <c r="L13" s="233"/>
      <c r="M13" s="233">
        <f>SUM(M14:M37)</f>
        <v>0</v>
      </c>
      <c r="N13" s="232"/>
      <c r="O13" s="232">
        <f>SUM(O14:O37)</f>
        <v>7.76</v>
      </c>
      <c r="P13" s="232"/>
      <c r="Q13" s="232">
        <f>SUM(Q14:Q37)</f>
        <v>0</v>
      </c>
      <c r="R13" s="233"/>
      <c r="S13" s="233"/>
      <c r="T13" s="234"/>
      <c r="U13" s="228"/>
      <c r="V13" s="228">
        <f>SUM(V14:V37)</f>
        <v>21.15</v>
      </c>
      <c r="W13" s="228"/>
      <c r="X13" s="228"/>
      <c r="Y13" s="228"/>
      <c r="AG13" t="s">
        <v>223</v>
      </c>
    </row>
    <row r="14" spans="1:60" ht="22.5" outlineLevel="1" x14ac:dyDescent="0.2">
      <c r="A14" s="239">
        <v>2</v>
      </c>
      <c r="B14" s="240" t="s">
        <v>2754</v>
      </c>
      <c r="C14" s="257" t="s">
        <v>2755</v>
      </c>
      <c r="D14" s="241" t="s">
        <v>425</v>
      </c>
      <c r="E14" s="242">
        <v>1</v>
      </c>
      <c r="F14" s="243"/>
      <c r="G14" s="244">
        <f>ROUND(E14*F14,2)</f>
        <v>0</v>
      </c>
      <c r="H14" s="243"/>
      <c r="I14" s="244">
        <f>ROUND(E14*H14,2)</f>
        <v>0</v>
      </c>
      <c r="J14" s="243"/>
      <c r="K14" s="244">
        <f>ROUND(E14*J14,2)</f>
        <v>0</v>
      </c>
      <c r="L14" s="244">
        <v>15</v>
      </c>
      <c r="M14" s="244">
        <f>G14*(1+L14/100)</f>
        <v>0</v>
      </c>
      <c r="N14" s="242">
        <v>9.2160000000000006E-2</v>
      </c>
      <c r="O14" s="242">
        <f>ROUND(E14*N14,2)</f>
        <v>0.09</v>
      </c>
      <c r="P14" s="242">
        <v>0</v>
      </c>
      <c r="Q14" s="242">
        <f>ROUND(E14*P14,2)</f>
        <v>0</v>
      </c>
      <c r="R14" s="244" t="s">
        <v>426</v>
      </c>
      <c r="S14" s="244" t="s">
        <v>227</v>
      </c>
      <c r="T14" s="245" t="s">
        <v>227</v>
      </c>
      <c r="U14" s="222">
        <v>0.49748999999999999</v>
      </c>
      <c r="V14" s="222">
        <f>ROUND(E14*U14,2)</f>
        <v>0.5</v>
      </c>
      <c r="W14" s="222"/>
      <c r="X14" s="222" t="s">
        <v>298</v>
      </c>
      <c r="Y14" s="222" t="s">
        <v>230</v>
      </c>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72" t="s">
        <v>427</v>
      </c>
      <c r="D15" s="271"/>
      <c r="E15" s="271"/>
      <c r="F15" s="271"/>
      <c r="G15" s="27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2756</v>
      </c>
      <c r="D16" s="226"/>
      <c r="E16" s="227">
        <v>1</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235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9">
        <v>3</v>
      </c>
      <c r="B17" s="240" t="s">
        <v>2757</v>
      </c>
      <c r="C17" s="257" t="s">
        <v>2758</v>
      </c>
      <c r="D17" s="241" t="s">
        <v>425</v>
      </c>
      <c r="E17" s="242">
        <v>1</v>
      </c>
      <c r="F17" s="243"/>
      <c r="G17" s="244">
        <f>ROUND(E17*F17,2)</f>
        <v>0</v>
      </c>
      <c r="H17" s="243"/>
      <c r="I17" s="244">
        <f>ROUND(E17*H17,2)</f>
        <v>0</v>
      </c>
      <c r="J17" s="243"/>
      <c r="K17" s="244">
        <f>ROUND(E17*J17,2)</f>
        <v>0</v>
      </c>
      <c r="L17" s="244">
        <v>15</v>
      </c>
      <c r="M17" s="244">
        <f>G17*(1+L17/100)</f>
        <v>0</v>
      </c>
      <c r="N17" s="242">
        <v>0.32490999999999998</v>
      </c>
      <c r="O17" s="242">
        <f>ROUND(E17*N17,2)</f>
        <v>0.32</v>
      </c>
      <c r="P17" s="242">
        <v>0</v>
      </c>
      <c r="Q17" s="242">
        <f>ROUND(E17*P17,2)</f>
        <v>0</v>
      </c>
      <c r="R17" s="244" t="s">
        <v>426</v>
      </c>
      <c r="S17" s="244" t="s">
        <v>227</v>
      </c>
      <c r="T17" s="245" t="s">
        <v>227</v>
      </c>
      <c r="U17" s="222">
        <v>1.1302000000000001</v>
      </c>
      <c r="V17" s="222">
        <f>ROUND(E17*U17,2)</f>
        <v>1.1299999999999999</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72" t="s">
        <v>427</v>
      </c>
      <c r="D18" s="271"/>
      <c r="E18" s="271"/>
      <c r="F18" s="271"/>
      <c r="G18" s="27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9" t="s">
        <v>2759</v>
      </c>
      <c r="D19" s="226"/>
      <c r="E19" s="227">
        <v>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9">
        <v>4</v>
      </c>
      <c r="B20" s="240" t="s">
        <v>2760</v>
      </c>
      <c r="C20" s="257" t="s">
        <v>2761</v>
      </c>
      <c r="D20" s="241" t="s">
        <v>322</v>
      </c>
      <c r="E20" s="242">
        <v>0.88500000000000001</v>
      </c>
      <c r="F20" s="243"/>
      <c r="G20" s="244">
        <f>ROUND(E20*F20,2)</f>
        <v>0</v>
      </c>
      <c r="H20" s="243"/>
      <c r="I20" s="244">
        <f>ROUND(E20*H20,2)</f>
        <v>0</v>
      </c>
      <c r="J20" s="243"/>
      <c r="K20" s="244">
        <f>ROUND(E20*J20,2)</f>
        <v>0</v>
      </c>
      <c r="L20" s="244">
        <v>15</v>
      </c>
      <c r="M20" s="244">
        <f>G20*(1+L20/100)</f>
        <v>0</v>
      </c>
      <c r="N20" s="242">
        <v>1.62836</v>
      </c>
      <c r="O20" s="242">
        <f>ROUND(E20*N20,2)</f>
        <v>1.44</v>
      </c>
      <c r="P20" s="242">
        <v>0</v>
      </c>
      <c r="Q20" s="242">
        <f>ROUND(E20*P20,2)</f>
        <v>0</v>
      </c>
      <c r="R20" s="244" t="s">
        <v>426</v>
      </c>
      <c r="S20" s="244" t="s">
        <v>227</v>
      </c>
      <c r="T20" s="245" t="s">
        <v>227</v>
      </c>
      <c r="U20" s="222">
        <v>4.8899999999999997</v>
      </c>
      <c r="V20" s="222">
        <f>ROUND(E20*U20,2)</f>
        <v>4.33</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72" t="s">
        <v>427</v>
      </c>
      <c r="D21" s="271"/>
      <c r="E21" s="271"/>
      <c r="F21" s="271"/>
      <c r="G21" s="271"/>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9" t="s">
        <v>2762</v>
      </c>
      <c r="D22" s="226"/>
      <c r="E22" s="227">
        <v>0.88500000000000001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235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39">
        <v>5</v>
      </c>
      <c r="B23" s="240" t="s">
        <v>432</v>
      </c>
      <c r="C23" s="257" t="s">
        <v>433</v>
      </c>
      <c r="D23" s="241" t="s">
        <v>322</v>
      </c>
      <c r="E23" s="242">
        <v>1.56</v>
      </c>
      <c r="F23" s="243"/>
      <c r="G23" s="244">
        <f>ROUND(E23*F23,2)</f>
        <v>0</v>
      </c>
      <c r="H23" s="243"/>
      <c r="I23" s="244">
        <f>ROUND(E23*H23,2)</f>
        <v>0</v>
      </c>
      <c r="J23" s="243"/>
      <c r="K23" s="244">
        <f>ROUND(E23*J23,2)</f>
        <v>0</v>
      </c>
      <c r="L23" s="244">
        <v>15</v>
      </c>
      <c r="M23" s="244">
        <f>G23*(1+L23/100)</f>
        <v>0</v>
      </c>
      <c r="N23" s="242">
        <v>1.7671600000000001</v>
      </c>
      <c r="O23" s="242">
        <f>ROUND(E23*N23,2)</f>
        <v>2.76</v>
      </c>
      <c r="P23" s="242">
        <v>0</v>
      </c>
      <c r="Q23" s="242">
        <f>ROUND(E23*P23,2)</f>
        <v>0</v>
      </c>
      <c r="R23" s="244" t="s">
        <v>426</v>
      </c>
      <c r="S23" s="244" t="s">
        <v>227</v>
      </c>
      <c r="T23" s="245" t="s">
        <v>227</v>
      </c>
      <c r="U23" s="222">
        <v>3.9407000000000001</v>
      </c>
      <c r="V23" s="222">
        <f>ROUND(E23*U23,2)</f>
        <v>6.15</v>
      </c>
      <c r="W23" s="222"/>
      <c r="X23" s="222" t="s">
        <v>298</v>
      </c>
      <c r="Y23" s="222" t="s">
        <v>230</v>
      </c>
      <c r="Z23" s="212"/>
      <c r="AA23" s="212"/>
      <c r="AB23" s="212"/>
      <c r="AC23" s="212"/>
      <c r="AD23" s="212"/>
      <c r="AE23" s="212"/>
      <c r="AF23" s="212"/>
      <c r="AG23" s="212" t="s">
        <v>299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72" t="s">
        <v>427</v>
      </c>
      <c r="D24" s="271"/>
      <c r="E24" s="271"/>
      <c r="F24" s="271"/>
      <c r="G24" s="27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9" t="s">
        <v>2763</v>
      </c>
      <c r="D25" s="226"/>
      <c r="E25" s="227">
        <v>1.56</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235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9">
        <v>6</v>
      </c>
      <c r="B26" s="240" t="s">
        <v>2764</v>
      </c>
      <c r="C26" s="257" t="s">
        <v>2765</v>
      </c>
      <c r="D26" s="241" t="s">
        <v>296</v>
      </c>
      <c r="E26" s="242">
        <v>0.73499999999999999</v>
      </c>
      <c r="F26" s="243"/>
      <c r="G26" s="244">
        <f>ROUND(E26*F26,2)</f>
        <v>0</v>
      </c>
      <c r="H26" s="243"/>
      <c r="I26" s="244">
        <f>ROUND(E26*H26,2)</f>
        <v>0</v>
      </c>
      <c r="J26" s="243"/>
      <c r="K26" s="244">
        <f>ROUND(E26*J26,2)</f>
        <v>0</v>
      </c>
      <c r="L26" s="244">
        <v>15</v>
      </c>
      <c r="M26" s="244">
        <f>G26*(1+L26/100)</f>
        <v>0</v>
      </c>
      <c r="N26" s="242">
        <v>0.26563999999999999</v>
      </c>
      <c r="O26" s="242">
        <f>ROUND(E26*N26,2)</f>
        <v>0.2</v>
      </c>
      <c r="P26" s="242">
        <v>0</v>
      </c>
      <c r="Q26" s="242">
        <f>ROUND(E26*P26,2)</f>
        <v>0</v>
      </c>
      <c r="R26" s="244" t="s">
        <v>426</v>
      </c>
      <c r="S26" s="244" t="s">
        <v>227</v>
      </c>
      <c r="T26" s="245" t="s">
        <v>227</v>
      </c>
      <c r="U26" s="222">
        <v>1.621</v>
      </c>
      <c r="V26" s="222">
        <f>ROUND(E26*U26,2)</f>
        <v>1.19</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19"/>
      <c r="B27" s="220"/>
      <c r="C27" s="272" t="s">
        <v>2766</v>
      </c>
      <c r="D27" s="271"/>
      <c r="E27" s="271"/>
      <c r="F27" s="271"/>
      <c r="G27" s="27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301</v>
      </c>
      <c r="AH27" s="212"/>
      <c r="AI27" s="212"/>
      <c r="AJ27" s="212"/>
      <c r="AK27" s="212"/>
      <c r="AL27" s="212"/>
      <c r="AM27" s="212"/>
      <c r="AN27" s="212"/>
      <c r="AO27" s="212"/>
      <c r="AP27" s="212"/>
      <c r="AQ27" s="212"/>
      <c r="AR27" s="212"/>
      <c r="AS27" s="212"/>
      <c r="AT27" s="212"/>
      <c r="AU27" s="212"/>
      <c r="AV27" s="212"/>
      <c r="AW27" s="212"/>
      <c r="AX27" s="212"/>
      <c r="AY27" s="212"/>
      <c r="AZ27" s="212"/>
      <c r="BA27" s="247" t="str">
        <f>C27</f>
        <v>ve vybouraných otvorech, s vysekáním kapes pro zavázání, z jakýchkoliv cihel, z pomocného pracovního lešení o výšce podlahy do 1900 mm a pro zatížení do 1,5 kPa,</v>
      </c>
      <c r="BB27" s="212"/>
      <c r="BC27" s="212"/>
      <c r="BD27" s="212"/>
      <c r="BE27" s="212"/>
      <c r="BF27" s="212"/>
      <c r="BG27" s="212"/>
      <c r="BH27" s="212"/>
    </row>
    <row r="28" spans="1:60" outlineLevel="2" x14ac:dyDescent="0.2">
      <c r="A28" s="219"/>
      <c r="B28" s="220"/>
      <c r="C28" s="259" t="s">
        <v>2767</v>
      </c>
      <c r="D28" s="226"/>
      <c r="E28" s="227">
        <v>0.315</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235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9" t="s">
        <v>2768</v>
      </c>
      <c r="D29" s="226"/>
      <c r="E29" s="227">
        <v>0.42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9">
        <v>7</v>
      </c>
      <c r="B30" s="240" t="s">
        <v>2769</v>
      </c>
      <c r="C30" s="257" t="s">
        <v>2770</v>
      </c>
      <c r="D30" s="241" t="s">
        <v>425</v>
      </c>
      <c r="E30" s="242">
        <v>1</v>
      </c>
      <c r="F30" s="243"/>
      <c r="G30" s="244">
        <f>ROUND(E30*F30,2)</f>
        <v>0</v>
      </c>
      <c r="H30" s="243"/>
      <c r="I30" s="244">
        <f>ROUND(E30*H30,2)</f>
        <v>0</v>
      </c>
      <c r="J30" s="243"/>
      <c r="K30" s="244">
        <f>ROUND(E30*J30,2)</f>
        <v>0</v>
      </c>
      <c r="L30" s="244">
        <v>15</v>
      </c>
      <c r="M30" s="244">
        <f>G30*(1+L30/100)</f>
        <v>0</v>
      </c>
      <c r="N30" s="242">
        <v>8.6249999999999993E-2</v>
      </c>
      <c r="O30" s="242">
        <f>ROUND(E30*N30,2)</f>
        <v>0.09</v>
      </c>
      <c r="P30" s="242">
        <v>0</v>
      </c>
      <c r="Q30" s="242">
        <f>ROUND(E30*P30,2)</f>
        <v>0</v>
      </c>
      <c r="R30" s="244"/>
      <c r="S30" s="244" t="s">
        <v>250</v>
      </c>
      <c r="T30" s="245" t="s">
        <v>228</v>
      </c>
      <c r="U30" s="222">
        <v>0.62</v>
      </c>
      <c r="V30" s="222">
        <f>ROUND(E30*U30,2)</f>
        <v>0.62</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2" x14ac:dyDescent="0.2">
      <c r="A31" s="219"/>
      <c r="B31" s="220"/>
      <c r="C31" s="259" t="s">
        <v>2771</v>
      </c>
      <c r="D31" s="226"/>
      <c r="E31" s="227">
        <v>1</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235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9">
        <v>8</v>
      </c>
      <c r="B32" s="240" t="s">
        <v>2772</v>
      </c>
      <c r="C32" s="257" t="s">
        <v>2773</v>
      </c>
      <c r="D32" s="241" t="s">
        <v>425</v>
      </c>
      <c r="E32" s="242">
        <v>2</v>
      </c>
      <c r="F32" s="243"/>
      <c r="G32" s="244">
        <f>ROUND(E32*F32,2)</f>
        <v>0</v>
      </c>
      <c r="H32" s="243"/>
      <c r="I32" s="244">
        <f>ROUND(E32*H32,2)</f>
        <v>0</v>
      </c>
      <c r="J32" s="243"/>
      <c r="K32" s="244">
        <f>ROUND(E32*J32,2)</f>
        <v>0</v>
      </c>
      <c r="L32" s="244">
        <v>15</v>
      </c>
      <c r="M32" s="244">
        <f>G32*(1+L32/100)</f>
        <v>0</v>
      </c>
      <c r="N32" s="242">
        <v>8.6249999999999993E-2</v>
      </c>
      <c r="O32" s="242">
        <f>ROUND(E32*N32,2)</f>
        <v>0.17</v>
      </c>
      <c r="P32" s="242">
        <v>0</v>
      </c>
      <c r="Q32" s="242">
        <f>ROUND(E32*P32,2)</f>
        <v>0</v>
      </c>
      <c r="R32" s="244"/>
      <c r="S32" s="244" t="s">
        <v>250</v>
      </c>
      <c r="T32" s="245" t="s">
        <v>228</v>
      </c>
      <c r="U32" s="222">
        <v>0.62</v>
      </c>
      <c r="V32" s="222">
        <f>ROUND(E32*U32,2)</f>
        <v>1.24</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59" t="s">
        <v>2774</v>
      </c>
      <c r="D33" s="226"/>
      <c r="E33" s="227">
        <v>2</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235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9">
        <v>9</v>
      </c>
      <c r="B34" s="240" t="s">
        <v>432</v>
      </c>
      <c r="C34" s="257" t="s">
        <v>433</v>
      </c>
      <c r="D34" s="241" t="s">
        <v>322</v>
      </c>
      <c r="E34" s="242">
        <v>1.5213000000000001</v>
      </c>
      <c r="F34" s="243"/>
      <c r="G34" s="244">
        <f>ROUND(E34*F34,2)</f>
        <v>0</v>
      </c>
      <c r="H34" s="243"/>
      <c r="I34" s="244">
        <f>ROUND(E34*H34,2)</f>
        <v>0</v>
      </c>
      <c r="J34" s="243"/>
      <c r="K34" s="244">
        <f>ROUND(E34*J34,2)</f>
        <v>0</v>
      </c>
      <c r="L34" s="244">
        <v>15</v>
      </c>
      <c r="M34" s="244">
        <f>G34*(1+L34/100)</f>
        <v>0</v>
      </c>
      <c r="N34" s="242">
        <v>1.7671600000000001</v>
      </c>
      <c r="O34" s="242">
        <f>ROUND(E34*N34,2)</f>
        <v>2.69</v>
      </c>
      <c r="P34" s="242">
        <v>0</v>
      </c>
      <c r="Q34" s="242">
        <f>ROUND(E34*P34,2)</f>
        <v>0</v>
      </c>
      <c r="R34" s="244" t="s">
        <v>426</v>
      </c>
      <c r="S34" s="244" t="s">
        <v>227</v>
      </c>
      <c r="T34" s="245" t="s">
        <v>227</v>
      </c>
      <c r="U34" s="222">
        <v>3.9407000000000001</v>
      </c>
      <c r="V34" s="222">
        <f>ROUND(E34*U34,2)</f>
        <v>5.99</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72" t="s">
        <v>427</v>
      </c>
      <c r="D35" s="271"/>
      <c r="E35" s="271"/>
      <c r="F35" s="271"/>
      <c r="G35" s="271"/>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301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9" t="s">
        <v>2775</v>
      </c>
      <c r="D36" s="226"/>
      <c r="E36" s="227">
        <v>1.452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235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9" t="s">
        <v>2776</v>
      </c>
      <c r="D37" s="226"/>
      <c r="E37" s="227">
        <v>6.93E-2</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235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222</v>
      </c>
      <c r="B38" s="230" t="s">
        <v>103</v>
      </c>
      <c r="C38" s="256" t="s">
        <v>104</v>
      </c>
      <c r="D38" s="231"/>
      <c r="E38" s="232"/>
      <c r="F38" s="233"/>
      <c r="G38" s="233">
        <f>SUMIF(AG39:AG53,"&lt;&gt;NOR",G39:G53)</f>
        <v>0</v>
      </c>
      <c r="H38" s="233"/>
      <c r="I38" s="233">
        <f>SUM(I39:I53)</f>
        <v>0</v>
      </c>
      <c r="J38" s="233"/>
      <c r="K38" s="233">
        <f>SUM(K39:K53)</f>
        <v>0</v>
      </c>
      <c r="L38" s="233"/>
      <c r="M38" s="233">
        <f>SUM(M39:M53)</f>
        <v>0</v>
      </c>
      <c r="N38" s="232"/>
      <c r="O38" s="232">
        <f>SUM(O39:O53)</f>
        <v>0.93000000000000016</v>
      </c>
      <c r="P38" s="232"/>
      <c r="Q38" s="232">
        <f>SUM(Q39:Q53)</f>
        <v>0</v>
      </c>
      <c r="R38" s="233"/>
      <c r="S38" s="233"/>
      <c r="T38" s="234"/>
      <c r="U38" s="228"/>
      <c r="V38" s="228">
        <f>SUM(V39:V53)</f>
        <v>37.099999999999994</v>
      </c>
      <c r="W38" s="228"/>
      <c r="X38" s="228"/>
      <c r="Y38" s="228"/>
      <c r="AG38" t="s">
        <v>223</v>
      </c>
    </row>
    <row r="39" spans="1:60" ht="22.5" outlineLevel="1" x14ac:dyDescent="0.2">
      <c r="A39" s="239">
        <v>10</v>
      </c>
      <c r="B39" s="240" t="s">
        <v>2777</v>
      </c>
      <c r="C39" s="257" t="s">
        <v>2778</v>
      </c>
      <c r="D39" s="241" t="s">
        <v>296</v>
      </c>
      <c r="E39" s="242">
        <v>1.2264999999999999</v>
      </c>
      <c r="F39" s="243"/>
      <c r="G39" s="244">
        <f>ROUND(E39*F39,2)</f>
        <v>0</v>
      </c>
      <c r="H39" s="243"/>
      <c r="I39" s="244">
        <f>ROUND(E39*H39,2)</f>
        <v>0</v>
      </c>
      <c r="J39" s="243"/>
      <c r="K39" s="244">
        <f>ROUND(E39*J39,2)</f>
        <v>0</v>
      </c>
      <c r="L39" s="244">
        <v>15</v>
      </c>
      <c r="M39" s="244">
        <f>G39*(1+L39/100)</f>
        <v>0</v>
      </c>
      <c r="N39" s="242">
        <v>4.981E-2</v>
      </c>
      <c r="O39" s="242">
        <f>ROUND(E39*N39,2)</f>
        <v>0.06</v>
      </c>
      <c r="P39" s="242">
        <v>0</v>
      </c>
      <c r="Q39" s="242">
        <f>ROUND(E39*P39,2)</f>
        <v>0</v>
      </c>
      <c r="R39" s="244" t="s">
        <v>442</v>
      </c>
      <c r="S39" s="244" t="s">
        <v>227</v>
      </c>
      <c r="T39" s="245" t="s">
        <v>227</v>
      </c>
      <c r="U39" s="222">
        <v>1.4039999999999999</v>
      </c>
      <c r="V39" s="222">
        <f>ROUND(E39*U39,2)</f>
        <v>1.72</v>
      </c>
      <c r="W39" s="222"/>
      <c r="X39" s="222" t="s">
        <v>298</v>
      </c>
      <c r="Y39" s="222" t="s">
        <v>230</v>
      </c>
      <c r="Z39" s="212"/>
      <c r="AA39" s="212"/>
      <c r="AB39" s="212"/>
      <c r="AC39" s="212"/>
      <c r="AD39" s="212"/>
      <c r="AE39" s="212"/>
      <c r="AF39" s="212"/>
      <c r="AG39" s="212" t="s">
        <v>299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72" t="s">
        <v>2779</v>
      </c>
      <c r="D40" s="271"/>
      <c r="E40" s="271"/>
      <c r="F40" s="271"/>
      <c r="G40" s="27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301</v>
      </c>
      <c r="AH40" s="212"/>
      <c r="AI40" s="212"/>
      <c r="AJ40" s="212"/>
      <c r="AK40" s="212"/>
      <c r="AL40" s="212"/>
      <c r="AM40" s="212"/>
      <c r="AN40" s="212"/>
      <c r="AO40" s="212"/>
      <c r="AP40" s="212"/>
      <c r="AQ40" s="212"/>
      <c r="AR40" s="212"/>
      <c r="AS40" s="212"/>
      <c r="AT40" s="212"/>
      <c r="AU40" s="212"/>
      <c r="AV40" s="212"/>
      <c r="AW40" s="212"/>
      <c r="AX40" s="212"/>
      <c r="AY40" s="212"/>
      <c r="AZ40" s="212"/>
      <c r="BA40" s="247" t="str">
        <f>C40</f>
        <v>zřízení nosné konstrukce příčky, vložení tepelné izolace tl. do 5 cm, montáž desek, tmelení spár Q2 a úprava rohů. Včetně dodávek materiálu.</v>
      </c>
      <c r="BB40" s="212"/>
      <c r="BC40" s="212"/>
      <c r="BD40" s="212"/>
      <c r="BE40" s="212"/>
      <c r="BF40" s="212"/>
      <c r="BG40" s="212"/>
      <c r="BH40" s="212"/>
    </row>
    <row r="41" spans="1:60" outlineLevel="2" x14ac:dyDescent="0.2">
      <c r="A41" s="219"/>
      <c r="B41" s="220"/>
      <c r="C41" s="259" t="s">
        <v>2780</v>
      </c>
      <c r="D41" s="226"/>
      <c r="E41" s="227">
        <v>2.8025000000000002</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235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2781</v>
      </c>
      <c r="D42" s="226"/>
      <c r="E42" s="227">
        <v>-1.5760000000000001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9">
        <v>11</v>
      </c>
      <c r="B43" s="240" t="s">
        <v>2782</v>
      </c>
      <c r="C43" s="257" t="s">
        <v>2783</v>
      </c>
      <c r="D43" s="241" t="s">
        <v>296</v>
      </c>
      <c r="E43" s="242">
        <v>14.04875</v>
      </c>
      <c r="F43" s="243"/>
      <c r="G43" s="244">
        <f>ROUND(E43*F43,2)</f>
        <v>0</v>
      </c>
      <c r="H43" s="243"/>
      <c r="I43" s="244">
        <f>ROUND(E43*H43,2)</f>
        <v>0</v>
      </c>
      <c r="J43" s="243"/>
      <c r="K43" s="244">
        <f>ROUND(E43*J43,2)</f>
        <v>0</v>
      </c>
      <c r="L43" s="244">
        <v>15</v>
      </c>
      <c r="M43" s="244">
        <f>G43*(1+L43/100)</f>
        <v>0</v>
      </c>
      <c r="N43" s="242">
        <v>5.2209999999999999E-2</v>
      </c>
      <c r="O43" s="242">
        <f>ROUND(E43*N43,2)</f>
        <v>0.73</v>
      </c>
      <c r="P43" s="242">
        <v>0</v>
      </c>
      <c r="Q43" s="242">
        <f>ROUND(E43*P43,2)</f>
        <v>0</v>
      </c>
      <c r="R43" s="244" t="s">
        <v>442</v>
      </c>
      <c r="S43" s="244" t="s">
        <v>227</v>
      </c>
      <c r="T43" s="245" t="s">
        <v>227</v>
      </c>
      <c r="U43" s="222">
        <v>1.452</v>
      </c>
      <c r="V43" s="222">
        <f>ROUND(E43*U43,2)</f>
        <v>20.399999999999999</v>
      </c>
      <c r="W43" s="222"/>
      <c r="X43" s="222" t="s">
        <v>298</v>
      </c>
      <c r="Y43" s="222" t="s">
        <v>230</v>
      </c>
      <c r="Z43" s="212"/>
      <c r="AA43" s="212"/>
      <c r="AB43" s="212"/>
      <c r="AC43" s="212"/>
      <c r="AD43" s="212"/>
      <c r="AE43" s="212"/>
      <c r="AF43" s="212"/>
      <c r="AG43" s="212" t="s">
        <v>299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72" t="s">
        <v>2779</v>
      </c>
      <c r="D44" s="271"/>
      <c r="E44" s="271"/>
      <c r="F44" s="271"/>
      <c r="G44" s="271"/>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301</v>
      </c>
      <c r="AH44" s="212"/>
      <c r="AI44" s="212"/>
      <c r="AJ44" s="212"/>
      <c r="AK44" s="212"/>
      <c r="AL44" s="212"/>
      <c r="AM44" s="212"/>
      <c r="AN44" s="212"/>
      <c r="AO44" s="212"/>
      <c r="AP44" s="212"/>
      <c r="AQ44" s="212"/>
      <c r="AR44" s="212"/>
      <c r="AS44" s="212"/>
      <c r="AT44" s="212"/>
      <c r="AU44" s="212"/>
      <c r="AV44" s="212"/>
      <c r="AW44" s="212"/>
      <c r="AX44" s="212"/>
      <c r="AY44" s="212"/>
      <c r="AZ44" s="212"/>
      <c r="BA44" s="247" t="str">
        <f>C44</f>
        <v>zřízení nosné konstrukce příčky, vložení tepelné izolace tl. do 5 cm, montáž desek, tmelení spár Q2 a úprava rohů. Včetně dodávek materiálu.</v>
      </c>
      <c r="BB44" s="212"/>
      <c r="BC44" s="212"/>
      <c r="BD44" s="212"/>
      <c r="BE44" s="212"/>
      <c r="BF44" s="212"/>
      <c r="BG44" s="212"/>
      <c r="BH44" s="212"/>
    </row>
    <row r="45" spans="1:60" outlineLevel="2" x14ac:dyDescent="0.2">
      <c r="A45" s="219"/>
      <c r="B45" s="220"/>
      <c r="C45" s="259" t="s">
        <v>2784</v>
      </c>
      <c r="D45" s="226"/>
      <c r="E45" s="227">
        <v>18.77675</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2785</v>
      </c>
      <c r="D46" s="226"/>
      <c r="E46" s="227">
        <v>-4.7279999999999998</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235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9">
        <v>12</v>
      </c>
      <c r="B47" s="240" t="s">
        <v>2786</v>
      </c>
      <c r="C47" s="257" t="s">
        <v>2787</v>
      </c>
      <c r="D47" s="241" t="s">
        <v>296</v>
      </c>
      <c r="E47" s="242">
        <v>1.8</v>
      </c>
      <c r="F47" s="243"/>
      <c r="G47" s="244">
        <f>ROUND(E47*F47,2)</f>
        <v>0</v>
      </c>
      <c r="H47" s="243"/>
      <c r="I47" s="244">
        <f>ROUND(E47*H47,2)</f>
        <v>0</v>
      </c>
      <c r="J47" s="243"/>
      <c r="K47" s="244">
        <f>ROUND(E47*J47,2)</f>
        <v>0</v>
      </c>
      <c r="L47" s="244">
        <v>15</v>
      </c>
      <c r="M47" s="244">
        <f>G47*(1+L47/100)</f>
        <v>0</v>
      </c>
      <c r="N47" s="242">
        <v>1.2149999999999999E-2</v>
      </c>
      <c r="O47" s="242">
        <f>ROUND(E47*N47,2)</f>
        <v>0.02</v>
      </c>
      <c r="P47" s="242">
        <v>0</v>
      </c>
      <c r="Q47" s="242">
        <f>ROUND(E47*P47,2)</f>
        <v>0</v>
      </c>
      <c r="R47" s="244" t="s">
        <v>442</v>
      </c>
      <c r="S47" s="244" t="s">
        <v>227</v>
      </c>
      <c r="T47" s="245" t="s">
        <v>227</v>
      </c>
      <c r="U47" s="222">
        <v>1.0109999999999999</v>
      </c>
      <c r="V47" s="222">
        <f>ROUND(E47*U47,2)</f>
        <v>1.82</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9" t="s">
        <v>2788</v>
      </c>
      <c r="D48" s="226"/>
      <c r="E48" s="227">
        <v>1.8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235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33.75" outlineLevel="1" x14ac:dyDescent="0.2">
      <c r="A49" s="239">
        <v>13</v>
      </c>
      <c r="B49" s="240" t="s">
        <v>2789</v>
      </c>
      <c r="C49" s="257" t="s">
        <v>2790</v>
      </c>
      <c r="D49" s="241" t="s">
        <v>296</v>
      </c>
      <c r="E49" s="242">
        <v>4.7</v>
      </c>
      <c r="F49" s="243"/>
      <c r="G49" s="244">
        <f>ROUND(E49*F49,2)</f>
        <v>0</v>
      </c>
      <c r="H49" s="243"/>
      <c r="I49" s="244">
        <f>ROUND(E49*H49,2)</f>
        <v>0</v>
      </c>
      <c r="J49" s="243"/>
      <c r="K49" s="244">
        <f>ROUND(E49*J49,2)</f>
        <v>0</v>
      </c>
      <c r="L49" s="244">
        <v>15</v>
      </c>
      <c r="M49" s="244">
        <f>G49*(1+L49/100)</f>
        <v>0</v>
      </c>
      <c r="N49" s="242">
        <v>1.2149999999999999E-2</v>
      </c>
      <c r="O49" s="242">
        <f>ROUND(E49*N49,2)</f>
        <v>0.06</v>
      </c>
      <c r="P49" s="242">
        <v>0</v>
      </c>
      <c r="Q49" s="242">
        <f>ROUND(E49*P49,2)</f>
        <v>0</v>
      </c>
      <c r="R49" s="244" t="s">
        <v>442</v>
      </c>
      <c r="S49" s="244" t="s">
        <v>227</v>
      </c>
      <c r="T49" s="245" t="s">
        <v>227</v>
      </c>
      <c r="U49" s="222">
        <v>1.0109999999999999</v>
      </c>
      <c r="V49" s="222">
        <f>ROUND(E49*U49,2)</f>
        <v>4.75</v>
      </c>
      <c r="W49" s="222"/>
      <c r="X49" s="222" t="s">
        <v>298</v>
      </c>
      <c r="Y49" s="222" t="s">
        <v>230</v>
      </c>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9" t="s">
        <v>2791</v>
      </c>
      <c r="D50" s="226"/>
      <c r="E50" s="227">
        <v>2.5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235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2792</v>
      </c>
      <c r="D51" s="226"/>
      <c r="E51" s="227">
        <v>2.2000000000000002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39">
        <v>14</v>
      </c>
      <c r="B52" s="240" t="s">
        <v>2793</v>
      </c>
      <c r="C52" s="257" t="s">
        <v>2794</v>
      </c>
      <c r="D52" s="241" t="s">
        <v>317</v>
      </c>
      <c r="E52" s="242">
        <v>5.07</v>
      </c>
      <c r="F52" s="243"/>
      <c r="G52" s="244">
        <f>ROUND(E52*F52,2)</f>
        <v>0</v>
      </c>
      <c r="H52" s="243"/>
      <c r="I52" s="244">
        <f>ROUND(E52*H52,2)</f>
        <v>0</v>
      </c>
      <c r="J52" s="243"/>
      <c r="K52" s="244">
        <f>ROUND(E52*J52,2)</f>
        <v>0</v>
      </c>
      <c r="L52" s="244">
        <v>15</v>
      </c>
      <c r="M52" s="244">
        <f>G52*(1+L52/100)</f>
        <v>0</v>
      </c>
      <c r="N52" s="242">
        <v>1.1560000000000001E-2</v>
      </c>
      <c r="O52" s="242">
        <f>ROUND(E52*N52,2)</f>
        <v>0.06</v>
      </c>
      <c r="P52" s="242">
        <v>0</v>
      </c>
      <c r="Q52" s="242">
        <f>ROUND(E52*P52,2)</f>
        <v>0</v>
      </c>
      <c r="R52" s="244" t="s">
        <v>442</v>
      </c>
      <c r="S52" s="244" t="s">
        <v>227</v>
      </c>
      <c r="T52" s="245" t="s">
        <v>227</v>
      </c>
      <c r="U52" s="222">
        <v>1.6579999999999999</v>
      </c>
      <c r="V52" s="222">
        <f>ROUND(E52*U52,2)</f>
        <v>8.41</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9" t="s">
        <v>2795</v>
      </c>
      <c r="D53" s="226"/>
      <c r="E53" s="227">
        <v>5.07</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9" t="s">
        <v>222</v>
      </c>
      <c r="B54" s="230" t="s">
        <v>105</v>
      </c>
      <c r="C54" s="256" t="s">
        <v>106</v>
      </c>
      <c r="D54" s="231"/>
      <c r="E54" s="232"/>
      <c r="F54" s="233"/>
      <c r="G54" s="233">
        <f>SUMIF(AG55:AG78,"&lt;&gt;NOR",G55:G78)</f>
        <v>0</v>
      </c>
      <c r="H54" s="233"/>
      <c r="I54" s="233">
        <f>SUM(I55:I78)</f>
        <v>0</v>
      </c>
      <c r="J54" s="233"/>
      <c r="K54" s="233">
        <f>SUM(K55:K78)</f>
        <v>0</v>
      </c>
      <c r="L54" s="233"/>
      <c r="M54" s="233">
        <f>SUM(M55:M78)</f>
        <v>0</v>
      </c>
      <c r="N54" s="232"/>
      <c r="O54" s="232">
        <f>SUM(O55:O78)</f>
        <v>1.57</v>
      </c>
      <c r="P54" s="232"/>
      <c r="Q54" s="232">
        <f>SUM(Q55:Q78)</f>
        <v>0</v>
      </c>
      <c r="R54" s="233"/>
      <c r="S54" s="233"/>
      <c r="T54" s="234"/>
      <c r="U54" s="228"/>
      <c r="V54" s="228">
        <f>SUM(V55:V78)</f>
        <v>14.620000000000001</v>
      </c>
      <c r="W54" s="228"/>
      <c r="X54" s="228"/>
      <c r="Y54" s="228"/>
      <c r="AG54" t="s">
        <v>223</v>
      </c>
    </row>
    <row r="55" spans="1:60" ht="22.5" outlineLevel="1" x14ac:dyDescent="0.2">
      <c r="A55" s="239">
        <v>15</v>
      </c>
      <c r="B55" s="240" t="s">
        <v>2796</v>
      </c>
      <c r="C55" s="257" t="s">
        <v>2797</v>
      </c>
      <c r="D55" s="241" t="s">
        <v>322</v>
      </c>
      <c r="E55" s="242">
        <v>0.55000000000000004</v>
      </c>
      <c r="F55" s="243"/>
      <c r="G55" s="244">
        <f>ROUND(E55*F55,2)</f>
        <v>0</v>
      </c>
      <c r="H55" s="243"/>
      <c r="I55" s="244">
        <f>ROUND(E55*H55,2)</f>
        <v>0</v>
      </c>
      <c r="J55" s="243"/>
      <c r="K55" s="244">
        <f>ROUND(E55*J55,2)</f>
        <v>0</v>
      </c>
      <c r="L55" s="244">
        <v>15</v>
      </c>
      <c r="M55" s="244">
        <f>G55*(1+L55/100)</f>
        <v>0</v>
      </c>
      <c r="N55" s="242">
        <v>2.52508</v>
      </c>
      <c r="O55" s="242">
        <f>ROUND(E55*N55,2)</f>
        <v>1.39</v>
      </c>
      <c r="P55" s="242">
        <v>0</v>
      </c>
      <c r="Q55" s="242">
        <f>ROUND(E55*P55,2)</f>
        <v>0</v>
      </c>
      <c r="R55" s="244" t="s">
        <v>442</v>
      </c>
      <c r="S55" s="244" t="s">
        <v>227</v>
      </c>
      <c r="T55" s="245" t="s">
        <v>227</v>
      </c>
      <c r="U55" s="222">
        <v>3.6749999999999998</v>
      </c>
      <c r="V55" s="222">
        <f>ROUND(E55*U55,2)</f>
        <v>2.02</v>
      </c>
      <c r="W55" s="222"/>
      <c r="X55" s="222" t="s">
        <v>298</v>
      </c>
      <c r="Y55" s="222" t="s">
        <v>230</v>
      </c>
      <c r="Z55" s="212"/>
      <c r="AA55" s="212"/>
      <c r="AB55" s="212"/>
      <c r="AC55" s="212"/>
      <c r="AD55" s="212"/>
      <c r="AE55" s="212"/>
      <c r="AF55" s="212"/>
      <c r="AG55" s="212" t="s">
        <v>299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9" t="s">
        <v>2798</v>
      </c>
      <c r="D56" s="226"/>
      <c r="E56" s="227">
        <v>0.55000000000000004</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235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39">
        <v>16</v>
      </c>
      <c r="B57" s="240" t="s">
        <v>2799</v>
      </c>
      <c r="C57" s="257" t="s">
        <v>2800</v>
      </c>
      <c r="D57" s="241" t="s">
        <v>384</v>
      </c>
      <c r="E57" s="242">
        <v>1.6500000000000001E-2</v>
      </c>
      <c r="F57" s="243"/>
      <c r="G57" s="244">
        <f>ROUND(E57*F57,2)</f>
        <v>0</v>
      </c>
      <c r="H57" s="243"/>
      <c r="I57" s="244">
        <f>ROUND(E57*H57,2)</f>
        <v>0</v>
      </c>
      <c r="J57" s="243"/>
      <c r="K57" s="244">
        <f>ROUND(E57*J57,2)</f>
        <v>0</v>
      </c>
      <c r="L57" s="244">
        <v>15</v>
      </c>
      <c r="M57" s="244">
        <f>G57*(1+L57/100)</f>
        <v>0</v>
      </c>
      <c r="N57" s="242">
        <v>1.02092</v>
      </c>
      <c r="O57" s="242">
        <f>ROUND(E57*N57,2)</f>
        <v>0.02</v>
      </c>
      <c r="P57" s="242">
        <v>0</v>
      </c>
      <c r="Q57" s="242">
        <f>ROUND(E57*P57,2)</f>
        <v>0</v>
      </c>
      <c r="R57" s="244" t="s">
        <v>442</v>
      </c>
      <c r="S57" s="244" t="s">
        <v>227</v>
      </c>
      <c r="T57" s="245" t="s">
        <v>227</v>
      </c>
      <c r="U57" s="222">
        <v>54.167999999999999</v>
      </c>
      <c r="V57" s="222">
        <f>ROUND(E57*U57,2)</f>
        <v>0.89</v>
      </c>
      <c r="W57" s="222"/>
      <c r="X57" s="222" t="s">
        <v>298</v>
      </c>
      <c r="Y57" s="222" t="s">
        <v>230</v>
      </c>
      <c r="Z57" s="212"/>
      <c r="AA57" s="212"/>
      <c r="AB57" s="212"/>
      <c r="AC57" s="212"/>
      <c r="AD57" s="212"/>
      <c r="AE57" s="212"/>
      <c r="AF57" s="212"/>
      <c r="AG57" s="212" t="s">
        <v>299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72" t="s">
        <v>2801</v>
      </c>
      <c r="D58" s="271"/>
      <c r="E58" s="271"/>
      <c r="F58" s="271"/>
      <c r="G58" s="271"/>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9" t="s">
        <v>2802</v>
      </c>
      <c r="D59" s="226"/>
      <c r="E59" s="227">
        <v>1.6500000000000001E-2</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235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2803</v>
      </c>
      <c r="D60" s="226"/>
      <c r="E60" s="227"/>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235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9">
        <v>17</v>
      </c>
      <c r="B61" s="240" t="s">
        <v>2804</v>
      </c>
      <c r="C61" s="257" t="s">
        <v>2805</v>
      </c>
      <c r="D61" s="241" t="s">
        <v>296</v>
      </c>
      <c r="E61" s="242">
        <v>2.0680000000000001</v>
      </c>
      <c r="F61" s="243"/>
      <c r="G61" s="244">
        <f>ROUND(E61*F61,2)</f>
        <v>0</v>
      </c>
      <c r="H61" s="243"/>
      <c r="I61" s="244">
        <f>ROUND(E61*H61,2)</f>
        <v>0</v>
      </c>
      <c r="J61" s="243"/>
      <c r="K61" s="244">
        <f>ROUND(E61*J61,2)</f>
        <v>0</v>
      </c>
      <c r="L61" s="244">
        <v>15</v>
      </c>
      <c r="M61" s="244">
        <f>G61*(1+L61/100)</f>
        <v>0</v>
      </c>
      <c r="N61" s="242">
        <v>4.5969999999999997E-2</v>
      </c>
      <c r="O61" s="242">
        <f>ROUND(E61*N61,2)</f>
        <v>0.1</v>
      </c>
      <c r="P61" s="242">
        <v>0</v>
      </c>
      <c r="Q61" s="242">
        <f>ROUND(E61*P61,2)</f>
        <v>0</v>
      </c>
      <c r="R61" s="244" t="s">
        <v>442</v>
      </c>
      <c r="S61" s="244" t="s">
        <v>227</v>
      </c>
      <c r="T61" s="245" t="s">
        <v>227</v>
      </c>
      <c r="U61" s="222">
        <v>2.2999999999999998</v>
      </c>
      <c r="V61" s="222">
        <f>ROUND(E61*U61,2)</f>
        <v>4.76</v>
      </c>
      <c r="W61" s="222"/>
      <c r="X61" s="222" t="s">
        <v>298</v>
      </c>
      <c r="Y61" s="222" t="s">
        <v>230</v>
      </c>
      <c r="Z61" s="212"/>
      <c r="AA61" s="212"/>
      <c r="AB61" s="212"/>
      <c r="AC61" s="212"/>
      <c r="AD61" s="212"/>
      <c r="AE61" s="212"/>
      <c r="AF61" s="212"/>
      <c r="AG61" s="212" t="s">
        <v>299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72" t="s">
        <v>2806</v>
      </c>
      <c r="D62" s="271"/>
      <c r="E62" s="271"/>
      <c r="F62" s="271"/>
      <c r="G62" s="27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0" t="s">
        <v>2807</v>
      </c>
      <c r="D63" s="248"/>
      <c r="E63" s="248"/>
      <c r="F63" s="248"/>
      <c r="G63" s="248"/>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233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2808</v>
      </c>
      <c r="D64" s="226"/>
      <c r="E64" s="227">
        <v>2.0680000000000001</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235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9">
        <v>18</v>
      </c>
      <c r="B65" s="240" t="s">
        <v>2809</v>
      </c>
      <c r="C65" s="257" t="s">
        <v>2810</v>
      </c>
      <c r="D65" s="241" t="s">
        <v>296</v>
      </c>
      <c r="E65" s="242">
        <v>2.0680000000000001</v>
      </c>
      <c r="F65" s="243"/>
      <c r="G65" s="244">
        <f>ROUND(E65*F65,2)</f>
        <v>0</v>
      </c>
      <c r="H65" s="243"/>
      <c r="I65" s="244">
        <f>ROUND(E65*H65,2)</f>
        <v>0</v>
      </c>
      <c r="J65" s="243"/>
      <c r="K65" s="244">
        <f>ROUND(E65*J65,2)</f>
        <v>0</v>
      </c>
      <c r="L65" s="244">
        <v>15</v>
      </c>
      <c r="M65" s="244">
        <f>G65*(1+L65/100)</f>
        <v>0</v>
      </c>
      <c r="N65" s="242">
        <v>0</v>
      </c>
      <c r="O65" s="242">
        <f>ROUND(E65*N65,2)</f>
        <v>0</v>
      </c>
      <c r="P65" s="242">
        <v>0</v>
      </c>
      <c r="Q65" s="242">
        <f>ROUND(E65*P65,2)</f>
        <v>0</v>
      </c>
      <c r="R65" s="244" t="s">
        <v>442</v>
      </c>
      <c r="S65" s="244" t="s">
        <v>227</v>
      </c>
      <c r="T65" s="245" t="s">
        <v>227</v>
      </c>
      <c r="U65" s="222">
        <v>0.33800000000000002</v>
      </c>
      <c r="V65" s="222">
        <f>ROUND(E65*U65,2)</f>
        <v>0.7</v>
      </c>
      <c r="W65" s="222"/>
      <c r="X65" s="222" t="s">
        <v>298</v>
      </c>
      <c r="Y65" s="222" t="s">
        <v>230</v>
      </c>
      <c r="Z65" s="212"/>
      <c r="AA65" s="212"/>
      <c r="AB65" s="212"/>
      <c r="AC65" s="212"/>
      <c r="AD65" s="212"/>
      <c r="AE65" s="212"/>
      <c r="AF65" s="212"/>
      <c r="AG65" s="212" t="s">
        <v>299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72" t="s">
        <v>2806</v>
      </c>
      <c r="D66" s="271"/>
      <c r="E66" s="271"/>
      <c r="F66" s="271"/>
      <c r="G66" s="27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9" t="s">
        <v>2811</v>
      </c>
      <c r="D67" s="226"/>
      <c r="E67" s="227">
        <v>2.0680000000000001</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235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9">
        <v>19</v>
      </c>
      <c r="B68" s="240" t="s">
        <v>2812</v>
      </c>
      <c r="C68" s="257" t="s">
        <v>2813</v>
      </c>
      <c r="D68" s="241" t="s">
        <v>296</v>
      </c>
      <c r="E68" s="242">
        <v>1.2509999999999999</v>
      </c>
      <c r="F68" s="243"/>
      <c r="G68" s="244">
        <f>ROUND(E68*F68,2)</f>
        <v>0</v>
      </c>
      <c r="H68" s="243"/>
      <c r="I68" s="244">
        <f>ROUND(E68*H68,2)</f>
        <v>0</v>
      </c>
      <c r="J68" s="243"/>
      <c r="K68" s="244">
        <f>ROUND(E68*J68,2)</f>
        <v>0</v>
      </c>
      <c r="L68" s="244">
        <v>15</v>
      </c>
      <c r="M68" s="244">
        <f>G68*(1+L68/100)</f>
        <v>0</v>
      </c>
      <c r="N68" s="242">
        <v>2.3E-3</v>
      </c>
      <c r="O68" s="242">
        <f>ROUND(E68*N68,2)</f>
        <v>0</v>
      </c>
      <c r="P68" s="242">
        <v>0</v>
      </c>
      <c r="Q68" s="242">
        <f>ROUND(E68*P68,2)</f>
        <v>0</v>
      </c>
      <c r="R68" s="244" t="s">
        <v>442</v>
      </c>
      <c r="S68" s="244" t="s">
        <v>227</v>
      </c>
      <c r="T68" s="245" t="s">
        <v>227</v>
      </c>
      <c r="U68" s="222">
        <v>0.17399999999999999</v>
      </c>
      <c r="V68" s="222">
        <f>ROUND(E68*U68,2)</f>
        <v>0.22</v>
      </c>
      <c r="W68" s="222"/>
      <c r="X68" s="222" t="s">
        <v>298</v>
      </c>
      <c r="Y68" s="222" t="s">
        <v>230</v>
      </c>
      <c r="Z68" s="212"/>
      <c r="AA68" s="212"/>
      <c r="AB68" s="212"/>
      <c r="AC68" s="212"/>
      <c r="AD68" s="212"/>
      <c r="AE68" s="212"/>
      <c r="AF68" s="212"/>
      <c r="AG68" s="212" t="s">
        <v>299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72" t="s">
        <v>2806</v>
      </c>
      <c r="D69" s="271"/>
      <c r="E69" s="271"/>
      <c r="F69" s="271"/>
      <c r="G69" s="271"/>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9" t="s">
        <v>2814</v>
      </c>
      <c r="D70" s="226"/>
      <c r="E70" s="227">
        <v>1.2509999999999999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235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39">
        <v>20</v>
      </c>
      <c r="B71" s="240" t="s">
        <v>2815</v>
      </c>
      <c r="C71" s="257" t="s">
        <v>2816</v>
      </c>
      <c r="D71" s="241" t="s">
        <v>296</v>
      </c>
      <c r="E71" s="242">
        <v>1.2509999999999999</v>
      </c>
      <c r="F71" s="243"/>
      <c r="G71" s="244">
        <f>ROUND(E71*F71,2)</f>
        <v>0</v>
      </c>
      <c r="H71" s="243"/>
      <c r="I71" s="244">
        <f>ROUND(E71*H71,2)</f>
        <v>0</v>
      </c>
      <c r="J71" s="243"/>
      <c r="K71" s="244">
        <f>ROUND(E71*J71,2)</f>
        <v>0</v>
      </c>
      <c r="L71" s="244">
        <v>15</v>
      </c>
      <c r="M71" s="244">
        <f>G71*(1+L71/100)</f>
        <v>0</v>
      </c>
      <c r="N71" s="242">
        <v>0</v>
      </c>
      <c r="O71" s="242">
        <f>ROUND(E71*N71,2)</f>
        <v>0</v>
      </c>
      <c r="P71" s="242">
        <v>0</v>
      </c>
      <c r="Q71" s="242">
        <f>ROUND(E71*P71,2)</f>
        <v>0</v>
      </c>
      <c r="R71" s="244" t="s">
        <v>442</v>
      </c>
      <c r="S71" s="244" t="s">
        <v>227</v>
      </c>
      <c r="T71" s="245" t="s">
        <v>227</v>
      </c>
      <c r="U71" s="222">
        <v>0.04</v>
      </c>
      <c r="V71" s="222">
        <f>ROUND(E71*U71,2)</f>
        <v>0.05</v>
      </c>
      <c r="W71" s="222"/>
      <c r="X71" s="222" t="s">
        <v>298</v>
      </c>
      <c r="Y71" s="222" t="s">
        <v>230</v>
      </c>
      <c r="Z71" s="212"/>
      <c r="AA71" s="212"/>
      <c r="AB71" s="212"/>
      <c r="AC71" s="212"/>
      <c r="AD71" s="212"/>
      <c r="AE71" s="212"/>
      <c r="AF71" s="212"/>
      <c r="AG71" s="212" t="s">
        <v>299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72" t="s">
        <v>2806</v>
      </c>
      <c r="D72" s="271"/>
      <c r="E72" s="271"/>
      <c r="F72" s="271"/>
      <c r="G72" s="27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9" t="s">
        <v>2814</v>
      </c>
      <c r="D73" s="226"/>
      <c r="E73" s="227">
        <v>1.2509999999999999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9">
        <v>21</v>
      </c>
      <c r="B74" s="240" t="s">
        <v>2817</v>
      </c>
      <c r="C74" s="257" t="s">
        <v>2818</v>
      </c>
      <c r="D74" s="241" t="s">
        <v>296</v>
      </c>
      <c r="E74" s="242">
        <v>3.3254999999999999</v>
      </c>
      <c r="F74" s="243"/>
      <c r="G74" s="244">
        <f>ROUND(E74*F74,2)</f>
        <v>0</v>
      </c>
      <c r="H74" s="243"/>
      <c r="I74" s="244">
        <f>ROUND(E74*H74,2)</f>
        <v>0</v>
      </c>
      <c r="J74" s="243"/>
      <c r="K74" s="244">
        <f>ROUND(E74*J74,2)</f>
        <v>0</v>
      </c>
      <c r="L74" s="244">
        <v>15</v>
      </c>
      <c r="M74" s="244">
        <f>G74*(1+L74/100)</f>
        <v>0</v>
      </c>
      <c r="N74" s="242">
        <v>1.6930000000000001E-2</v>
      </c>
      <c r="O74" s="242">
        <f>ROUND(E74*N74,2)</f>
        <v>0.06</v>
      </c>
      <c r="P74" s="242">
        <v>0</v>
      </c>
      <c r="Q74" s="242">
        <f>ROUND(E74*P74,2)</f>
        <v>0</v>
      </c>
      <c r="R74" s="244" t="s">
        <v>442</v>
      </c>
      <c r="S74" s="244" t="s">
        <v>227</v>
      </c>
      <c r="T74" s="245" t="s">
        <v>227</v>
      </c>
      <c r="U74" s="222">
        <v>1.5396000000000001</v>
      </c>
      <c r="V74" s="222">
        <f>ROUND(E74*U74,2)</f>
        <v>5.12</v>
      </c>
      <c r="W74" s="222"/>
      <c r="X74" s="222" t="s">
        <v>298</v>
      </c>
      <c r="Y74" s="222" t="s">
        <v>230</v>
      </c>
      <c r="Z74" s="212"/>
      <c r="AA74" s="212"/>
      <c r="AB74" s="212"/>
      <c r="AC74" s="212"/>
      <c r="AD74" s="212"/>
      <c r="AE74" s="212"/>
      <c r="AF74" s="212"/>
      <c r="AG74" s="212" t="s">
        <v>299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9" t="s">
        <v>2819</v>
      </c>
      <c r="D75" s="226"/>
      <c r="E75" s="227">
        <v>0.62549999999999994</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235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2820</v>
      </c>
      <c r="D76" s="226"/>
      <c r="E76" s="227">
        <v>2.7</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9">
        <v>22</v>
      </c>
      <c r="B77" s="240" t="s">
        <v>2821</v>
      </c>
      <c r="C77" s="257" t="s">
        <v>2822</v>
      </c>
      <c r="D77" s="241" t="s">
        <v>296</v>
      </c>
      <c r="E77" s="242">
        <v>3.3254999999999999</v>
      </c>
      <c r="F77" s="243"/>
      <c r="G77" s="244">
        <f>ROUND(E77*F77,2)</f>
        <v>0</v>
      </c>
      <c r="H77" s="243"/>
      <c r="I77" s="244">
        <f>ROUND(E77*H77,2)</f>
        <v>0</v>
      </c>
      <c r="J77" s="243"/>
      <c r="K77" s="244">
        <f>ROUND(E77*J77,2)</f>
        <v>0</v>
      </c>
      <c r="L77" s="244">
        <v>15</v>
      </c>
      <c r="M77" s="244">
        <f>G77*(1+L77/100)</f>
        <v>0</v>
      </c>
      <c r="N77" s="242">
        <v>0</v>
      </c>
      <c r="O77" s="242">
        <f>ROUND(E77*N77,2)</f>
        <v>0</v>
      </c>
      <c r="P77" s="242">
        <v>0</v>
      </c>
      <c r="Q77" s="242">
        <f>ROUND(E77*P77,2)</f>
        <v>0</v>
      </c>
      <c r="R77" s="244" t="s">
        <v>442</v>
      </c>
      <c r="S77" s="244" t="s">
        <v>227</v>
      </c>
      <c r="T77" s="245" t="s">
        <v>227</v>
      </c>
      <c r="U77" s="222">
        <v>0.26</v>
      </c>
      <c r="V77" s="222">
        <f>ROUND(E77*U77,2)</f>
        <v>0.86</v>
      </c>
      <c r="W77" s="222"/>
      <c r="X77" s="222" t="s">
        <v>298</v>
      </c>
      <c r="Y77" s="222" t="s">
        <v>230</v>
      </c>
      <c r="Z77" s="212"/>
      <c r="AA77" s="212"/>
      <c r="AB77" s="212"/>
      <c r="AC77" s="212"/>
      <c r="AD77" s="212"/>
      <c r="AE77" s="212"/>
      <c r="AF77" s="212"/>
      <c r="AG77" s="212" t="s">
        <v>299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9" t="s">
        <v>2823</v>
      </c>
      <c r="D78" s="226"/>
      <c r="E78" s="227">
        <v>3.3254999999999999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235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9" t="s">
        <v>222</v>
      </c>
      <c r="B79" s="230" t="s">
        <v>113</v>
      </c>
      <c r="C79" s="256" t="s">
        <v>114</v>
      </c>
      <c r="D79" s="231"/>
      <c r="E79" s="232"/>
      <c r="F79" s="233"/>
      <c r="G79" s="233">
        <f>SUMIF(AG80:AG127,"&lt;&gt;NOR",G80:G127)</f>
        <v>0</v>
      </c>
      <c r="H79" s="233"/>
      <c r="I79" s="233">
        <f>SUM(I80:I127)</f>
        <v>0</v>
      </c>
      <c r="J79" s="233"/>
      <c r="K79" s="233">
        <f>SUM(K80:K127)</f>
        <v>0</v>
      </c>
      <c r="L79" s="233"/>
      <c r="M79" s="233">
        <f>SUM(M80:M127)</f>
        <v>0</v>
      </c>
      <c r="N79" s="232"/>
      <c r="O79" s="232">
        <f>SUM(O80:O127)</f>
        <v>8.67</v>
      </c>
      <c r="P79" s="232"/>
      <c r="Q79" s="232">
        <f>SUM(Q80:Q127)</f>
        <v>0</v>
      </c>
      <c r="R79" s="233"/>
      <c r="S79" s="233"/>
      <c r="T79" s="234"/>
      <c r="U79" s="228"/>
      <c r="V79" s="228">
        <f>SUM(V80:V127)</f>
        <v>227.33</v>
      </c>
      <c r="W79" s="228"/>
      <c r="X79" s="228"/>
      <c r="Y79" s="228"/>
      <c r="AG79" t="s">
        <v>223</v>
      </c>
    </row>
    <row r="80" spans="1:60" ht="22.5" outlineLevel="1" x14ac:dyDescent="0.2">
      <c r="A80" s="239">
        <v>23</v>
      </c>
      <c r="B80" s="240" t="s">
        <v>557</v>
      </c>
      <c r="C80" s="257" t="s">
        <v>558</v>
      </c>
      <c r="D80" s="241" t="s">
        <v>296</v>
      </c>
      <c r="E80" s="242">
        <v>59.4</v>
      </c>
      <c r="F80" s="243"/>
      <c r="G80" s="244">
        <f>ROUND(E80*F80,2)</f>
        <v>0</v>
      </c>
      <c r="H80" s="243"/>
      <c r="I80" s="244">
        <f>ROUND(E80*H80,2)</f>
        <v>0</v>
      </c>
      <c r="J80" s="243"/>
      <c r="K80" s="244">
        <f>ROUND(E80*J80,2)</f>
        <v>0</v>
      </c>
      <c r="L80" s="244">
        <v>15</v>
      </c>
      <c r="M80" s="244">
        <f>G80*(1+L80/100)</f>
        <v>0</v>
      </c>
      <c r="N80" s="242">
        <v>8.0000000000000007E-5</v>
      </c>
      <c r="O80" s="242">
        <f>ROUND(E80*N80,2)</f>
        <v>0</v>
      </c>
      <c r="P80" s="242">
        <v>0</v>
      </c>
      <c r="Q80" s="242">
        <f>ROUND(E80*P80,2)</f>
        <v>0</v>
      </c>
      <c r="R80" s="244" t="s">
        <v>442</v>
      </c>
      <c r="S80" s="244" t="s">
        <v>227</v>
      </c>
      <c r="T80" s="245" t="s">
        <v>227</v>
      </c>
      <c r="U80" s="222">
        <v>6.83E-2</v>
      </c>
      <c r="V80" s="222">
        <f>ROUND(E80*U80,2)</f>
        <v>4.0599999999999996</v>
      </c>
      <c r="W80" s="222"/>
      <c r="X80" s="222" t="s">
        <v>298</v>
      </c>
      <c r="Y80" s="222" t="s">
        <v>230</v>
      </c>
      <c r="Z80" s="212"/>
      <c r="AA80" s="212"/>
      <c r="AB80" s="212"/>
      <c r="AC80" s="212"/>
      <c r="AD80" s="212"/>
      <c r="AE80" s="212"/>
      <c r="AF80" s="212"/>
      <c r="AG80" s="212" t="s">
        <v>299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9" t="s">
        <v>2824</v>
      </c>
      <c r="D81" s="226"/>
      <c r="E81" s="227">
        <v>59.4</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235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9">
        <v>24</v>
      </c>
      <c r="B82" s="240" t="s">
        <v>561</v>
      </c>
      <c r="C82" s="257" t="s">
        <v>562</v>
      </c>
      <c r="D82" s="241" t="s">
        <v>296</v>
      </c>
      <c r="E82" s="242">
        <v>155.5949</v>
      </c>
      <c r="F82" s="243"/>
      <c r="G82" s="244">
        <f>ROUND(E82*F82,2)</f>
        <v>0</v>
      </c>
      <c r="H82" s="243"/>
      <c r="I82" s="244">
        <f>ROUND(E82*H82,2)</f>
        <v>0</v>
      </c>
      <c r="J82" s="243"/>
      <c r="K82" s="244">
        <f>ROUND(E82*J82,2)</f>
        <v>0</v>
      </c>
      <c r="L82" s="244">
        <v>15</v>
      </c>
      <c r="M82" s="244">
        <f>G82*(1+L82/100)</f>
        <v>0</v>
      </c>
      <c r="N82" s="242">
        <v>4.0000000000000003E-5</v>
      </c>
      <c r="O82" s="242">
        <f>ROUND(E82*N82,2)</f>
        <v>0.01</v>
      </c>
      <c r="P82" s="242">
        <v>0</v>
      </c>
      <c r="Q82" s="242">
        <f>ROUND(E82*P82,2)</f>
        <v>0</v>
      </c>
      <c r="R82" s="244" t="s">
        <v>442</v>
      </c>
      <c r="S82" s="244" t="s">
        <v>227</v>
      </c>
      <c r="T82" s="245" t="s">
        <v>227</v>
      </c>
      <c r="U82" s="222">
        <v>7.0000000000000007E-2</v>
      </c>
      <c r="V82" s="222">
        <f>ROUND(E82*U82,2)</f>
        <v>10.89</v>
      </c>
      <c r="W82" s="222"/>
      <c r="X82" s="222" t="s">
        <v>298</v>
      </c>
      <c r="Y82" s="222" t="s">
        <v>230</v>
      </c>
      <c r="Z82" s="212"/>
      <c r="AA82" s="212"/>
      <c r="AB82" s="212"/>
      <c r="AC82" s="212"/>
      <c r="AD82" s="212"/>
      <c r="AE82" s="212"/>
      <c r="AF82" s="212"/>
      <c r="AG82" s="212" t="s">
        <v>299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9" t="s">
        <v>2825</v>
      </c>
      <c r="D83" s="226"/>
      <c r="E83" s="227">
        <v>149.65190000000001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235</v>
      </c>
      <c r="AH83" s="212">
        <v>5</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9" t="s">
        <v>2826</v>
      </c>
      <c r="D84" s="226"/>
      <c r="E84" s="227">
        <v>5.9429999999999996</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235</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9">
        <v>25</v>
      </c>
      <c r="B85" s="240" t="s">
        <v>564</v>
      </c>
      <c r="C85" s="257" t="s">
        <v>565</v>
      </c>
      <c r="D85" s="241" t="s">
        <v>296</v>
      </c>
      <c r="E85" s="242">
        <v>7.6970999999999998</v>
      </c>
      <c r="F85" s="243"/>
      <c r="G85" s="244">
        <f>ROUND(E85*F85,2)</f>
        <v>0</v>
      </c>
      <c r="H85" s="243"/>
      <c r="I85" s="244">
        <f>ROUND(E85*H85,2)</f>
        <v>0</v>
      </c>
      <c r="J85" s="243"/>
      <c r="K85" s="244">
        <f>ROUND(E85*J85,2)</f>
        <v>0</v>
      </c>
      <c r="L85" s="244">
        <v>15</v>
      </c>
      <c r="M85" s="244">
        <f>G85*(1+L85/100)</f>
        <v>0</v>
      </c>
      <c r="N85" s="242">
        <v>4.0000000000000003E-5</v>
      </c>
      <c r="O85" s="242">
        <f>ROUND(E85*N85,2)</f>
        <v>0</v>
      </c>
      <c r="P85" s="242">
        <v>0</v>
      </c>
      <c r="Q85" s="242">
        <f>ROUND(E85*P85,2)</f>
        <v>0</v>
      </c>
      <c r="R85" s="244" t="s">
        <v>442</v>
      </c>
      <c r="S85" s="244" t="s">
        <v>227</v>
      </c>
      <c r="T85" s="245" t="s">
        <v>227</v>
      </c>
      <c r="U85" s="222">
        <v>7.8E-2</v>
      </c>
      <c r="V85" s="222">
        <f>ROUND(E85*U85,2)</f>
        <v>0.6</v>
      </c>
      <c r="W85" s="222"/>
      <c r="X85" s="222" t="s">
        <v>298</v>
      </c>
      <c r="Y85" s="222" t="s">
        <v>230</v>
      </c>
      <c r="Z85" s="212"/>
      <c r="AA85" s="212"/>
      <c r="AB85" s="212"/>
      <c r="AC85" s="212"/>
      <c r="AD85" s="212"/>
      <c r="AE85" s="212"/>
      <c r="AF85" s="212"/>
      <c r="AG85" s="212" t="s">
        <v>299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72" t="s">
        <v>566</v>
      </c>
      <c r="D86" s="271"/>
      <c r="E86" s="271"/>
      <c r="F86" s="271"/>
      <c r="G86" s="27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301</v>
      </c>
      <c r="AH86" s="212"/>
      <c r="AI86" s="212"/>
      <c r="AJ86" s="212"/>
      <c r="AK86" s="212"/>
      <c r="AL86" s="212"/>
      <c r="AM86" s="212"/>
      <c r="AN86" s="212"/>
      <c r="AO86" s="212"/>
      <c r="AP86" s="212"/>
      <c r="AQ86" s="212"/>
      <c r="AR86" s="212"/>
      <c r="AS86" s="212"/>
      <c r="AT86" s="212"/>
      <c r="AU86" s="212"/>
      <c r="AV86" s="212"/>
      <c r="AW86" s="212"/>
      <c r="AX86" s="212"/>
      <c r="AY86" s="212"/>
      <c r="AZ86" s="212"/>
      <c r="BA86" s="247" t="str">
        <f>C86</f>
        <v>které se zřizují před úpravami povrchu, a obalení osazených dveřních zárubní před znečištěním při úpravách povrchu nástřikem plastických maltovin včetně pozdějšího odkrytí,</v>
      </c>
      <c r="BB86" s="212"/>
      <c r="BC86" s="212"/>
      <c r="BD86" s="212"/>
      <c r="BE86" s="212"/>
      <c r="BF86" s="212"/>
      <c r="BG86" s="212"/>
      <c r="BH86" s="212"/>
    </row>
    <row r="87" spans="1:60" outlineLevel="2" x14ac:dyDescent="0.2">
      <c r="A87" s="219"/>
      <c r="B87" s="220"/>
      <c r="C87" s="259" t="s">
        <v>2827</v>
      </c>
      <c r="D87" s="226"/>
      <c r="E87" s="227">
        <v>7.6970999999999998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235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9">
        <v>26</v>
      </c>
      <c r="B88" s="240" t="s">
        <v>2828</v>
      </c>
      <c r="C88" s="257" t="s">
        <v>2829</v>
      </c>
      <c r="D88" s="241" t="s">
        <v>296</v>
      </c>
      <c r="E88" s="242">
        <v>23.699400000000001</v>
      </c>
      <c r="F88" s="243"/>
      <c r="G88" s="244">
        <f>ROUND(E88*F88,2)</f>
        <v>0</v>
      </c>
      <c r="H88" s="243"/>
      <c r="I88" s="244">
        <f>ROUND(E88*H88,2)</f>
        <v>0</v>
      </c>
      <c r="J88" s="243"/>
      <c r="K88" s="244">
        <f>ROUND(E88*J88,2)</f>
        <v>0</v>
      </c>
      <c r="L88" s="244">
        <v>15</v>
      </c>
      <c r="M88" s="244">
        <f>G88*(1+L88/100)</f>
        <v>0</v>
      </c>
      <c r="N88" s="242">
        <v>4.5580000000000002E-2</v>
      </c>
      <c r="O88" s="242">
        <f>ROUND(E88*N88,2)</f>
        <v>1.08</v>
      </c>
      <c r="P88" s="242">
        <v>0</v>
      </c>
      <c r="Q88" s="242">
        <f>ROUND(E88*P88,2)</f>
        <v>0</v>
      </c>
      <c r="R88" s="244" t="s">
        <v>442</v>
      </c>
      <c r="S88" s="244" t="s">
        <v>227</v>
      </c>
      <c r="T88" s="245" t="s">
        <v>2140</v>
      </c>
      <c r="U88" s="222">
        <v>0.60799999999999998</v>
      </c>
      <c r="V88" s="222">
        <f>ROUND(E88*U88,2)</f>
        <v>14.41</v>
      </c>
      <c r="W88" s="222"/>
      <c r="X88" s="222" t="s">
        <v>298</v>
      </c>
      <c r="Y88" s="222" t="s">
        <v>230</v>
      </c>
      <c r="Z88" s="212"/>
      <c r="AA88" s="212"/>
      <c r="AB88" s="212"/>
      <c r="AC88" s="212"/>
      <c r="AD88" s="212"/>
      <c r="AE88" s="212"/>
      <c r="AF88" s="212"/>
      <c r="AG88" s="212" t="s">
        <v>299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72" t="s">
        <v>2830</v>
      </c>
      <c r="D89" s="271"/>
      <c r="E89" s="271"/>
      <c r="F89" s="271"/>
      <c r="G89" s="271"/>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9" t="s">
        <v>2831</v>
      </c>
      <c r="D90" s="226"/>
      <c r="E90" s="227"/>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235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9" t="s">
        <v>2832</v>
      </c>
      <c r="D91" s="226"/>
      <c r="E91" s="227">
        <v>7.6558000000000002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235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9" t="s">
        <v>2833</v>
      </c>
      <c r="D92" s="226"/>
      <c r="E92" s="227">
        <v>11.2736</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235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2834</v>
      </c>
      <c r="D93" s="226"/>
      <c r="E93" s="227">
        <v>4.7699999999999996</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235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9">
        <v>27</v>
      </c>
      <c r="B94" s="240" t="s">
        <v>577</v>
      </c>
      <c r="C94" s="257" t="s">
        <v>578</v>
      </c>
      <c r="D94" s="241" t="s">
        <v>296</v>
      </c>
      <c r="E94" s="242">
        <v>64.650980000000004</v>
      </c>
      <c r="F94" s="243"/>
      <c r="G94" s="244">
        <f>ROUND(E94*F94,2)</f>
        <v>0</v>
      </c>
      <c r="H94" s="243"/>
      <c r="I94" s="244">
        <f>ROUND(E94*H94,2)</f>
        <v>0</v>
      </c>
      <c r="J94" s="243"/>
      <c r="K94" s="244">
        <f>ROUND(E94*J94,2)</f>
        <v>0</v>
      </c>
      <c r="L94" s="244">
        <v>15</v>
      </c>
      <c r="M94" s="244">
        <f>G94*(1+L94/100)</f>
        <v>0</v>
      </c>
      <c r="N94" s="242">
        <v>4.0500000000000001E-2</v>
      </c>
      <c r="O94" s="242">
        <f>ROUND(E94*N94,2)</f>
        <v>2.62</v>
      </c>
      <c r="P94" s="242">
        <v>0</v>
      </c>
      <c r="Q94" s="242">
        <f>ROUND(E94*P94,2)</f>
        <v>0</v>
      </c>
      <c r="R94" s="244" t="s">
        <v>442</v>
      </c>
      <c r="S94" s="244" t="s">
        <v>227</v>
      </c>
      <c r="T94" s="245" t="s">
        <v>227</v>
      </c>
      <c r="U94" s="222">
        <v>1.0973999999999999</v>
      </c>
      <c r="V94" s="222">
        <f>ROUND(E94*U94,2)</f>
        <v>70.95</v>
      </c>
      <c r="W94" s="222"/>
      <c r="X94" s="222" t="s">
        <v>298</v>
      </c>
      <c r="Y94" s="222" t="s">
        <v>230</v>
      </c>
      <c r="Z94" s="212"/>
      <c r="AA94" s="212"/>
      <c r="AB94" s="212"/>
      <c r="AC94" s="212"/>
      <c r="AD94" s="212"/>
      <c r="AE94" s="212"/>
      <c r="AF94" s="212"/>
      <c r="AG94" s="212" t="s">
        <v>299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72" t="s">
        <v>579</v>
      </c>
      <c r="D95" s="271"/>
      <c r="E95" s="271"/>
      <c r="F95" s="271"/>
      <c r="G95" s="271"/>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9" t="s">
        <v>2835</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2836</v>
      </c>
      <c r="D97" s="226"/>
      <c r="E97" s="227">
        <v>24.8</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235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9" t="s">
        <v>2837</v>
      </c>
      <c r="D98" s="226"/>
      <c r="E98" s="227">
        <v>17.3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235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9" t="s">
        <v>2838</v>
      </c>
      <c r="D99" s="226"/>
      <c r="E99" s="227">
        <v>3.6623800000000002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235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9" t="s">
        <v>2839</v>
      </c>
      <c r="D100" s="226"/>
      <c r="E100" s="227">
        <v>14.2</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235</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9" t="s">
        <v>2840</v>
      </c>
      <c r="D101" s="226"/>
      <c r="E101" s="227">
        <v>2.2176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235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2841</v>
      </c>
      <c r="D102" s="226"/>
      <c r="E102" s="227">
        <v>2.4710000000000001</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235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9">
        <v>28</v>
      </c>
      <c r="B103" s="240" t="s">
        <v>698</v>
      </c>
      <c r="C103" s="257" t="s">
        <v>699</v>
      </c>
      <c r="D103" s="241" t="s">
        <v>296</v>
      </c>
      <c r="E103" s="242">
        <v>149.65190000000001</v>
      </c>
      <c r="F103" s="243"/>
      <c r="G103" s="244">
        <f>ROUND(E103*F103,2)</f>
        <v>0</v>
      </c>
      <c r="H103" s="243"/>
      <c r="I103" s="244">
        <f>ROUND(E103*H103,2)</f>
        <v>0</v>
      </c>
      <c r="J103" s="243"/>
      <c r="K103" s="244">
        <f>ROUND(E103*J103,2)</f>
        <v>0</v>
      </c>
      <c r="L103" s="244">
        <v>15</v>
      </c>
      <c r="M103" s="244">
        <f>G103*(1+L103/100)</f>
        <v>0</v>
      </c>
      <c r="N103" s="242">
        <v>3.2030000000000003E-2</v>
      </c>
      <c r="O103" s="242">
        <f>ROUND(E103*N103,2)</f>
        <v>4.79</v>
      </c>
      <c r="P103" s="242">
        <v>0</v>
      </c>
      <c r="Q103" s="242">
        <f>ROUND(E103*P103,2)</f>
        <v>0</v>
      </c>
      <c r="R103" s="244" t="s">
        <v>442</v>
      </c>
      <c r="S103" s="244" t="s">
        <v>227</v>
      </c>
      <c r="T103" s="245" t="s">
        <v>227</v>
      </c>
      <c r="U103" s="222">
        <v>0.81599999999999995</v>
      </c>
      <c r="V103" s="222">
        <f>ROUND(E103*U103,2)</f>
        <v>122.12</v>
      </c>
      <c r="W103" s="222"/>
      <c r="X103" s="222" t="s">
        <v>298</v>
      </c>
      <c r="Y103" s="222" t="s">
        <v>230</v>
      </c>
      <c r="Z103" s="212"/>
      <c r="AA103" s="212"/>
      <c r="AB103" s="212"/>
      <c r="AC103" s="212"/>
      <c r="AD103" s="212"/>
      <c r="AE103" s="212"/>
      <c r="AF103" s="212"/>
      <c r="AG103" s="212" t="s">
        <v>299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72" t="s">
        <v>700</v>
      </c>
      <c r="D104" s="271"/>
      <c r="E104" s="271"/>
      <c r="F104" s="271"/>
      <c r="G104" s="271"/>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9" t="s">
        <v>2842</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235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3" x14ac:dyDescent="0.2">
      <c r="A106" s="219"/>
      <c r="B106" s="220"/>
      <c r="C106" s="259" t="s">
        <v>2843</v>
      </c>
      <c r="D106" s="226"/>
      <c r="E106" s="227">
        <v>51.738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235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9" t="s">
        <v>2844</v>
      </c>
      <c r="D107" s="226"/>
      <c r="E107" s="227">
        <v>44.841999999999999</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235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2845</v>
      </c>
      <c r="D108" s="226"/>
      <c r="E108" s="227">
        <v>2.9952000000000001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235</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2846</v>
      </c>
      <c r="D109" s="226"/>
      <c r="E109" s="227">
        <v>24.665700000000001</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235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9" t="s">
        <v>2847</v>
      </c>
      <c r="D110" s="226"/>
      <c r="E110" s="227">
        <v>6.4720000000000004</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235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9" t="s">
        <v>2848</v>
      </c>
      <c r="D111" s="226"/>
      <c r="E111" s="227">
        <v>12.996</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235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2849</v>
      </c>
      <c r="D112" s="226"/>
      <c r="E112" s="227">
        <v>5.9429999999999996</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235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9">
        <v>29</v>
      </c>
      <c r="B113" s="240" t="s">
        <v>771</v>
      </c>
      <c r="C113" s="257" t="s">
        <v>772</v>
      </c>
      <c r="D113" s="241" t="s">
        <v>296</v>
      </c>
      <c r="E113" s="242">
        <v>5.9429999999999996</v>
      </c>
      <c r="F113" s="243"/>
      <c r="G113" s="244">
        <f>ROUND(E113*F113,2)</f>
        <v>0</v>
      </c>
      <c r="H113" s="243"/>
      <c r="I113" s="244">
        <f>ROUND(E113*H113,2)</f>
        <v>0</v>
      </c>
      <c r="J113" s="243"/>
      <c r="K113" s="244">
        <f>ROUND(E113*J113,2)</f>
        <v>0</v>
      </c>
      <c r="L113" s="244">
        <v>15</v>
      </c>
      <c r="M113" s="244">
        <f>G113*(1+L113/100)</f>
        <v>0</v>
      </c>
      <c r="N113" s="242">
        <v>2.7099999999999999E-2</v>
      </c>
      <c r="O113" s="242">
        <f>ROUND(E113*N113,2)</f>
        <v>0.16</v>
      </c>
      <c r="P113" s="242">
        <v>0</v>
      </c>
      <c r="Q113" s="242">
        <f>ROUND(E113*P113,2)</f>
        <v>0</v>
      </c>
      <c r="R113" s="244"/>
      <c r="S113" s="244" t="s">
        <v>227</v>
      </c>
      <c r="T113" s="245" t="s">
        <v>227</v>
      </c>
      <c r="U113" s="222">
        <v>0.72399999999999998</v>
      </c>
      <c r="V113" s="222">
        <f>ROUND(E113*U113,2)</f>
        <v>4.3</v>
      </c>
      <c r="W113" s="222"/>
      <c r="X113" s="222" t="s">
        <v>298</v>
      </c>
      <c r="Y113" s="222" t="s">
        <v>230</v>
      </c>
      <c r="Z113" s="212"/>
      <c r="AA113" s="212"/>
      <c r="AB113" s="212"/>
      <c r="AC113" s="212"/>
      <c r="AD113" s="212"/>
      <c r="AE113" s="212"/>
      <c r="AF113" s="212"/>
      <c r="AG113" s="212" t="s">
        <v>299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9" t="s">
        <v>2850</v>
      </c>
      <c r="D114" s="226"/>
      <c r="E114" s="227">
        <v>0.60599999999999998</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235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9" t="s">
        <v>2851</v>
      </c>
      <c r="D115" s="226"/>
      <c r="E115" s="227">
        <v>0.69599999999999995</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235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9" t="s">
        <v>2852</v>
      </c>
      <c r="D116" s="226"/>
      <c r="E116" s="227">
        <v>0.09</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235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9" t="s">
        <v>2853</v>
      </c>
      <c r="D117" s="226"/>
      <c r="E117" s="227">
        <v>2.1669999999999998</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235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2854</v>
      </c>
      <c r="D118" s="226"/>
      <c r="E118" s="227">
        <v>1.1879999999999999</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235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9" t="s">
        <v>2855</v>
      </c>
      <c r="D119" s="226"/>
      <c r="E119" s="227">
        <v>1.196</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235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9">
        <v>30</v>
      </c>
      <c r="B120" s="240" t="s">
        <v>2856</v>
      </c>
      <c r="C120" s="257" t="s">
        <v>2857</v>
      </c>
      <c r="D120" s="241" t="s">
        <v>296</v>
      </c>
      <c r="E120" s="242">
        <v>179.29429999999999</v>
      </c>
      <c r="F120" s="243"/>
      <c r="G120" s="244">
        <f>ROUND(E120*F120,2)</f>
        <v>0</v>
      </c>
      <c r="H120" s="243"/>
      <c r="I120" s="244">
        <f>ROUND(E120*H120,2)</f>
        <v>0</v>
      </c>
      <c r="J120" s="243"/>
      <c r="K120" s="244">
        <f>ROUND(E120*J120,2)</f>
        <v>0</v>
      </c>
      <c r="L120" s="244">
        <v>15</v>
      </c>
      <c r="M120" s="244">
        <f>G120*(1+L120/100)</f>
        <v>0</v>
      </c>
      <c r="N120" s="242">
        <v>8.0000000000000007E-5</v>
      </c>
      <c r="O120" s="242">
        <f>ROUND(E120*N120,2)</f>
        <v>0.01</v>
      </c>
      <c r="P120" s="242">
        <v>0</v>
      </c>
      <c r="Q120" s="242">
        <f>ROUND(E120*P120,2)</f>
        <v>0</v>
      </c>
      <c r="R120" s="244" t="s">
        <v>442</v>
      </c>
      <c r="S120" s="244" t="s">
        <v>227</v>
      </c>
      <c r="T120" s="245" t="s">
        <v>227</v>
      </c>
      <c r="U120" s="222">
        <v>0</v>
      </c>
      <c r="V120" s="222">
        <f>ROUND(E120*U120,2)</f>
        <v>0</v>
      </c>
      <c r="W120" s="222"/>
      <c r="X120" s="222" t="s">
        <v>298</v>
      </c>
      <c r="Y120" s="222" t="s">
        <v>230</v>
      </c>
      <c r="Z120" s="212"/>
      <c r="AA120" s="212"/>
      <c r="AB120" s="212"/>
      <c r="AC120" s="212"/>
      <c r="AD120" s="212"/>
      <c r="AE120" s="212"/>
      <c r="AF120" s="212"/>
      <c r="AG120" s="212" t="s">
        <v>299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72" t="s">
        <v>2858</v>
      </c>
      <c r="D121" s="271"/>
      <c r="E121" s="271"/>
      <c r="F121" s="271"/>
      <c r="G121" s="271"/>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47" t="str">
        <f>C121</f>
        <v>omítka vápenocementová, strojně nebo ručně nanášená v podlaží i ve schodišti na jakýkoliv druh podkladu, kompletní souvrství</v>
      </c>
      <c r="BB121" s="212"/>
      <c r="BC121" s="212"/>
      <c r="BD121" s="212"/>
      <c r="BE121" s="212"/>
      <c r="BF121" s="212"/>
      <c r="BG121" s="212"/>
      <c r="BH121" s="212"/>
    </row>
    <row r="122" spans="1:60" outlineLevel="2" x14ac:dyDescent="0.2">
      <c r="A122" s="219"/>
      <c r="B122" s="220"/>
      <c r="C122" s="259" t="s">
        <v>2825</v>
      </c>
      <c r="D122" s="226"/>
      <c r="E122" s="227">
        <v>149.65190000000001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235</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9" t="s">
        <v>2826</v>
      </c>
      <c r="D123" s="226"/>
      <c r="E123" s="227">
        <v>5.9429999999999996</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235</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9" t="s">
        <v>2859</v>
      </c>
      <c r="D124" s="226"/>
      <c r="E124" s="227">
        <v>23.699400000000001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235</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9">
        <v>31</v>
      </c>
      <c r="B125" s="240" t="s">
        <v>2860</v>
      </c>
      <c r="C125" s="257" t="s">
        <v>2861</v>
      </c>
      <c r="D125" s="241" t="s">
        <v>317</v>
      </c>
      <c r="E125" s="242">
        <v>8.4</v>
      </c>
      <c r="F125" s="243"/>
      <c r="G125" s="244">
        <f>ROUND(E125*F125,2)</f>
        <v>0</v>
      </c>
      <c r="H125" s="243"/>
      <c r="I125" s="244">
        <f>ROUND(E125*H125,2)</f>
        <v>0</v>
      </c>
      <c r="J125" s="243"/>
      <c r="K125" s="244">
        <f>ROUND(E125*J125,2)</f>
        <v>0</v>
      </c>
      <c r="L125" s="244">
        <v>15</v>
      </c>
      <c r="M125" s="244">
        <f>G125*(1+L125/100)</f>
        <v>0</v>
      </c>
      <c r="N125" s="242">
        <v>4.6000000000000001E-4</v>
      </c>
      <c r="O125" s="242">
        <f>ROUND(E125*N125,2)</f>
        <v>0</v>
      </c>
      <c r="P125" s="242">
        <v>0</v>
      </c>
      <c r="Q125" s="242">
        <f>ROUND(E125*P125,2)</f>
        <v>0</v>
      </c>
      <c r="R125" s="244" t="s">
        <v>442</v>
      </c>
      <c r="S125" s="244" t="s">
        <v>227</v>
      </c>
      <c r="T125" s="245" t="s">
        <v>227</v>
      </c>
      <c r="U125" s="222">
        <v>0</v>
      </c>
      <c r="V125" s="222">
        <f>ROUND(E125*U125,2)</f>
        <v>0</v>
      </c>
      <c r="W125" s="222"/>
      <c r="X125" s="222" t="s">
        <v>298</v>
      </c>
      <c r="Y125" s="222" t="s">
        <v>230</v>
      </c>
      <c r="Z125" s="212"/>
      <c r="AA125" s="212"/>
      <c r="AB125" s="212"/>
      <c r="AC125" s="212"/>
      <c r="AD125" s="212"/>
      <c r="AE125" s="212"/>
      <c r="AF125" s="212"/>
      <c r="AG125" s="212" t="s">
        <v>299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72" t="s">
        <v>2858</v>
      </c>
      <c r="D126" s="271"/>
      <c r="E126" s="271"/>
      <c r="F126" s="271"/>
      <c r="G126" s="271"/>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47" t="str">
        <f>C126</f>
        <v>omítka vápenocementová, strojně nebo ručně nanášená v podlaží i ve schodišti na jakýkoliv druh podkladu, kompletní souvrství</v>
      </c>
      <c r="BB126" s="212"/>
      <c r="BC126" s="212"/>
      <c r="BD126" s="212"/>
      <c r="BE126" s="212"/>
      <c r="BF126" s="212"/>
      <c r="BG126" s="212"/>
      <c r="BH126" s="212"/>
    </row>
    <row r="127" spans="1:60" outlineLevel="2" x14ac:dyDescent="0.2">
      <c r="A127" s="219"/>
      <c r="B127" s="220"/>
      <c r="C127" s="259" t="s">
        <v>2862</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235</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222</v>
      </c>
      <c r="B128" s="230" t="s">
        <v>117</v>
      </c>
      <c r="C128" s="256" t="s">
        <v>118</v>
      </c>
      <c r="D128" s="231"/>
      <c r="E128" s="232"/>
      <c r="F128" s="233"/>
      <c r="G128" s="233">
        <f>SUMIF(AG129:AG174,"&lt;&gt;NOR",G129:G174)</f>
        <v>0</v>
      </c>
      <c r="H128" s="233"/>
      <c r="I128" s="233">
        <f>SUM(I129:I174)</f>
        <v>0</v>
      </c>
      <c r="J128" s="233"/>
      <c r="K128" s="233">
        <f>SUM(K129:K174)</f>
        <v>0</v>
      </c>
      <c r="L128" s="233"/>
      <c r="M128" s="233">
        <f>SUM(M129:M174)</f>
        <v>0</v>
      </c>
      <c r="N128" s="232"/>
      <c r="O128" s="232">
        <f>SUM(O129:O174)</f>
        <v>57.599999999999994</v>
      </c>
      <c r="P128" s="232"/>
      <c r="Q128" s="232">
        <f>SUM(Q129:Q174)</f>
        <v>0</v>
      </c>
      <c r="R128" s="233"/>
      <c r="S128" s="233"/>
      <c r="T128" s="234"/>
      <c r="U128" s="228"/>
      <c r="V128" s="228">
        <f>SUM(V129:V174)</f>
        <v>69.989999999999995</v>
      </c>
      <c r="W128" s="228"/>
      <c r="X128" s="228"/>
      <c r="Y128" s="228"/>
      <c r="AG128" t="s">
        <v>223</v>
      </c>
    </row>
    <row r="129" spans="1:60" outlineLevel="1" x14ac:dyDescent="0.2">
      <c r="A129" s="239">
        <v>32</v>
      </c>
      <c r="B129" s="240" t="s">
        <v>961</v>
      </c>
      <c r="C129" s="257" t="s">
        <v>962</v>
      </c>
      <c r="D129" s="241" t="s">
        <v>322</v>
      </c>
      <c r="E129" s="242">
        <v>7.9158900000000001</v>
      </c>
      <c r="F129" s="243"/>
      <c r="G129" s="244">
        <f>ROUND(E129*F129,2)</f>
        <v>0</v>
      </c>
      <c r="H129" s="243"/>
      <c r="I129" s="244">
        <f>ROUND(E129*H129,2)</f>
        <v>0</v>
      </c>
      <c r="J129" s="243"/>
      <c r="K129" s="244">
        <f>ROUND(E129*J129,2)</f>
        <v>0</v>
      </c>
      <c r="L129" s="244">
        <v>15</v>
      </c>
      <c r="M129" s="244">
        <f>G129*(1+L129/100)</f>
        <v>0</v>
      </c>
      <c r="N129" s="242">
        <v>2.5249999999999999</v>
      </c>
      <c r="O129" s="242">
        <f>ROUND(E129*N129,2)</f>
        <v>19.989999999999998</v>
      </c>
      <c r="P129" s="242">
        <v>0</v>
      </c>
      <c r="Q129" s="242">
        <f>ROUND(E129*P129,2)</f>
        <v>0</v>
      </c>
      <c r="R129" s="244" t="s">
        <v>442</v>
      </c>
      <c r="S129" s="244" t="s">
        <v>227</v>
      </c>
      <c r="T129" s="245" t="s">
        <v>227</v>
      </c>
      <c r="U129" s="222">
        <v>2.58</v>
      </c>
      <c r="V129" s="222">
        <f>ROUND(E129*U129,2)</f>
        <v>20.420000000000002</v>
      </c>
      <c r="W129" s="222"/>
      <c r="X129" s="222" t="s">
        <v>298</v>
      </c>
      <c r="Y129" s="222" t="s">
        <v>230</v>
      </c>
      <c r="Z129" s="212"/>
      <c r="AA129" s="212"/>
      <c r="AB129" s="212"/>
      <c r="AC129" s="212"/>
      <c r="AD129" s="212"/>
      <c r="AE129" s="212"/>
      <c r="AF129" s="212"/>
      <c r="AG129" s="212" t="s">
        <v>299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72" t="s">
        <v>963</v>
      </c>
      <c r="D130" s="271"/>
      <c r="E130" s="271"/>
      <c r="F130" s="271"/>
      <c r="G130" s="271"/>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9" t="s">
        <v>2863</v>
      </c>
      <c r="D131" s="226"/>
      <c r="E131" s="227"/>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235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2835</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235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3" x14ac:dyDescent="0.2">
      <c r="A133" s="219"/>
      <c r="B133" s="220"/>
      <c r="C133" s="259" t="s">
        <v>2864</v>
      </c>
      <c r="D133" s="226"/>
      <c r="E133" s="227">
        <v>7.9158900000000001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235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9">
        <v>33</v>
      </c>
      <c r="B134" s="240" t="s">
        <v>976</v>
      </c>
      <c r="C134" s="257" t="s">
        <v>977</v>
      </c>
      <c r="D134" s="241" t="s">
        <v>384</v>
      </c>
      <c r="E134" s="242">
        <v>0.35147</v>
      </c>
      <c r="F134" s="243"/>
      <c r="G134" s="244">
        <f>ROUND(E134*F134,2)</f>
        <v>0</v>
      </c>
      <c r="H134" s="243"/>
      <c r="I134" s="244">
        <f>ROUND(E134*H134,2)</f>
        <v>0</v>
      </c>
      <c r="J134" s="243"/>
      <c r="K134" s="244">
        <f>ROUND(E134*J134,2)</f>
        <v>0</v>
      </c>
      <c r="L134" s="244">
        <v>15</v>
      </c>
      <c r="M134" s="244">
        <f>G134*(1+L134/100)</f>
        <v>0</v>
      </c>
      <c r="N134" s="242">
        <v>1.0662499999999999</v>
      </c>
      <c r="O134" s="242">
        <f>ROUND(E134*N134,2)</f>
        <v>0.37</v>
      </c>
      <c r="P134" s="242">
        <v>0</v>
      </c>
      <c r="Q134" s="242">
        <f>ROUND(E134*P134,2)</f>
        <v>0</v>
      </c>
      <c r="R134" s="244" t="s">
        <v>442</v>
      </c>
      <c r="S134" s="244" t="s">
        <v>227</v>
      </c>
      <c r="T134" s="245" t="s">
        <v>227</v>
      </c>
      <c r="U134" s="222">
        <v>15.23</v>
      </c>
      <c r="V134" s="222">
        <f>ROUND(E134*U134,2)</f>
        <v>5.35</v>
      </c>
      <c r="W134" s="222"/>
      <c r="X134" s="222" t="s">
        <v>298</v>
      </c>
      <c r="Y134" s="222" t="s">
        <v>230</v>
      </c>
      <c r="Z134" s="212"/>
      <c r="AA134" s="212"/>
      <c r="AB134" s="212"/>
      <c r="AC134" s="212"/>
      <c r="AD134" s="212"/>
      <c r="AE134" s="212"/>
      <c r="AF134" s="212"/>
      <c r="AG134" s="212" t="s">
        <v>299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72" t="s">
        <v>973</v>
      </c>
      <c r="D135" s="271"/>
      <c r="E135" s="271"/>
      <c r="F135" s="271"/>
      <c r="G135" s="271"/>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301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9" t="s">
        <v>2863</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235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2835</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235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3" x14ac:dyDescent="0.2">
      <c r="A138" s="219"/>
      <c r="B138" s="220"/>
      <c r="C138" s="259" t="s">
        <v>2865</v>
      </c>
      <c r="D138" s="226"/>
      <c r="E138" s="227">
        <v>0.35147</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235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9">
        <v>34</v>
      </c>
      <c r="B139" s="240" t="s">
        <v>980</v>
      </c>
      <c r="C139" s="257" t="s">
        <v>981</v>
      </c>
      <c r="D139" s="241" t="s">
        <v>322</v>
      </c>
      <c r="E139" s="242">
        <v>15.17212</v>
      </c>
      <c r="F139" s="243"/>
      <c r="G139" s="244">
        <f>ROUND(E139*F139,2)</f>
        <v>0</v>
      </c>
      <c r="H139" s="243"/>
      <c r="I139" s="244">
        <f>ROUND(E139*H139,2)</f>
        <v>0</v>
      </c>
      <c r="J139" s="243"/>
      <c r="K139" s="244">
        <f>ROUND(E139*J139,2)</f>
        <v>0</v>
      </c>
      <c r="L139" s="244">
        <v>15</v>
      </c>
      <c r="M139" s="244">
        <f>G139*(1+L139/100)</f>
        <v>0</v>
      </c>
      <c r="N139" s="242">
        <v>0</v>
      </c>
      <c r="O139" s="242">
        <f>ROUND(E139*N139,2)</f>
        <v>0</v>
      </c>
      <c r="P139" s="242">
        <v>0</v>
      </c>
      <c r="Q139" s="242">
        <f>ROUND(E139*P139,2)</f>
        <v>0</v>
      </c>
      <c r="R139" s="244" t="s">
        <v>442</v>
      </c>
      <c r="S139" s="244" t="s">
        <v>227</v>
      </c>
      <c r="T139" s="245" t="s">
        <v>227</v>
      </c>
      <c r="U139" s="222">
        <v>1.84</v>
      </c>
      <c r="V139" s="222">
        <f>ROUND(E139*U139,2)</f>
        <v>27.92</v>
      </c>
      <c r="W139" s="222"/>
      <c r="X139" s="222" t="s">
        <v>298</v>
      </c>
      <c r="Y139" s="222" t="s">
        <v>230</v>
      </c>
      <c r="Z139" s="212"/>
      <c r="AA139" s="212"/>
      <c r="AB139" s="212"/>
      <c r="AC139" s="212"/>
      <c r="AD139" s="212"/>
      <c r="AE139" s="212"/>
      <c r="AF139" s="212"/>
      <c r="AG139" s="212" t="s">
        <v>299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72" t="s">
        <v>982</v>
      </c>
      <c r="D140" s="271"/>
      <c r="E140" s="271"/>
      <c r="F140" s="271"/>
      <c r="G140" s="271"/>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301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7" t="str">
        <f>C140</f>
        <v>pod mazaniny a dlažby, popř. na plochých střechách, vodorovný nebo ve spádu, s udusáním a urovnáním povrchu,</v>
      </c>
      <c r="BB140" s="212"/>
      <c r="BC140" s="212"/>
      <c r="BD140" s="212"/>
      <c r="BE140" s="212"/>
      <c r="BF140" s="212"/>
      <c r="BG140" s="212"/>
      <c r="BH140" s="212"/>
    </row>
    <row r="141" spans="1:60" outlineLevel="2" x14ac:dyDescent="0.2">
      <c r="A141" s="219"/>
      <c r="B141" s="220"/>
      <c r="C141" s="259" t="s">
        <v>983</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235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2835</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235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3" x14ac:dyDescent="0.2">
      <c r="A143" s="219"/>
      <c r="B143" s="220"/>
      <c r="C143" s="259" t="s">
        <v>2866</v>
      </c>
      <c r="D143" s="226"/>
      <c r="E143" s="227">
        <v>15.17212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235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9">
        <v>35</v>
      </c>
      <c r="B144" s="240" t="s">
        <v>2867</v>
      </c>
      <c r="C144" s="257" t="s">
        <v>2868</v>
      </c>
      <c r="D144" s="241" t="s">
        <v>296</v>
      </c>
      <c r="E144" s="242">
        <v>65.96575</v>
      </c>
      <c r="F144" s="243"/>
      <c r="G144" s="244">
        <f>ROUND(E144*F144,2)</f>
        <v>0</v>
      </c>
      <c r="H144" s="243"/>
      <c r="I144" s="244">
        <f>ROUND(E144*H144,2)</f>
        <v>0</v>
      </c>
      <c r="J144" s="243"/>
      <c r="K144" s="244">
        <f>ROUND(E144*J144,2)</f>
        <v>0</v>
      </c>
      <c r="L144" s="244">
        <v>15</v>
      </c>
      <c r="M144" s="244">
        <f>G144*(1+L144/100)</f>
        <v>0</v>
      </c>
      <c r="N144" s="242">
        <v>3.6999999999999999E-4</v>
      </c>
      <c r="O144" s="242">
        <f>ROUND(E144*N144,2)</f>
        <v>0.02</v>
      </c>
      <c r="P144" s="242">
        <v>0</v>
      </c>
      <c r="Q144" s="242">
        <f>ROUND(E144*P144,2)</f>
        <v>0</v>
      </c>
      <c r="R144" s="244" t="s">
        <v>442</v>
      </c>
      <c r="S144" s="244" t="s">
        <v>227</v>
      </c>
      <c r="T144" s="245" t="s">
        <v>227</v>
      </c>
      <c r="U144" s="222">
        <v>0.09</v>
      </c>
      <c r="V144" s="222">
        <f>ROUND(E144*U144,2)</f>
        <v>5.94</v>
      </c>
      <c r="W144" s="222"/>
      <c r="X144" s="222" t="s">
        <v>298</v>
      </c>
      <c r="Y144" s="222" t="s">
        <v>230</v>
      </c>
      <c r="Z144" s="212"/>
      <c r="AA144" s="212"/>
      <c r="AB144" s="212"/>
      <c r="AC144" s="212"/>
      <c r="AD144" s="212"/>
      <c r="AE144" s="212"/>
      <c r="AF144" s="212"/>
      <c r="AG144" s="212" t="s">
        <v>299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72" t="s">
        <v>988</v>
      </c>
      <c r="D145" s="271"/>
      <c r="E145" s="271"/>
      <c r="F145" s="271"/>
      <c r="G145" s="271"/>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301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9" t="s">
        <v>983</v>
      </c>
      <c r="D146" s="226"/>
      <c r="E146" s="227"/>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235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9" t="s">
        <v>2835</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235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3" x14ac:dyDescent="0.2">
      <c r="A148" s="219"/>
      <c r="B148" s="220"/>
      <c r="C148" s="259" t="s">
        <v>2869</v>
      </c>
      <c r="D148" s="226"/>
      <c r="E148" s="227">
        <v>65.96575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235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9">
        <v>36</v>
      </c>
      <c r="B149" s="240" t="s">
        <v>2870</v>
      </c>
      <c r="C149" s="257" t="s">
        <v>2871</v>
      </c>
      <c r="D149" s="241" t="s">
        <v>296</v>
      </c>
      <c r="E149" s="242">
        <v>62.8</v>
      </c>
      <c r="F149" s="243"/>
      <c r="G149" s="244">
        <f>ROUND(E149*F149,2)</f>
        <v>0</v>
      </c>
      <c r="H149" s="243"/>
      <c r="I149" s="244">
        <f>ROUND(E149*H149,2)</f>
        <v>0</v>
      </c>
      <c r="J149" s="243"/>
      <c r="K149" s="244">
        <f>ROUND(E149*J149,2)</f>
        <v>0</v>
      </c>
      <c r="L149" s="244">
        <v>15</v>
      </c>
      <c r="M149" s="244">
        <f>G149*(1+L149/100)</f>
        <v>0</v>
      </c>
      <c r="N149" s="242">
        <v>0.1111</v>
      </c>
      <c r="O149" s="242">
        <f>ROUND(E149*N149,2)</f>
        <v>6.98</v>
      </c>
      <c r="P149" s="242">
        <v>0</v>
      </c>
      <c r="Q149" s="242">
        <f>ROUND(E149*P149,2)</f>
        <v>0</v>
      </c>
      <c r="R149" s="244" t="s">
        <v>442</v>
      </c>
      <c r="S149" s="244" t="s">
        <v>227</v>
      </c>
      <c r="T149" s="245" t="s">
        <v>227</v>
      </c>
      <c r="U149" s="222">
        <v>0.15</v>
      </c>
      <c r="V149" s="222">
        <f>ROUND(E149*U149,2)</f>
        <v>9.42</v>
      </c>
      <c r="W149" s="222"/>
      <c r="X149" s="222" t="s">
        <v>298</v>
      </c>
      <c r="Y149" s="222" t="s">
        <v>230</v>
      </c>
      <c r="Z149" s="212"/>
      <c r="AA149" s="212"/>
      <c r="AB149" s="212"/>
      <c r="AC149" s="212"/>
      <c r="AD149" s="212"/>
      <c r="AE149" s="212"/>
      <c r="AF149" s="212"/>
      <c r="AG149" s="212" t="s">
        <v>299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72" t="s">
        <v>2872</v>
      </c>
      <c r="D150" s="271"/>
      <c r="E150" s="271"/>
      <c r="F150" s="271"/>
      <c r="G150" s="271"/>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301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9" t="s">
        <v>2873</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235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9" t="s">
        <v>2874</v>
      </c>
      <c r="D152" s="226"/>
      <c r="E152" s="227"/>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235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9" t="s">
        <v>2836</v>
      </c>
      <c r="D153" s="226"/>
      <c r="E153" s="227">
        <v>24.8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235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9" t="s">
        <v>2837</v>
      </c>
      <c r="D154" s="226"/>
      <c r="E154" s="227">
        <v>17.3</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235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9" t="s">
        <v>2875</v>
      </c>
      <c r="D155" s="226"/>
      <c r="E155" s="227">
        <v>2.5</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235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2876</v>
      </c>
      <c r="D156" s="226"/>
      <c r="E156" s="227">
        <v>14.2</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235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2877</v>
      </c>
      <c r="D157" s="226"/>
      <c r="E157" s="227">
        <v>2.2000000000000002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235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9" t="s">
        <v>2788</v>
      </c>
      <c r="D158" s="226"/>
      <c r="E158" s="227">
        <v>1.8</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235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9">
        <v>37</v>
      </c>
      <c r="B159" s="240" t="s">
        <v>2878</v>
      </c>
      <c r="C159" s="257" t="s">
        <v>2879</v>
      </c>
      <c r="D159" s="241" t="s">
        <v>296</v>
      </c>
      <c r="E159" s="242">
        <v>188.4</v>
      </c>
      <c r="F159" s="243"/>
      <c r="G159" s="244">
        <f>ROUND(E159*F159,2)</f>
        <v>0</v>
      </c>
      <c r="H159" s="243"/>
      <c r="I159" s="244">
        <f>ROUND(E159*H159,2)</f>
        <v>0</v>
      </c>
      <c r="J159" s="243"/>
      <c r="K159" s="244">
        <f>ROUND(E159*J159,2)</f>
        <v>0</v>
      </c>
      <c r="L159" s="244">
        <v>15</v>
      </c>
      <c r="M159" s="244">
        <f>G159*(1+L159/100)</f>
        <v>0</v>
      </c>
      <c r="N159" s="242">
        <v>1.111E-2</v>
      </c>
      <c r="O159" s="242">
        <f>ROUND(E159*N159,2)</f>
        <v>2.09</v>
      </c>
      <c r="P159" s="242">
        <v>0</v>
      </c>
      <c r="Q159" s="242">
        <f>ROUND(E159*P159,2)</f>
        <v>0</v>
      </c>
      <c r="R159" s="244" t="s">
        <v>442</v>
      </c>
      <c r="S159" s="244" t="s">
        <v>227</v>
      </c>
      <c r="T159" s="245" t="s">
        <v>227</v>
      </c>
      <c r="U159" s="222">
        <v>5.0000000000000001E-3</v>
      </c>
      <c r="V159" s="222">
        <f>ROUND(E159*U159,2)</f>
        <v>0.94</v>
      </c>
      <c r="W159" s="222"/>
      <c r="X159" s="222" t="s">
        <v>298</v>
      </c>
      <c r="Y159" s="222" t="s">
        <v>230</v>
      </c>
      <c r="Z159" s="212"/>
      <c r="AA159" s="212"/>
      <c r="AB159" s="212"/>
      <c r="AC159" s="212"/>
      <c r="AD159" s="212"/>
      <c r="AE159" s="212"/>
      <c r="AF159" s="212"/>
      <c r="AG159" s="212" t="s">
        <v>299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72" t="s">
        <v>2872</v>
      </c>
      <c r="D160" s="271"/>
      <c r="E160" s="271"/>
      <c r="F160" s="271"/>
      <c r="G160" s="271"/>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301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9" t="s">
        <v>2874</v>
      </c>
      <c r="D161" s="226"/>
      <c r="E161" s="227"/>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235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75" t="s">
        <v>614</v>
      </c>
      <c r="D162" s="267"/>
      <c r="E162" s="268"/>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235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76" t="s">
        <v>2880</v>
      </c>
      <c r="D163" s="267"/>
      <c r="E163" s="268">
        <v>24.8</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235</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76" t="s">
        <v>2881</v>
      </c>
      <c r="D164" s="267"/>
      <c r="E164" s="268">
        <v>17.3</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235</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76" t="s">
        <v>2882</v>
      </c>
      <c r="D165" s="267"/>
      <c r="E165" s="268">
        <v>2.5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235</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76" t="s">
        <v>2883</v>
      </c>
      <c r="D166" s="267"/>
      <c r="E166" s="268">
        <v>14.2</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235</v>
      </c>
      <c r="AH166" s="212">
        <v>2</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6" t="s">
        <v>2884</v>
      </c>
      <c r="D167" s="267"/>
      <c r="E167" s="268">
        <v>2.2000000000000002</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235</v>
      </c>
      <c r="AH167" s="212">
        <v>2</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76" t="s">
        <v>2885</v>
      </c>
      <c r="D168" s="267"/>
      <c r="E168" s="268">
        <v>1.8</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235</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75" t="s">
        <v>642</v>
      </c>
      <c r="D169" s="267"/>
      <c r="E169" s="268"/>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235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2886</v>
      </c>
      <c r="D170" s="226"/>
      <c r="E170" s="227">
        <v>188.4</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235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9">
        <v>38</v>
      </c>
      <c r="B171" s="240" t="s">
        <v>1017</v>
      </c>
      <c r="C171" s="257" t="s">
        <v>1018</v>
      </c>
      <c r="D171" s="241" t="s">
        <v>384</v>
      </c>
      <c r="E171" s="242">
        <v>28.149899999999999</v>
      </c>
      <c r="F171" s="243"/>
      <c r="G171" s="244">
        <f>ROUND(E171*F171,2)</f>
        <v>0</v>
      </c>
      <c r="H171" s="243"/>
      <c r="I171" s="244">
        <f>ROUND(E171*H171,2)</f>
        <v>0</v>
      </c>
      <c r="J171" s="243"/>
      <c r="K171" s="244">
        <f>ROUND(E171*J171,2)</f>
        <v>0</v>
      </c>
      <c r="L171" s="244">
        <v>15</v>
      </c>
      <c r="M171" s="244">
        <f>G171*(1+L171/100)</f>
        <v>0</v>
      </c>
      <c r="N171" s="242">
        <v>1</v>
      </c>
      <c r="O171" s="242">
        <f>ROUND(E171*N171,2)</f>
        <v>28.15</v>
      </c>
      <c r="P171" s="242">
        <v>0</v>
      </c>
      <c r="Q171" s="242">
        <f>ROUND(E171*P171,2)</f>
        <v>0</v>
      </c>
      <c r="R171" s="244" t="s">
        <v>368</v>
      </c>
      <c r="S171" s="244" t="s">
        <v>227</v>
      </c>
      <c r="T171" s="245" t="s">
        <v>227</v>
      </c>
      <c r="U171" s="222">
        <v>0</v>
      </c>
      <c r="V171" s="222">
        <f>ROUND(E171*U171,2)</f>
        <v>0</v>
      </c>
      <c r="W171" s="222"/>
      <c r="X171" s="222" t="s">
        <v>369</v>
      </c>
      <c r="Y171" s="222" t="s">
        <v>230</v>
      </c>
      <c r="Z171" s="212"/>
      <c r="AA171" s="212"/>
      <c r="AB171" s="212"/>
      <c r="AC171" s="212"/>
      <c r="AD171" s="212"/>
      <c r="AE171" s="212"/>
      <c r="AF171" s="212"/>
      <c r="AG171" s="212" t="s">
        <v>370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9" t="s">
        <v>983</v>
      </c>
      <c r="D172" s="226"/>
      <c r="E172" s="227"/>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235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9" t="s">
        <v>2835</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235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9" t="s">
        <v>2887</v>
      </c>
      <c r="D174" s="226"/>
      <c r="E174" s="227">
        <v>28.149899999999999</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235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
      <c r="A175" s="229" t="s">
        <v>222</v>
      </c>
      <c r="B175" s="230" t="s">
        <v>121</v>
      </c>
      <c r="C175" s="256" t="s">
        <v>122</v>
      </c>
      <c r="D175" s="231"/>
      <c r="E175" s="232"/>
      <c r="F175" s="233"/>
      <c r="G175" s="233">
        <f>SUMIF(AG176:AG177,"&lt;&gt;NOR",G176:G177)</f>
        <v>0</v>
      </c>
      <c r="H175" s="233"/>
      <c r="I175" s="233">
        <f>SUM(I176:I177)</f>
        <v>0</v>
      </c>
      <c r="J175" s="233"/>
      <c r="K175" s="233">
        <f>SUM(K176:K177)</f>
        <v>0</v>
      </c>
      <c r="L175" s="233"/>
      <c r="M175" s="233">
        <f>SUM(M176:M177)</f>
        <v>0</v>
      </c>
      <c r="N175" s="232"/>
      <c r="O175" s="232">
        <f>SUM(O176:O177)</f>
        <v>0.4</v>
      </c>
      <c r="P175" s="232"/>
      <c r="Q175" s="232">
        <f>SUM(Q176:Q177)</f>
        <v>0</v>
      </c>
      <c r="R175" s="233"/>
      <c r="S175" s="233"/>
      <c r="T175" s="234"/>
      <c r="U175" s="228"/>
      <c r="V175" s="228">
        <f>SUM(V176:V177)</f>
        <v>16.329999999999998</v>
      </c>
      <c r="W175" s="228"/>
      <c r="X175" s="228"/>
      <c r="Y175" s="228"/>
      <c r="AG175" t="s">
        <v>223</v>
      </c>
    </row>
    <row r="176" spans="1:60" outlineLevel="1" x14ac:dyDescent="0.2">
      <c r="A176" s="239">
        <v>39</v>
      </c>
      <c r="B176" s="240" t="s">
        <v>1039</v>
      </c>
      <c r="C176" s="257" t="s">
        <v>1040</v>
      </c>
      <c r="D176" s="241" t="s">
        <v>296</v>
      </c>
      <c r="E176" s="242">
        <v>62.8</v>
      </c>
      <c r="F176" s="243"/>
      <c r="G176" s="244">
        <f>ROUND(E176*F176,2)</f>
        <v>0</v>
      </c>
      <c r="H176" s="243"/>
      <c r="I176" s="244">
        <f>ROUND(E176*H176,2)</f>
        <v>0</v>
      </c>
      <c r="J176" s="243"/>
      <c r="K176" s="244">
        <f>ROUND(E176*J176,2)</f>
        <v>0</v>
      </c>
      <c r="L176" s="244">
        <v>15</v>
      </c>
      <c r="M176" s="244">
        <f>G176*(1+L176/100)</f>
        <v>0</v>
      </c>
      <c r="N176" s="242">
        <v>6.3499999999999997E-3</v>
      </c>
      <c r="O176" s="242">
        <f>ROUND(E176*N176,2)</f>
        <v>0.4</v>
      </c>
      <c r="P176" s="242">
        <v>0</v>
      </c>
      <c r="Q176" s="242">
        <f>ROUND(E176*P176,2)</f>
        <v>0</v>
      </c>
      <c r="R176" s="244" t="s">
        <v>1025</v>
      </c>
      <c r="S176" s="244" t="s">
        <v>227</v>
      </c>
      <c r="T176" s="245" t="s">
        <v>227</v>
      </c>
      <c r="U176" s="222">
        <v>0.26</v>
      </c>
      <c r="V176" s="222">
        <f>ROUND(E176*U176,2)</f>
        <v>16.329999999999998</v>
      </c>
      <c r="W176" s="222"/>
      <c r="X176" s="222" t="s">
        <v>298</v>
      </c>
      <c r="Y176" s="222" t="s">
        <v>230</v>
      </c>
      <c r="Z176" s="212"/>
      <c r="AA176" s="212"/>
      <c r="AB176" s="212"/>
      <c r="AC176" s="212"/>
      <c r="AD176" s="212"/>
      <c r="AE176" s="212"/>
      <c r="AF176" s="212"/>
      <c r="AG176" s="212" t="s">
        <v>299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9" t="s">
        <v>2888</v>
      </c>
      <c r="D177" s="226"/>
      <c r="E177" s="227">
        <v>62.8</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235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x14ac:dyDescent="0.2">
      <c r="A178" s="229" t="s">
        <v>222</v>
      </c>
      <c r="B178" s="230" t="s">
        <v>123</v>
      </c>
      <c r="C178" s="256" t="s">
        <v>124</v>
      </c>
      <c r="D178" s="231"/>
      <c r="E178" s="232"/>
      <c r="F178" s="233"/>
      <c r="G178" s="233">
        <f>SUMIF(AG179:AG180,"&lt;&gt;NOR",G179:G180)</f>
        <v>0</v>
      </c>
      <c r="H178" s="233"/>
      <c r="I178" s="233">
        <f>SUM(I179:I180)</f>
        <v>0</v>
      </c>
      <c r="J178" s="233"/>
      <c r="K178" s="233">
        <f>SUM(K179:K180)</f>
        <v>0</v>
      </c>
      <c r="L178" s="233"/>
      <c r="M178" s="233">
        <f>SUM(M179:M180)</f>
        <v>0</v>
      </c>
      <c r="N178" s="232"/>
      <c r="O178" s="232">
        <f>SUM(O179:O180)</f>
        <v>0</v>
      </c>
      <c r="P178" s="232"/>
      <c r="Q178" s="232">
        <f>SUM(Q179:Q180)</f>
        <v>0</v>
      </c>
      <c r="R178" s="233"/>
      <c r="S178" s="233"/>
      <c r="T178" s="234"/>
      <c r="U178" s="228"/>
      <c r="V178" s="228">
        <f>SUM(V179:V180)</f>
        <v>19.93</v>
      </c>
      <c r="W178" s="228"/>
      <c r="X178" s="228"/>
      <c r="Y178" s="228"/>
      <c r="AG178" t="s">
        <v>223</v>
      </c>
    </row>
    <row r="179" spans="1:60" ht="56.25" outlineLevel="1" x14ac:dyDescent="0.2">
      <c r="A179" s="239">
        <v>40</v>
      </c>
      <c r="B179" s="240" t="s">
        <v>1110</v>
      </c>
      <c r="C179" s="257" t="s">
        <v>1111</v>
      </c>
      <c r="D179" s="241" t="s">
        <v>296</v>
      </c>
      <c r="E179" s="242">
        <v>64.7</v>
      </c>
      <c r="F179" s="243"/>
      <c r="G179" s="244">
        <f>ROUND(E179*F179,2)</f>
        <v>0</v>
      </c>
      <c r="H179" s="243"/>
      <c r="I179" s="244">
        <f>ROUND(E179*H179,2)</f>
        <v>0</v>
      </c>
      <c r="J179" s="243"/>
      <c r="K179" s="244">
        <f>ROUND(E179*J179,2)</f>
        <v>0</v>
      </c>
      <c r="L179" s="244">
        <v>15</v>
      </c>
      <c r="M179" s="244">
        <f>G179*(1+L179/100)</f>
        <v>0</v>
      </c>
      <c r="N179" s="242">
        <v>4.0000000000000003E-5</v>
      </c>
      <c r="O179" s="242">
        <f>ROUND(E179*N179,2)</f>
        <v>0</v>
      </c>
      <c r="P179" s="242">
        <v>0</v>
      </c>
      <c r="Q179" s="242">
        <f>ROUND(E179*P179,2)</f>
        <v>0</v>
      </c>
      <c r="R179" s="244" t="s">
        <v>442</v>
      </c>
      <c r="S179" s="244" t="s">
        <v>227</v>
      </c>
      <c r="T179" s="245" t="s">
        <v>227</v>
      </c>
      <c r="U179" s="222">
        <v>0.308</v>
      </c>
      <c r="V179" s="222">
        <f>ROUND(E179*U179,2)</f>
        <v>19.93</v>
      </c>
      <c r="W179" s="222"/>
      <c r="X179" s="222" t="s">
        <v>298</v>
      </c>
      <c r="Y179" s="222" t="s">
        <v>230</v>
      </c>
      <c r="Z179" s="212"/>
      <c r="AA179" s="212"/>
      <c r="AB179" s="212"/>
      <c r="AC179" s="212"/>
      <c r="AD179" s="212"/>
      <c r="AE179" s="212"/>
      <c r="AF179" s="212"/>
      <c r="AG179" s="212" t="s">
        <v>299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59" t="s">
        <v>2889</v>
      </c>
      <c r="D180" s="226"/>
      <c r="E180" s="227">
        <v>64.7</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235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222</v>
      </c>
      <c r="B181" s="230" t="s">
        <v>125</v>
      </c>
      <c r="C181" s="256" t="s">
        <v>126</v>
      </c>
      <c r="D181" s="231"/>
      <c r="E181" s="232"/>
      <c r="F181" s="233"/>
      <c r="G181" s="233">
        <f>SUMIF(AG182:AG252,"&lt;&gt;NOR",G182:G252)</f>
        <v>0</v>
      </c>
      <c r="H181" s="233"/>
      <c r="I181" s="233">
        <f>SUM(I182:I252)</f>
        <v>0</v>
      </c>
      <c r="J181" s="233"/>
      <c r="K181" s="233">
        <f>SUM(K182:K252)</f>
        <v>0</v>
      </c>
      <c r="L181" s="233"/>
      <c r="M181" s="233">
        <f>SUM(M182:M252)</f>
        <v>0</v>
      </c>
      <c r="N181" s="232"/>
      <c r="O181" s="232">
        <f>SUM(O182:O252)</f>
        <v>0.02</v>
      </c>
      <c r="P181" s="232"/>
      <c r="Q181" s="232">
        <f>SUM(Q182:Q252)</f>
        <v>52.419999999999995</v>
      </c>
      <c r="R181" s="233"/>
      <c r="S181" s="233"/>
      <c r="T181" s="234"/>
      <c r="U181" s="228"/>
      <c r="V181" s="228">
        <f>SUM(V182:V252)</f>
        <v>236.26999999999998</v>
      </c>
      <c r="W181" s="228"/>
      <c r="X181" s="228"/>
      <c r="Y181" s="228"/>
      <c r="AG181" t="s">
        <v>223</v>
      </c>
    </row>
    <row r="182" spans="1:60" ht="22.5" outlineLevel="1" x14ac:dyDescent="0.2">
      <c r="A182" s="239">
        <v>41</v>
      </c>
      <c r="B182" s="240" t="s">
        <v>1157</v>
      </c>
      <c r="C182" s="257" t="s">
        <v>1158</v>
      </c>
      <c r="D182" s="241" t="s">
        <v>322</v>
      </c>
      <c r="E182" s="242">
        <v>2.5731999999999999</v>
      </c>
      <c r="F182" s="243"/>
      <c r="G182" s="244">
        <f>ROUND(E182*F182,2)</f>
        <v>0</v>
      </c>
      <c r="H182" s="243"/>
      <c r="I182" s="244">
        <f>ROUND(E182*H182,2)</f>
        <v>0</v>
      </c>
      <c r="J182" s="243"/>
      <c r="K182" s="244">
        <f>ROUND(E182*J182,2)</f>
        <v>0</v>
      </c>
      <c r="L182" s="244">
        <v>15</v>
      </c>
      <c r="M182" s="244">
        <f>G182*(1+L182/100)</f>
        <v>0</v>
      </c>
      <c r="N182" s="242">
        <v>1.2800000000000001E-3</v>
      </c>
      <c r="O182" s="242">
        <f>ROUND(E182*N182,2)</f>
        <v>0</v>
      </c>
      <c r="P182" s="242">
        <v>1.95</v>
      </c>
      <c r="Q182" s="242">
        <f>ROUND(E182*P182,2)</f>
        <v>5.0199999999999996</v>
      </c>
      <c r="R182" s="244" t="s">
        <v>1138</v>
      </c>
      <c r="S182" s="244" t="s">
        <v>227</v>
      </c>
      <c r="T182" s="245" t="s">
        <v>227</v>
      </c>
      <c r="U182" s="222">
        <v>1.7010000000000001</v>
      </c>
      <c r="V182" s="222">
        <f>ROUND(E182*U182,2)</f>
        <v>4.38</v>
      </c>
      <c r="W182" s="222"/>
      <c r="X182" s="222" t="s">
        <v>298</v>
      </c>
      <c r="Y182" s="222" t="s">
        <v>230</v>
      </c>
      <c r="Z182" s="212"/>
      <c r="AA182" s="212"/>
      <c r="AB182" s="212"/>
      <c r="AC182" s="212"/>
      <c r="AD182" s="212"/>
      <c r="AE182" s="212"/>
      <c r="AF182" s="212"/>
      <c r="AG182" s="212" t="s">
        <v>299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2" x14ac:dyDescent="0.2">
      <c r="A183" s="219"/>
      <c r="B183" s="220"/>
      <c r="C183" s="272" t="s">
        <v>1151</v>
      </c>
      <c r="D183" s="271"/>
      <c r="E183" s="271"/>
      <c r="F183" s="271"/>
      <c r="G183" s="271"/>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301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7" t="str">
        <f>C183</f>
        <v>nebo vybourání otvorů průřezové plochy přes 4 m2 ve zdivu nadzákladovém, včetně pomocného lešení o výšce podlahy do 1900 mm a pro zatížení do 1,5 kPa  (150 kg/m2)</v>
      </c>
      <c r="BB183" s="212"/>
      <c r="BC183" s="212"/>
      <c r="BD183" s="212"/>
      <c r="BE183" s="212"/>
      <c r="BF183" s="212"/>
      <c r="BG183" s="212"/>
      <c r="BH183" s="212"/>
    </row>
    <row r="184" spans="1:60" outlineLevel="2" x14ac:dyDescent="0.2">
      <c r="A184" s="219"/>
      <c r="B184" s="220"/>
      <c r="C184" s="259" t="s">
        <v>2890</v>
      </c>
      <c r="D184" s="226"/>
      <c r="E184" s="227">
        <v>2.0327999999999999</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235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9" t="s">
        <v>2891</v>
      </c>
      <c r="D185" s="226"/>
      <c r="E185" s="227">
        <v>0.54039999999999999</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235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39">
        <v>42</v>
      </c>
      <c r="B186" s="240" t="s">
        <v>1168</v>
      </c>
      <c r="C186" s="257" t="s">
        <v>1169</v>
      </c>
      <c r="D186" s="241" t="s">
        <v>322</v>
      </c>
      <c r="E186" s="242">
        <v>9.8948599999999995</v>
      </c>
      <c r="F186" s="243"/>
      <c r="G186" s="244">
        <f>ROUND(E186*F186,2)</f>
        <v>0</v>
      </c>
      <c r="H186" s="243"/>
      <c r="I186" s="244">
        <f>ROUND(E186*H186,2)</f>
        <v>0</v>
      </c>
      <c r="J186" s="243"/>
      <c r="K186" s="244">
        <f>ROUND(E186*J186,2)</f>
        <v>0</v>
      </c>
      <c r="L186" s="244">
        <v>15</v>
      </c>
      <c r="M186" s="244">
        <f>G186*(1+L186/100)</f>
        <v>0</v>
      </c>
      <c r="N186" s="242">
        <v>0</v>
      </c>
      <c r="O186" s="242">
        <f>ROUND(E186*N186,2)</f>
        <v>0</v>
      </c>
      <c r="P186" s="242">
        <v>2.2000000000000002</v>
      </c>
      <c r="Q186" s="242">
        <f>ROUND(E186*P186,2)</f>
        <v>21.77</v>
      </c>
      <c r="R186" s="244" t="s">
        <v>1138</v>
      </c>
      <c r="S186" s="244" t="s">
        <v>227</v>
      </c>
      <c r="T186" s="245" t="s">
        <v>227</v>
      </c>
      <c r="U186" s="222">
        <v>8.6999999999999993</v>
      </c>
      <c r="V186" s="222">
        <f>ROUND(E186*U186,2)</f>
        <v>86.09</v>
      </c>
      <c r="W186" s="222"/>
      <c r="X186" s="222" t="s">
        <v>298</v>
      </c>
      <c r="Y186" s="222" t="s">
        <v>230</v>
      </c>
      <c r="Z186" s="212"/>
      <c r="AA186" s="212"/>
      <c r="AB186" s="212"/>
      <c r="AC186" s="212"/>
      <c r="AD186" s="212"/>
      <c r="AE186" s="212"/>
      <c r="AF186" s="212"/>
      <c r="AG186" s="212" t="s">
        <v>299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9" t="s">
        <v>2892</v>
      </c>
      <c r="D187" s="226"/>
      <c r="E187" s="227"/>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235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2893</v>
      </c>
      <c r="D188" s="226"/>
      <c r="E188" s="227"/>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235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3" x14ac:dyDescent="0.2">
      <c r="A189" s="219"/>
      <c r="B189" s="220"/>
      <c r="C189" s="259" t="s">
        <v>2894</v>
      </c>
      <c r="D189" s="226"/>
      <c r="E189" s="227">
        <v>9.8948599999999995</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235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9">
        <v>43</v>
      </c>
      <c r="B190" s="240" t="s">
        <v>1170</v>
      </c>
      <c r="C190" s="257" t="s">
        <v>1171</v>
      </c>
      <c r="D190" s="241" t="s">
        <v>322</v>
      </c>
      <c r="E190" s="242">
        <v>9.8948599999999995</v>
      </c>
      <c r="F190" s="243"/>
      <c r="G190" s="244">
        <f>ROUND(E190*F190,2)</f>
        <v>0</v>
      </c>
      <c r="H190" s="243"/>
      <c r="I190" s="244">
        <f>ROUND(E190*H190,2)</f>
        <v>0</v>
      </c>
      <c r="J190" s="243"/>
      <c r="K190" s="244">
        <f>ROUND(E190*J190,2)</f>
        <v>0</v>
      </c>
      <c r="L190" s="244">
        <v>15</v>
      </c>
      <c r="M190" s="244">
        <f>G190*(1+L190/100)</f>
        <v>0</v>
      </c>
      <c r="N190" s="242">
        <v>0</v>
      </c>
      <c r="O190" s="242">
        <f>ROUND(E190*N190,2)</f>
        <v>0</v>
      </c>
      <c r="P190" s="242">
        <v>0</v>
      </c>
      <c r="Q190" s="242">
        <f>ROUND(E190*P190,2)</f>
        <v>0</v>
      </c>
      <c r="R190" s="244" t="s">
        <v>1138</v>
      </c>
      <c r="S190" s="244" t="s">
        <v>227</v>
      </c>
      <c r="T190" s="245" t="s">
        <v>227</v>
      </c>
      <c r="U190" s="222">
        <v>4.0289999999999999</v>
      </c>
      <c r="V190" s="222">
        <f>ROUND(E190*U190,2)</f>
        <v>39.869999999999997</v>
      </c>
      <c r="W190" s="222"/>
      <c r="X190" s="222" t="s">
        <v>298</v>
      </c>
      <c r="Y190" s="222" t="s">
        <v>230</v>
      </c>
      <c r="Z190" s="212"/>
      <c r="AA190" s="212"/>
      <c r="AB190" s="212"/>
      <c r="AC190" s="212"/>
      <c r="AD190" s="212"/>
      <c r="AE190" s="212"/>
      <c r="AF190" s="212"/>
      <c r="AG190" s="212" t="s">
        <v>299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9" t="s">
        <v>2895</v>
      </c>
      <c r="D191" s="226"/>
      <c r="E191" s="227">
        <v>9.8948599999999995</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235</v>
      </c>
      <c r="AH191" s="212">
        <v>5</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9">
        <v>44</v>
      </c>
      <c r="B192" s="240" t="s">
        <v>2896</v>
      </c>
      <c r="C192" s="257" t="s">
        <v>2897</v>
      </c>
      <c r="D192" s="241" t="s">
        <v>296</v>
      </c>
      <c r="E192" s="242">
        <v>24.328399999999998</v>
      </c>
      <c r="F192" s="243"/>
      <c r="G192" s="244">
        <f>ROUND(E192*F192,2)</f>
        <v>0</v>
      </c>
      <c r="H192" s="243"/>
      <c r="I192" s="244">
        <f>ROUND(E192*H192,2)</f>
        <v>0</v>
      </c>
      <c r="J192" s="243"/>
      <c r="K192" s="244">
        <f>ROUND(E192*J192,2)</f>
        <v>0</v>
      </c>
      <c r="L192" s="244">
        <v>15</v>
      </c>
      <c r="M192" s="244">
        <f>G192*(1+L192/100)</f>
        <v>0</v>
      </c>
      <c r="N192" s="242">
        <v>0</v>
      </c>
      <c r="O192" s="242">
        <f>ROUND(E192*N192,2)</f>
        <v>0</v>
      </c>
      <c r="P192" s="242">
        <v>0.02</v>
      </c>
      <c r="Q192" s="242">
        <f>ROUND(E192*P192,2)</f>
        <v>0.49</v>
      </c>
      <c r="R192" s="244" t="s">
        <v>1138</v>
      </c>
      <c r="S192" s="244" t="s">
        <v>227</v>
      </c>
      <c r="T192" s="245" t="s">
        <v>227</v>
      </c>
      <c r="U192" s="222">
        <v>0.23</v>
      </c>
      <c r="V192" s="222">
        <f>ROUND(E192*U192,2)</f>
        <v>5.6</v>
      </c>
      <c r="W192" s="222"/>
      <c r="X192" s="222" t="s">
        <v>298</v>
      </c>
      <c r="Y192" s="222" t="s">
        <v>230</v>
      </c>
      <c r="Z192" s="212"/>
      <c r="AA192" s="212"/>
      <c r="AB192" s="212"/>
      <c r="AC192" s="212"/>
      <c r="AD192" s="212"/>
      <c r="AE192" s="212"/>
      <c r="AF192" s="212"/>
      <c r="AG192" s="212" t="s">
        <v>299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72" t="s">
        <v>1183</v>
      </c>
      <c r="D193" s="271"/>
      <c r="E193" s="271"/>
      <c r="F193" s="271"/>
      <c r="G193" s="271"/>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301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9" t="s">
        <v>2892</v>
      </c>
      <c r="D194" s="226"/>
      <c r="E194" s="227"/>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235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9" t="s">
        <v>2898</v>
      </c>
      <c r="D195" s="226"/>
      <c r="E195" s="227">
        <v>1.87</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235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9" t="s">
        <v>2899</v>
      </c>
      <c r="D196" s="226"/>
      <c r="E196" s="227">
        <v>1.4</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235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9" t="s">
        <v>2900</v>
      </c>
      <c r="D197" s="226"/>
      <c r="E197" s="227">
        <v>1.7423999999999999</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235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9" t="s">
        <v>2901</v>
      </c>
      <c r="D198" s="226"/>
      <c r="E198" s="227">
        <v>17.3</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235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9" t="s">
        <v>2902</v>
      </c>
      <c r="D199" s="226"/>
      <c r="E199" s="227">
        <v>2.016</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235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9">
        <v>45</v>
      </c>
      <c r="B200" s="240" t="s">
        <v>2903</v>
      </c>
      <c r="C200" s="257" t="s">
        <v>2904</v>
      </c>
      <c r="D200" s="241" t="s">
        <v>317</v>
      </c>
      <c r="E200" s="242">
        <v>48.77</v>
      </c>
      <c r="F200" s="243"/>
      <c r="G200" s="244">
        <f>ROUND(E200*F200,2)</f>
        <v>0</v>
      </c>
      <c r="H200" s="243"/>
      <c r="I200" s="244">
        <f>ROUND(E200*H200,2)</f>
        <v>0</v>
      </c>
      <c r="J200" s="243"/>
      <c r="K200" s="244">
        <f>ROUND(E200*J200,2)</f>
        <v>0</v>
      </c>
      <c r="L200" s="244">
        <v>15</v>
      </c>
      <c r="M200" s="244">
        <f>G200*(1+L200/100)</f>
        <v>0</v>
      </c>
      <c r="N200" s="242">
        <v>0</v>
      </c>
      <c r="O200" s="242">
        <f>ROUND(E200*N200,2)</f>
        <v>0</v>
      </c>
      <c r="P200" s="242">
        <v>4.0000000000000002E-4</v>
      </c>
      <c r="Q200" s="242">
        <f>ROUND(E200*P200,2)</f>
        <v>0.02</v>
      </c>
      <c r="R200" s="244" t="s">
        <v>1138</v>
      </c>
      <c r="S200" s="244" t="s">
        <v>227</v>
      </c>
      <c r="T200" s="245" t="s">
        <v>227</v>
      </c>
      <c r="U200" s="222">
        <v>7.0000000000000007E-2</v>
      </c>
      <c r="V200" s="222">
        <f>ROUND(E200*U200,2)</f>
        <v>3.41</v>
      </c>
      <c r="W200" s="222"/>
      <c r="X200" s="222" t="s">
        <v>298</v>
      </c>
      <c r="Y200" s="222" t="s">
        <v>230</v>
      </c>
      <c r="Z200" s="212"/>
      <c r="AA200" s="212"/>
      <c r="AB200" s="212"/>
      <c r="AC200" s="212"/>
      <c r="AD200" s="212"/>
      <c r="AE200" s="212"/>
      <c r="AF200" s="212"/>
      <c r="AG200" s="212" t="s">
        <v>299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72" t="s">
        <v>1183</v>
      </c>
      <c r="D201" s="271"/>
      <c r="E201" s="271"/>
      <c r="F201" s="271"/>
      <c r="G201" s="271"/>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301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9" t="s">
        <v>2892</v>
      </c>
      <c r="D202" s="226"/>
      <c r="E202" s="227"/>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235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9" t="s">
        <v>2905</v>
      </c>
      <c r="D203" s="226"/>
      <c r="E203" s="227">
        <v>16.55</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235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9" t="s">
        <v>2906</v>
      </c>
      <c r="D204" s="226"/>
      <c r="E204" s="227">
        <v>4.67</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235</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9" t="s">
        <v>2907</v>
      </c>
      <c r="D205" s="226"/>
      <c r="E205" s="227">
        <v>4.7699999999999996</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235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9" t="s">
        <v>2908</v>
      </c>
      <c r="D206" s="226"/>
      <c r="E206" s="227">
        <v>16.75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235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9" t="s">
        <v>2909</v>
      </c>
      <c r="D207" s="226"/>
      <c r="E207" s="227">
        <v>6.03</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235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9">
        <v>46</v>
      </c>
      <c r="B208" s="240" t="s">
        <v>2910</v>
      </c>
      <c r="C208" s="257" t="s">
        <v>2911</v>
      </c>
      <c r="D208" s="241" t="s">
        <v>322</v>
      </c>
      <c r="E208" s="242">
        <v>8.9053799999999992</v>
      </c>
      <c r="F208" s="243"/>
      <c r="G208" s="244">
        <f>ROUND(E208*F208,2)</f>
        <v>0</v>
      </c>
      <c r="H208" s="243"/>
      <c r="I208" s="244">
        <f>ROUND(E208*H208,2)</f>
        <v>0</v>
      </c>
      <c r="J208" s="243"/>
      <c r="K208" s="244">
        <f>ROUND(E208*J208,2)</f>
        <v>0</v>
      </c>
      <c r="L208" s="244">
        <v>15</v>
      </c>
      <c r="M208" s="244">
        <f>G208*(1+L208/100)</f>
        <v>0</v>
      </c>
      <c r="N208" s="242">
        <v>0</v>
      </c>
      <c r="O208" s="242">
        <f>ROUND(E208*N208,2)</f>
        <v>0</v>
      </c>
      <c r="P208" s="242">
        <v>1.4</v>
      </c>
      <c r="Q208" s="242">
        <f>ROUND(E208*P208,2)</f>
        <v>12.47</v>
      </c>
      <c r="R208" s="244" t="s">
        <v>1138</v>
      </c>
      <c r="S208" s="244" t="s">
        <v>227</v>
      </c>
      <c r="T208" s="245" t="s">
        <v>227</v>
      </c>
      <c r="U208" s="222">
        <v>1.1200000000000001</v>
      </c>
      <c r="V208" s="222">
        <f>ROUND(E208*U208,2)</f>
        <v>9.9700000000000006</v>
      </c>
      <c r="W208" s="222"/>
      <c r="X208" s="222" t="s">
        <v>298</v>
      </c>
      <c r="Y208" s="222" t="s">
        <v>230</v>
      </c>
      <c r="Z208" s="212"/>
      <c r="AA208" s="212"/>
      <c r="AB208" s="212"/>
      <c r="AC208" s="212"/>
      <c r="AD208" s="212"/>
      <c r="AE208" s="212"/>
      <c r="AF208" s="212"/>
      <c r="AG208" s="212" t="s">
        <v>299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9" t="s">
        <v>2892</v>
      </c>
      <c r="D209" s="226"/>
      <c r="E209" s="227"/>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235</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9" t="s">
        <v>2893</v>
      </c>
      <c r="D210" s="226"/>
      <c r="E210" s="227"/>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235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3" x14ac:dyDescent="0.2">
      <c r="A211" s="219"/>
      <c r="B211" s="220"/>
      <c r="C211" s="259" t="s">
        <v>2912</v>
      </c>
      <c r="D211" s="226"/>
      <c r="E211" s="227">
        <v>8.9053799999999992</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235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9">
        <v>47</v>
      </c>
      <c r="B212" s="240" t="s">
        <v>1208</v>
      </c>
      <c r="C212" s="257" t="s">
        <v>1209</v>
      </c>
      <c r="D212" s="241" t="s">
        <v>425</v>
      </c>
      <c r="E212" s="242">
        <v>4</v>
      </c>
      <c r="F212" s="243"/>
      <c r="G212" s="244">
        <f>ROUND(E212*F212,2)</f>
        <v>0</v>
      </c>
      <c r="H212" s="243"/>
      <c r="I212" s="244">
        <f>ROUND(E212*H212,2)</f>
        <v>0</v>
      </c>
      <c r="J212" s="243"/>
      <c r="K212" s="244">
        <f>ROUND(E212*J212,2)</f>
        <v>0</v>
      </c>
      <c r="L212" s="244">
        <v>15</v>
      </c>
      <c r="M212" s="244">
        <f>G212*(1+L212/100)</f>
        <v>0</v>
      </c>
      <c r="N212" s="242">
        <v>0</v>
      </c>
      <c r="O212" s="242">
        <f>ROUND(E212*N212,2)</f>
        <v>0</v>
      </c>
      <c r="P212" s="242">
        <v>0</v>
      </c>
      <c r="Q212" s="242">
        <f>ROUND(E212*P212,2)</f>
        <v>0</v>
      </c>
      <c r="R212" s="244" t="s">
        <v>1138</v>
      </c>
      <c r="S212" s="244" t="s">
        <v>227</v>
      </c>
      <c r="T212" s="245" t="s">
        <v>227</v>
      </c>
      <c r="U212" s="222">
        <v>0.05</v>
      </c>
      <c r="V212" s="222">
        <f>ROUND(E212*U212,2)</f>
        <v>0.2</v>
      </c>
      <c r="W212" s="222"/>
      <c r="X212" s="222" t="s">
        <v>298</v>
      </c>
      <c r="Y212" s="222" t="s">
        <v>230</v>
      </c>
      <c r="Z212" s="212"/>
      <c r="AA212" s="212"/>
      <c r="AB212" s="212"/>
      <c r="AC212" s="212"/>
      <c r="AD212" s="212"/>
      <c r="AE212" s="212"/>
      <c r="AF212" s="212"/>
      <c r="AG212" s="212" t="s">
        <v>299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72" t="s">
        <v>1190</v>
      </c>
      <c r="D213" s="271"/>
      <c r="E213" s="271"/>
      <c r="F213" s="271"/>
      <c r="G213" s="271"/>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301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9">
        <v>48</v>
      </c>
      <c r="B214" s="240" t="s">
        <v>1216</v>
      </c>
      <c r="C214" s="257" t="s">
        <v>1217</v>
      </c>
      <c r="D214" s="241" t="s">
        <v>425</v>
      </c>
      <c r="E214" s="242">
        <v>2</v>
      </c>
      <c r="F214" s="243"/>
      <c r="G214" s="244">
        <f>ROUND(E214*F214,2)</f>
        <v>0</v>
      </c>
      <c r="H214" s="243"/>
      <c r="I214" s="244">
        <f>ROUND(E214*H214,2)</f>
        <v>0</v>
      </c>
      <c r="J214" s="243"/>
      <c r="K214" s="244">
        <f>ROUND(E214*J214,2)</f>
        <v>0</v>
      </c>
      <c r="L214" s="244">
        <v>15</v>
      </c>
      <c r="M214" s="244">
        <f>G214*(1+L214/100)</f>
        <v>0</v>
      </c>
      <c r="N214" s="242">
        <v>0</v>
      </c>
      <c r="O214" s="242">
        <f>ROUND(E214*N214,2)</f>
        <v>0</v>
      </c>
      <c r="P214" s="242">
        <v>0</v>
      </c>
      <c r="Q214" s="242">
        <f>ROUND(E214*P214,2)</f>
        <v>0</v>
      </c>
      <c r="R214" s="244" t="s">
        <v>1138</v>
      </c>
      <c r="S214" s="244" t="s">
        <v>227</v>
      </c>
      <c r="T214" s="245" t="s">
        <v>227</v>
      </c>
      <c r="U214" s="222">
        <v>0.09</v>
      </c>
      <c r="V214" s="222">
        <f>ROUND(E214*U214,2)</f>
        <v>0.18</v>
      </c>
      <c r="W214" s="222"/>
      <c r="X214" s="222" t="s">
        <v>298</v>
      </c>
      <c r="Y214" s="222" t="s">
        <v>230</v>
      </c>
      <c r="Z214" s="212"/>
      <c r="AA214" s="212"/>
      <c r="AB214" s="212"/>
      <c r="AC214" s="212"/>
      <c r="AD214" s="212"/>
      <c r="AE214" s="212"/>
      <c r="AF214" s="212"/>
      <c r="AG214" s="212" t="s">
        <v>299</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72" t="s">
        <v>1190</v>
      </c>
      <c r="D215" s="271"/>
      <c r="E215" s="271"/>
      <c r="F215" s="271"/>
      <c r="G215" s="271"/>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301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9">
        <v>49</v>
      </c>
      <c r="B216" s="240" t="s">
        <v>1244</v>
      </c>
      <c r="C216" s="257" t="s">
        <v>1245</v>
      </c>
      <c r="D216" s="241" t="s">
        <v>425</v>
      </c>
      <c r="E216" s="242">
        <v>1</v>
      </c>
      <c r="F216" s="243"/>
      <c r="G216" s="244">
        <f>ROUND(E216*F216,2)</f>
        <v>0</v>
      </c>
      <c r="H216" s="243"/>
      <c r="I216" s="244">
        <f>ROUND(E216*H216,2)</f>
        <v>0</v>
      </c>
      <c r="J216" s="243"/>
      <c r="K216" s="244">
        <f>ROUND(E216*J216,2)</f>
        <v>0</v>
      </c>
      <c r="L216" s="244">
        <v>15</v>
      </c>
      <c r="M216" s="244">
        <f>G216*(1+L216/100)</f>
        <v>0</v>
      </c>
      <c r="N216" s="242">
        <v>0</v>
      </c>
      <c r="O216" s="242">
        <f>ROUND(E216*N216,2)</f>
        <v>0</v>
      </c>
      <c r="P216" s="242">
        <v>0</v>
      </c>
      <c r="Q216" s="242">
        <f>ROUND(E216*P216,2)</f>
        <v>0</v>
      </c>
      <c r="R216" s="244" t="s">
        <v>1138</v>
      </c>
      <c r="S216" s="244" t="s">
        <v>227</v>
      </c>
      <c r="T216" s="245" t="s">
        <v>227</v>
      </c>
      <c r="U216" s="222">
        <v>0.06</v>
      </c>
      <c r="V216" s="222">
        <f>ROUND(E216*U216,2)</f>
        <v>0.06</v>
      </c>
      <c r="W216" s="222"/>
      <c r="X216" s="222" t="s">
        <v>298</v>
      </c>
      <c r="Y216" s="222" t="s">
        <v>230</v>
      </c>
      <c r="Z216" s="212"/>
      <c r="AA216" s="212"/>
      <c r="AB216" s="212"/>
      <c r="AC216" s="212"/>
      <c r="AD216" s="212"/>
      <c r="AE216" s="212"/>
      <c r="AF216" s="212"/>
      <c r="AG216" s="212" t="s">
        <v>299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72" t="s">
        <v>1246</v>
      </c>
      <c r="D217" s="271"/>
      <c r="E217" s="271"/>
      <c r="F217" s="271"/>
      <c r="G217" s="271"/>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301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33.75" outlineLevel="1" x14ac:dyDescent="0.2">
      <c r="A218" s="239">
        <v>50</v>
      </c>
      <c r="B218" s="240" t="s">
        <v>2913</v>
      </c>
      <c r="C218" s="257" t="s">
        <v>2914</v>
      </c>
      <c r="D218" s="241" t="s">
        <v>296</v>
      </c>
      <c r="E218" s="242">
        <v>0.5</v>
      </c>
      <c r="F218" s="243"/>
      <c r="G218" s="244">
        <f>ROUND(E218*F218,2)</f>
        <v>0</v>
      </c>
      <c r="H218" s="243"/>
      <c r="I218" s="244">
        <f>ROUND(E218*H218,2)</f>
        <v>0</v>
      </c>
      <c r="J218" s="243"/>
      <c r="K218" s="244">
        <f>ROUND(E218*J218,2)</f>
        <v>0</v>
      </c>
      <c r="L218" s="244">
        <v>15</v>
      </c>
      <c r="M218" s="244">
        <f>G218*(1+L218/100)</f>
        <v>0</v>
      </c>
      <c r="N218" s="242">
        <v>3.0400000000000002E-3</v>
      </c>
      <c r="O218" s="242">
        <f>ROUND(E218*N218,2)</f>
        <v>0</v>
      </c>
      <c r="P218" s="242">
        <v>6.5000000000000002E-2</v>
      </c>
      <c r="Q218" s="242">
        <f>ROUND(E218*P218,2)</f>
        <v>0.03</v>
      </c>
      <c r="R218" s="244" t="s">
        <v>1138</v>
      </c>
      <c r="S218" s="244" t="s">
        <v>227</v>
      </c>
      <c r="T218" s="245" t="s">
        <v>227</v>
      </c>
      <c r="U218" s="222">
        <v>0.91300000000000003</v>
      </c>
      <c r="V218" s="222">
        <f>ROUND(E218*U218,2)</f>
        <v>0.46</v>
      </c>
      <c r="W218" s="222"/>
      <c r="X218" s="222" t="s">
        <v>298</v>
      </c>
      <c r="Y218" s="222" t="s">
        <v>230</v>
      </c>
      <c r="Z218" s="212"/>
      <c r="AA218" s="212"/>
      <c r="AB218" s="212"/>
      <c r="AC218" s="212"/>
      <c r="AD218" s="212"/>
      <c r="AE218" s="212"/>
      <c r="AF218" s="212"/>
      <c r="AG218" s="212" t="s">
        <v>299</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9" t="s">
        <v>2915</v>
      </c>
      <c r="D219" s="226"/>
      <c r="E219" s="227">
        <v>0.5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235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33.75" outlineLevel="1" x14ac:dyDescent="0.2">
      <c r="A220" s="239">
        <v>51</v>
      </c>
      <c r="B220" s="240" t="s">
        <v>1250</v>
      </c>
      <c r="C220" s="257" t="s">
        <v>1251</v>
      </c>
      <c r="D220" s="241" t="s">
        <v>296</v>
      </c>
      <c r="E220" s="242">
        <v>5.6944999999999997</v>
      </c>
      <c r="F220" s="243"/>
      <c r="G220" s="244">
        <f>ROUND(E220*F220,2)</f>
        <v>0</v>
      </c>
      <c r="H220" s="243"/>
      <c r="I220" s="244">
        <f>ROUND(E220*H220,2)</f>
        <v>0</v>
      </c>
      <c r="J220" s="243"/>
      <c r="K220" s="244">
        <f>ROUND(E220*J220,2)</f>
        <v>0</v>
      </c>
      <c r="L220" s="244">
        <v>15</v>
      </c>
      <c r="M220" s="244">
        <f>G220*(1+L220/100)</f>
        <v>0</v>
      </c>
      <c r="N220" s="242">
        <v>1.17E-3</v>
      </c>
      <c r="O220" s="242">
        <f>ROUND(E220*N220,2)</f>
        <v>0.01</v>
      </c>
      <c r="P220" s="242">
        <v>7.5999999999999998E-2</v>
      </c>
      <c r="Q220" s="242">
        <f>ROUND(E220*P220,2)</f>
        <v>0.43</v>
      </c>
      <c r="R220" s="244" t="s">
        <v>1138</v>
      </c>
      <c r="S220" s="244" t="s">
        <v>227</v>
      </c>
      <c r="T220" s="245" t="s">
        <v>227</v>
      </c>
      <c r="U220" s="222">
        <v>0.93899999999999995</v>
      </c>
      <c r="V220" s="222">
        <f>ROUND(E220*U220,2)</f>
        <v>5.35</v>
      </c>
      <c r="W220" s="222"/>
      <c r="X220" s="222" t="s">
        <v>298</v>
      </c>
      <c r="Y220" s="222" t="s">
        <v>230</v>
      </c>
      <c r="Z220" s="212"/>
      <c r="AA220" s="212"/>
      <c r="AB220" s="212"/>
      <c r="AC220" s="212"/>
      <c r="AD220" s="212"/>
      <c r="AE220" s="212"/>
      <c r="AF220" s="212"/>
      <c r="AG220" s="212" t="s">
        <v>299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9" t="s">
        <v>2916</v>
      </c>
      <c r="D221" s="226"/>
      <c r="E221" s="227">
        <v>3.8414999999999999</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235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9" t="s">
        <v>2917</v>
      </c>
      <c r="D222" s="226"/>
      <c r="E222" s="227">
        <v>1.853</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235</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33.75" outlineLevel="1" x14ac:dyDescent="0.2">
      <c r="A223" s="239">
        <v>52</v>
      </c>
      <c r="B223" s="240" t="s">
        <v>1253</v>
      </c>
      <c r="C223" s="257" t="s">
        <v>1254</v>
      </c>
      <c r="D223" s="241" t="s">
        <v>296</v>
      </c>
      <c r="E223" s="242">
        <v>4.5650000000000004</v>
      </c>
      <c r="F223" s="243"/>
      <c r="G223" s="244">
        <f>ROUND(E223*F223,2)</f>
        <v>0</v>
      </c>
      <c r="H223" s="243"/>
      <c r="I223" s="244">
        <f>ROUND(E223*H223,2)</f>
        <v>0</v>
      </c>
      <c r="J223" s="243"/>
      <c r="K223" s="244">
        <f>ROUND(E223*J223,2)</f>
        <v>0</v>
      </c>
      <c r="L223" s="244">
        <v>15</v>
      </c>
      <c r="M223" s="244">
        <f>G223*(1+L223/100)</f>
        <v>0</v>
      </c>
      <c r="N223" s="242">
        <v>1E-3</v>
      </c>
      <c r="O223" s="242">
        <f>ROUND(E223*N223,2)</f>
        <v>0</v>
      </c>
      <c r="P223" s="242">
        <v>6.3E-2</v>
      </c>
      <c r="Q223" s="242">
        <f>ROUND(E223*P223,2)</f>
        <v>0.28999999999999998</v>
      </c>
      <c r="R223" s="244" t="s">
        <v>1138</v>
      </c>
      <c r="S223" s="244" t="s">
        <v>227</v>
      </c>
      <c r="T223" s="245" t="s">
        <v>227</v>
      </c>
      <c r="U223" s="222">
        <v>0.71799999999999997</v>
      </c>
      <c r="V223" s="222">
        <f>ROUND(E223*U223,2)</f>
        <v>3.28</v>
      </c>
      <c r="W223" s="222"/>
      <c r="X223" s="222" t="s">
        <v>298</v>
      </c>
      <c r="Y223" s="222" t="s">
        <v>230</v>
      </c>
      <c r="Z223" s="212"/>
      <c r="AA223" s="212"/>
      <c r="AB223" s="212"/>
      <c r="AC223" s="212"/>
      <c r="AD223" s="212"/>
      <c r="AE223" s="212"/>
      <c r="AF223" s="212"/>
      <c r="AG223" s="212" t="s">
        <v>299</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9" t="s">
        <v>2918</v>
      </c>
      <c r="D224" s="226"/>
      <c r="E224" s="227">
        <v>4.5650000000000004</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235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9">
        <v>53</v>
      </c>
      <c r="B225" s="240" t="s">
        <v>2919</v>
      </c>
      <c r="C225" s="257" t="s">
        <v>2920</v>
      </c>
      <c r="D225" s="241" t="s">
        <v>317</v>
      </c>
      <c r="E225" s="242">
        <v>3.6</v>
      </c>
      <c r="F225" s="243"/>
      <c r="G225" s="244">
        <f>ROUND(E225*F225,2)</f>
        <v>0</v>
      </c>
      <c r="H225" s="243"/>
      <c r="I225" s="244">
        <f>ROUND(E225*H225,2)</f>
        <v>0</v>
      </c>
      <c r="J225" s="243"/>
      <c r="K225" s="244">
        <f>ROUND(E225*J225,2)</f>
        <v>0</v>
      </c>
      <c r="L225" s="244">
        <v>15</v>
      </c>
      <c r="M225" s="244">
        <f>G225*(1+L225/100)</f>
        <v>0</v>
      </c>
      <c r="N225" s="242">
        <v>0</v>
      </c>
      <c r="O225" s="242">
        <f>ROUND(E225*N225,2)</f>
        <v>0</v>
      </c>
      <c r="P225" s="242">
        <v>1.383E-2</v>
      </c>
      <c r="Q225" s="242">
        <f>ROUND(E225*P225,2)</f>
        <v>0.05</v>
      </c>
      <c r="R225" s="244" t="s">
        <v>1138</v>
      </c>
      <c r="S225" s="244" t="s">
        <v>227</v>
      </c>
      <c r="T225" s="245" t="s">
        <v>227</v>
      </c>
      <c r="U225" s="222">
        <v>0.12</v>
      </c>
      <c r="V225" s="222">
        <f>ROUND(E225*U225,2)</f>
        <v>0.43</v>
      </c>
      <c r="W225" s="222"/>
      <c r="X225" s="222" t="s">
        <v>298</v>
      </c>
      <c r="Y225" s="222" t="s">
        <v>230</v>
      </c>
      <c r="Z225" s="212"/>
      <c r="AA225" s="212"/>
      <c r="AB225" s="212"/>
      <c r="AC225" s="212"/>
      <c r="AD225" s="212"/>
      <c r="AE225" s="212"/>
      <c r="AF225" s="212"/>
      <c r="AG225" s="212" t="s">
        <v>299</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59" t="s">
        <v>2921</v>
      </c>
      <c r="D226" s="226"/>
      <c r="E226" s="227">
        <v>1.8</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235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9" t="s">
        <v>2922</v>
      </c>
      <c r="D227" s="226"/>
      <c r="E227" s="227">
        <v>1.8</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235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39">
        <v>54</v>
      </c>
      <c r="B228" s="240" t="s">
        <v>1295</v>
      </c>
      <c r="C228" s="257" t="s">
        <v>1296</v>
      </c>
      <c r="D228" s="241" t="s">
        <v>322</v>
      </c>
      <c r="E228" s="242">
        <v>7.4999999999999997E-2</v>
      </c>
      <c r="F228" s="243"/>
      <c r="G228" s="244">
        <f>ROUND(E228*F228,2)</f>
        <v>0</v>
      </c>
      <c r="H228" s="243"/>
      <c r="I228" s="244">
        <f>ROUND(E228*H228,2)</f>
        <v>0</v>
      </c>
      <c r="J228" s="243"/>
      <c r="K228" s="244">
        <f>ROUND(E228*J228,2)</f>
        <v>0</v>
      </c>
      <c r="L228" s="244">
        <v>15</v>
      </c>
      <c r="M228" s="244">
        <f>G228*(1+L228/100)</f>
        <v>0</v>
      </c>
      <c r="N228" s="242">
        <v>1.39E-3</v>
      </c>
      <c r="O228" s="242">
        <f>ROUND(E228*N228,2)</f>
        <v>0</v>
      </c>
      <c r="P228" s="242">
        <v>1.8</v>
      </c>
      <c r="Q228" s="242">
        <f>ROUND(E228*P228,2)</f>
        <v>0.14000000000000001</v>
      </c>
      <c r="R228" s="244" t="s">
        <v>1138</v>
      </c>
      <c r="S228" s="244" t="s">
        <v>227</v>
      </c>
      <c r="T228" s="245" t="s">
        <v>227</v>
      </c>
      <c r="U228" s="222">
        <v>12.256</v>
      </c>
      <c r="V228" s="222">
        <f>ROUND(E228*U228,2)</f>
        <v>0.92</v>
      </c>
      <c r="W228" s="222"/>
      <c r="X228" s="222" t="s">
        <v>298</v>
      </c>
      <c r="Y228" s="222" t="s">
        <v>230</v>
      </c>
      <c r="Z228" s="212"/>
      <c r="AA228" s="212"/>
      <c r="AB228" s="212"/>
      <c r="AC228" s="212"/>
      <c r="AD228" s="212"/>
      <c r="AE228" s="212"/>
      <c r="AF228" s="212"/>
      <c r="AG228" s="212" t="s">
        <v>299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8" t="s">
        <v>1283</v>
      </c>
      <c r="D229" s="246"/>
      <c r="E229" s="246"/>
      <c r="F229" s="246"/>
      <c r="G229" s="24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233</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9" t="s">
        <v>2923</v>
      </c>
      <c r="D230" s="226"/>
      <c r="E230" s="227">
        <v>0.03</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235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9" t="s">
        <v>2924</v>
      </c>
      <c r="D231" s="226"/>
      <c r="E231" s="227">
        <v>4.4999999999999998E-2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235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9">
        <v>55</v>
      </c>
      <c r="B232" s="240" t="s">
        <v>1301</v>
      </c>
      <c r="C232" s="257" t="s">
        <v>1302</v>
      </c>
      <c r="D232" s="241" t="s">
        <v>317</v>
      </c>
      <c r="E232" s="242">
        <v>30</v>
      </c>
      <c r="F232" s="243"/>
      <c r="G232" s="244">
        <f>ROUND(E232*F232,2)</f>
        <v>0</v>
      </c>
      <c r="H232" s="243"/>
      <c r="I232" s="244">
        <f>ROUND(E232*H232,2)</f>
        <v>0</v>
      </c>
      <c r="J232" s="243"/>
      <c r="K232" s="244">
        <f>ROUND(E232*J232,2)</f>
        <v>0</v>
      </c>
      <c r="L232" s="244">
        <v>15</v>
      </c>
      <c r="M232" s="244">
        <f>G232*(1+L232/100)</f>
        <v>0</v>
      </c>
      <c r="N232" s="242">
        <v>4.8999999999999998E-4</v>
      </c>
      <c r="O232" s="242">
        <f>ROUND(E232*N232,2)</f>
        <v>0.01</v>
      </c>
      <c r="P232" s="242">
        <v>1.7999999999999999E-2</v>
      </c>
      <c r="Q232" s="242">
        <f>ROUND(E232*P232,2)</f>
        <v>0.54</v>
      </c>
      <c r="R232" s="244" t="s">
        <v>1138</v>
      </c>
      <c r="S232" s="244" t="s">
        <v>227</v>
      </c>
      <c r="T232" s="245" t="s">
        <v>227</v>
      </c>
      <c r="U232" s="222">
        <v>0.34200000000000003</v>
      </c>
      <c r="V232" s="222">
        <f>ROUND(E232*U232,2)</f>
        <v>10.26</v>
      </c>
      <c r="W232" s="222"/>
      <c r="X232" s="222" t="s">
        <v>298</v>
      </c>
      <c r="Y232" s="222" t="s">
        <v>230</v>
      </c>
      <c r="Z232" s="212"/>
      <c r="AA232" s="212"/>
      <c r="AB232" s="212"/>
      <c r="AC232" s="212"/>
      <c r="AD232" s="212"/>
      <c r="AE232" s="212"/>
      <c r="AF232" s="212"/>
      <c r="AG232" s="212" t="s">
        <v>299</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9" t="s">
        <v>2925</v>
      </c>
      <c r="D233" s="226"/>
      <c r="E233" s="227">
        <v>30</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235</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9">
        <v>56</v>
      </c>
      <c r="B234" s="240" t="s">
        <v>1338</v>
      </c>
      <c r="C234" s="257" t="s">
        <v>1339</v>
      </c>
      <c r="D234" s="241" t="s">
        <v>296</v>
      </c>
      <c r="E234" s="242">
        <v>65.650800000000004</v>
      </c>
      <c r="F234" s="243"/>
      <c r="G234" s="244">
        <f>ROUND(E234*F234,2)</f>
        <v>0</v>
      </c>
      <c r="H234" s="243"/>
      <c r="I234" s="244">
        <f>ROUND(E234*H234,2)</f>
        <v>0</v>
      </c>
      <c r="J234" s="243"/>
      <c r="K234" s="244">
        <f>ROUND(E234*J234,2)</f>
        <v>0</v>
      </c>
      <c r="L234" s="244">
        <v>15</v>
      </c>
      <c r="M234" s="244">
        <f>G234*(1+L234/100)</f>
        <v>0</v>
      </c>
      <c r="N234" s="242">
        <v>0</v>
      </c>
      <c r="O234" s="242">
        <f>ROUND(E234*N234,2)</f>
        <v>0</v>
      </c>
      <c r="P234" s="242">
        <v>0.05</v>
      </c>
      <c r="Q234" s="242">
        <f>ROUND(E234*P234,2)</f>
        <v>3.28</v>
      </c>
      <c r="R234" s="244" t="s">
        <v>1138</v>
      </c>
      <c r="S234" s="244" t="s">
        <v>227</v>
      </c>
      <c r="T234" s="245" t="s">
        <v>227</v>
      </c>
      <c r="U234" s="222">
        <v>0.33</v>
      </c>
      <c r="V234" s="222">
        <f>ROUND(E234*U234,2)</f>
        <v>21.66</v>
      </c>
      <c r="W234" s="222"/>
      <c r="X234" s="222" t="s">
        <v>298</v>
      </c>
      <c r="Y234" s="222" t="s">
        <v>230</v>
      </c>
      <c r="Z234" s="212"/>
      <c r="AA234" s="212"/>
      <c r="AB234" s="212"/>
      <c r="AC234" s="212"/>
      <c r="AD234" s="212"/>
      <c r="AE234" s="212"/>
      <c r="AF234" s="212"/>
      <c r="AG234" s="212" t="s">
        <v>299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9" t="s">
        <v>580</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235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2836</v>
      </c>
      <c r="D236" s="226"/>
      <c r="E236" s="227">
        <v>24.8</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235</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2926</v>
      </c>
      <c r="D237" s="226"/>
      <c r="E237" s="227">
        <v>18.559999999999999</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235</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9" t="s">
        <v>2875</v>
      </c>
      <c r="D238" s="226"/>
      <c r="E238" s="227">
        <v>2.5</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235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9" t="s">
        <v>2927</v>
      </c>
      <c r="D239" s="226"/>
      <c r="E239" s="227">
        <v>15.1198</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235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9" t="s">
        <v>2928</v>
      </c>
      <c r="D240" s="226"/>
      <c r="E240" s="227">
        <v>2.2000000000000002</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235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9" t="s">
        <v>2929</v>
      </c>
      <c r="D241" s="226"/>
      <c r="E241" s="227">
        <v>2.4710000000000001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235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22.5" outlineLevel="1" x14ac:dyDescent="0.2">
      <c r="A242" s="239">
        <v>57</v>
      </c>
      <c r="B242" s="240" t="s">
        <v>1340</v>
      </c>
      <c r="C242" s="257" t="s">
        <v>1341</v>
      </c>
      <c r="D242" s="241" t="s">
        <v>296</v>
      </c>
      <c r="E242" s="242">
        <v>163.92689999999999</v>
      </c>
      <c r="F242" s="243"/>
      <c r="G242" s="244">
        <f>ROUND(E242*F242,2)</f>
        <v>0</v>
      </c>
      <c r="H242" s="243"/>
      <c r="I242" s="244">
        <f>ROUND(E242*H242,2)</f>
        <v>0</v>
      </c>
      <c r="J242" s="243"/>
      <c r="K242" s="244">
        <f>ROUND(E242*J242,2)</f>
        <v>0</v>
      </c>
      <c r="L242" s="244">
        <v>15</v>
      </c>
      <c r="M242" s="244">
        <f>G242*(1+L242/100)</f>
        <v>0</v>
      </c>
      <c r="N242" s="242">
        <v>0</v>
      </c>
      <c r="O242" s="242">
        <f>ROUND(E242*N242,2)</f>
        <v>0</v>
      </c>
      <c r="P242" s="242">
        <v>4.5999999999999999E-2</v>
      </c>
      <c r="Q242" s="242">
        <f>ROUND(E242*P242,2)</f>
        <v>7.54</v>
      </c>
      <c r="R242" s="244" t="s">
        <v>1138</v>
      </c>
      <c r="S242" s="244" t="s">
        <v>227</v>
      </c>
      <c r="T242" s="245" t="s">
        <v>227</v>
      </c>
      <c r="U242" s="222">
        <v>0.26</v>
      </c>
      <c r="V242" s="222">
        <f>ROUND(E242*U242,2)</f>
        <v>42.62</v>
      </c>
      <c r="W242" s="222"/>
      <c r="X242" s="222" t="s">
        <v>298</v>
      </c>
      <c r="Y242" s="222" t="s">
        <v>230</v>
      </c>
      <c r="Z242" s="212"/>
      <c r="AA242" s="212"/>
      <c r="AB242" s="212"/>
      <c r="AC242" s="212"/>
      <c r="AD242" s="212"/>
      <c r="AE242" s="212"/>
      <c r="AF242" s="212"/>
      <c r="AG242" s="212" t="s">
        <v>299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9" t="s">
        <v>580</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235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9" t="s">
        <v>2930</v>
      </c>
      <c r="D244" s="226"/>
      <c r="E244" s="227"/>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235</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3" x14ac:dyDescent="0.2">
      <c r="A245" s="219"/>
      <c r="B245" s="220"/>
      <c r="C245" s="259" t="s">
        <v>2843</v>
      </c>
      <c r="D245" s="226"/>
      <c r="E245" s="227">
        <v>51.738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235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9" t="s">
        <v>2844</v>
      </c>
      <c r="D246" s="226"/>
      <c r="E246" s="227">
        <v>44.841999999999999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235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2.5" outlineLevel="3" x14ac:dyDescent="0.2">
      <c r="A247" s="219"/>
      <c r="B247" s="220"/>
      <c r="C247" s="259" t="s">
        <v>2931</v>
      </c>
      <c r="D247" s="226"/>
      <c r="E247" s="227">
        <v>52.836500000000001</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235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9" t="s">
        <v>2932</v>
      </c>
      <c r="D248" s="226"/>
      <c r="E248" s="227">
        <v>14.510400000000001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235</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9">
        <v>58</v>
      </c>
      <c r="B249" s="240" t="s">
        <v>1386</v>
      </c>
      <c r="C249" s="257" t="s">
        <v>1387</v>
      </c>
      <c r="D249" s="241" t="s">
        <v>296</v>
      </c>
      <c r="E249" s="242">
        <v>5.1062000000000003</v>
      </c>
      <c r="F249" s="243"/>
      <c r="G249" s="244">
        <f>ROUND(E249*F249,2)</f>
        <v>0</v>
      </c>
      <c r="H249" s="243"/>
      <c r="I249" s="244">
        <f>ROUND(E249*H249,2)</f>
        <v>0</v>
      </c>
      <c r="J249" s="243"/>
      <c r="K249" s="244">
        <f>ROUND(E249*J249,2)</f>
        <v>0</v>
      </c>
      <c r="L249" s="244">
        <v>15</v>
      </c>
      <c r="M249" s="244">
        <f>G249*(1+L249/100)</f>
        <v>0</v>
      </c>
      <c r="N249" s="242">
        <v>0</v>
      </c>
      <c r="O249" s="242">
        <f>ROUND(E249*N249,2)</f>
        <v>0</v>
      </c>
      <c r="P249" s="242">
        <v>6.8000000000000005E-2</v>
      </c>
      <c r="Q249" s="242">
        <f>ROUND(E249*P249,2)</f>
        <v>0.35</v>
      </c>
      <c r="R249" s="244" t="s">
        <v>1138</v>
      </c>
      <c r="S249" s="244" t="s">
        <v>227</v>
      </c>
      <c r="T249" s="245" t="s">
        <v>227</v>
      </c>
      <c r="U249" s="222">
        <v>0.3</v>
      </c>
      <c r="V249" s="222">
        <f>ROUND(E249*U249,2)</f>
        <v>1.53</v>
      </c>
      <c r="W249" s="222"/>
      <c r="X249" s="222" t="s">
        <v>298</v>
      </c>
      <c r="Y249" s="222" t="s">
        <v>230</v>
      </c>
      <c r="Z249" s="212"/>
      <c r="AA249" s="212"/>
      <c r="AB249" s="212"/>
      <c r="AC249" s="212"/>
      <c r="AD249" s="212"/>
      <c r="AE249" s="212"/>
      <c r="AF249" s="212"/>
      <c r="AG249" s="212" t="s">
        <v>299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72" t="s">
        <v>1388</v>
      </c>
      <c r="D250" s="271"/>
      <c r="E250" s="271"/>
      <c r="F250" s="271"/>
      <c r="G250" s="271"/>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301</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9" t="s">
        <v>2933</v>
      </c>
      <c r="D251" s="226"/>
      <c r="E251" s="227">
        <v>0.93169999999999997</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235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9" t="s">
        <v>2934</v>
      </c>
      <c r="D252" s="226"/>
      <c r="E252" s="227">
        <v>4.1745000000000001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235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29" t="s">
        <v>222</v>
      </c>
      <c r="B253" s="230" t="s">
        <v>129</v>
      </c>
      <c r="C253" s="256" t="s">
        <v>130</v>
      </c>
      <c r="D253" s="231"/>
      <c r="E253" s="232"/>
      <c r="F253" s="233"/>
      <c r="G253" s="233">
        <f>SUMIF(AG254:AG255,"&lt;&gt;NOR",G254:G255)</f>
        <v>0</v>
      </c>
      <c r="H253" s="233"/>
      <c r="I253" s="233">
        <f>SUM(I254:I255)</f>
        <v>0</v>
      </c>
      <c r="J253" s="233"/>
      <c r="K253" s="233">
        <f>SUM(K254:K255)</f>
        <v>0</v>
      </c>
      <c r="L253" s="233"/>
      <c r="M253" s="233">
        <f>SUM(M254:M255)</f>
        <v>0</v>
      </c>
      <c r="N253" s="232"/>
      <c r="O253" s="232">
        <f>SUM(O254:O255)</f>
        <v>0</v>
      </c>
      <c r="P253" s="232"/>
      <c r="Q253" s="232">
        <f>SUM(Q254:Q255)</f>
        <v>0</v>
      </c>
      <c r="R253" s="233"/>
      <c r="S253" s="233"/>
      <c r="T253" s="234"/>
      <c r="U253" s="228"/>
      <c r="V253" s="228">
        <f>SUM(V254:V255)</f>
        <v>72.239999999999995</v>
      </c>
      <c r="W253" s="228"/>
      <c r="X253" s="228"/>
      <c r="Y253" s="228"/>
      <c r="AG253" t="s">
        <v>223</v>
      </c>
    </row>
    <row r="254" spans="1:60" ht="22.5" outlineLevel="1" x14ac:dyDescent="0.2">
      <c r="A254" s="239">
        <v>59</v>
      </c>
      <c r="B254" s="240" t="s">
        <v>2935</v>
      </c>
      <c r="C254" s="257" t="s">
        <v>2936</v>
      </c>
      <c r="D254" s="241" t="s">
        <v>384</v>
      </c>
      <c r="E254" s="242">
        <v>76.970939999999999</v>
      </c>
      <c r="F254" s="243"/>
      <c r="G254" s="244">
        <f>ROUND(E254*F254,2)</f>
        <v>0</v>
      </c>
      <c r="H254" s="243"/>
      <c r="I254" s="244">
        <f>ROUND(E254*H254,2)</f>
        <v>0</v>
      </c>
      <c r="J254" s="243"/>
      <c r="K254" s="244">
        <f>ROUND(E254*J254,2)</f>
        <v>0</v>
      </c>
      <c r="L254" s="244">
        <v>15</v>
      </c>
      <c r="M254" s="244">
        <f>G254*(1+L254/100)</f>
        <v>0</v>
      </c>
      <c r="N254" s="242">
        <v>0</v>
      </c>
      <c r="O254" s="242">
        <f>ROUND(E254*N254,2)</f>
        <v>0</v>
      </c>
      <c r="P254" s="242">
        <v>0</v>
      </c>
      <c r="Q254" s="242">
        <f>ROUND(E254*P254,2)</f>
        <v>0</v>
      </c>
      <c r="R254" s="244" t="s">
        <v>426</v>
      </c>
      <c r="S254" s="244" t="s">
        <v>227</v>
      </c>
      <c r="T254" s="245" t="s">
        <v>227</v>
      </c>
      <c r="U254" s="222">
        <v>0.9385</v>
      </c>
      <c r="V254" s="222">
        <f>ROUND(E254*U254,2)</f>
        <v>72.239999999999995</v>
      </c>
      <c r="W254" s="222"/>
      <c r="X254" s="222" t="s">
        <v>1420</v>
      </c>
      <c r="Y254" s="222" t="s">
        <v>230</v>
      </c>
      <c r="Z254" s="212"/>
      <c r="AA254" s="212"/>
      <c r="AB254" s="212"/>
      <c r="AC254" s="212"/>
      <c r="AD254" s="212"/>
      <c r="AE254" s="212"/>
      <c r="AF254" s="212"/>
      <c r="AG254" s="212" t="s">
        <v>1421</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72" t="s">
        <v>1422</v>
      </c>
      <c r="D255" s="271"/>
      <c r="E255" s="271"/>
      <c r="F255" s="271"/>
      <c r="G255" s="271"/>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301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222</v>
      </c>
      <c r="B256" s="230" t="s">
        <v>131</v>
      </c>
      <c r="C256" s="256" t="s">
        <v>132</v>
      </c>
      <c r="D256" s="231"/>
      <c r="E256" s="232"/>
      <c r="F256" s="233"/>
      <c r="G256" s="233">
        <f>SUMIF(AG257:AG279,"&lt;&gt;NOR",G257:G279)</f>
        <v>0</v>
      </c>
      <c r="H256" s="233"/>
      <c r="I256" s="233">
        <f>SUM(I257:I279)</f>
        <v>0</v>
      </c>
      <c r="J256" s="233"/>
      <c r="K256" s="233">
        <f>SUM(K257:K279)</f>
        <v>0</v>
      </c>
      <c r="L256" s="233"/>
      <c r="M256" s="233">
        <f>SUM(M257:M279)</f>
        <v>0</v>
      </c>
      <c r="N256" s="232"/>
      <c r="O256" s="232">
        <f>SUM(O257:O279)</f>
        <v>0.36</v>
      </c>
      <c r="P256" s="232"/>
      <c r="Q256" s="232">
        <f>SUM(Q257:Q279)</f>
        <v>0</v>
      </c>
      <c r="R256" s="233"/>
      <c r="S256" s="233"/>
      <c r="T256" s="234"/>
      <c r="U256" s="228"/>
      <c r="V256" s="228">
        <f>SUM(V257:V279)</f>
        <v>12.26</v>
      </c>
      <c r="W256" s="228"/>
      <c r="X256" s="228"/>
      <c r="Y256" s="228"/>
      <c r="AG256" t="s">
        <v>223</v>
      </c>
    </row>
    <row r="257" spans="1:60" ht="22.5" outlineLevel="1" x14ac:dyDescent="0.2">
      <c r="A257" s="239">
        <v>60</v>
      </c>
      <c r="B257" s="240" t="s">
        <v>2937</v>
      </c>
      <c r="C257" s="257" t="s">
        <v>2938</v>
      </c>
      <c r="D257" s="241" t="s">
        <v>296</v>
      </c>
      <c r="E257" s="242">
        <v>29.201830000000001</v>
      </c>
      <c r="F257" s="243"/>
      <c r="G257" s="244">
        <f>ROUND(E257*F257,2)</f>
        <v>0</v>
      </c>
      <c r="H257" s="243"/>
      <c r="I257" s="244">
        <f>ROUND(E257*H257,2)</f>
        <v>0</v>
      </c>
      <c r="J257" s="243"/>
      <c r="K257" s="244">
        <f>ROUND(E257*J257,2)</f>
        <v>0</v>
      </c>
      <c r="L257" s="244">
        <v>15</v>
      </c>
      <c r="M257" s="244">
        <f>G257*(1+L257/100)</f>
        <v>0</v>
      </c>
      <c r="N257" s="242">
        <v>3.7799999999999999E-3</v>
      </c>
      <c r="O257" s="242">
        <f>ROUND(E257*N257,2)</f>
        <v>0.11</v>
      </c>
      <c r="P257" s="242">
        <v>0</v>
      </c>
      <c r="Q257" s="242">
        <f>ROUND(E257*P257,2)</f>
        <v>0</v>
      </c>
      <c r="R257" s="244" t="s">
        <v>1448</v>
      </c>
      <c r="S257" s="244" t="s">
        <v>227</v>
      </c>
      <c r="T257" s="245" t="s">
        <v>227</v>
      </c>
      <c r="U257" s="222">
        <v>0.42</v>
      </c>
      <c r="V257" s="222">
        <f>ROUND(E257*U257,2)</f>
        <v>12.26</v>
      </c>
      <c r="W257" s="222"/>
      <c r="X257" s="222" t="s">
        <v>347</v>
      </c>
      <c r="Y257" s="222" t="s">
        <v>230</v>
      </c>
      <c r="Z257" s="212"/>
      <c r="AA257" s="212"/>
      <c r="AB257" s="212"/>
      <c r="AC257" s="212"/>
      <c r="AD257" s="212"/>
      <c r="AE257" s="212"/>
      <c r="AF257" s="212"/>
      <c r="AG257" s="212" t="s">
        <v>348</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2" x14ac:dyDescent="0.2">
      <c r="A258" s="219"/>
      <c r="B258" s="220"/>
      <c r="C258" s="258" t="s">
        <v>2939</v>
      </c>
      <c r="D258" s="246"/>
      <c r="E258" s="246"/>
      <c r="F258" s="246"/>
      <c r="G258" s="246"/>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233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47" t="str">
        <f>C258</f>
        <v>Nanesení hydroizolační stěrky ve dvou vrstvách. Vlepení těsnicí pásky do spoje podlaha-stěna, přitlačení a uhlazení, přetažení pásky další vrstvou izolační stěrky.</v>
      </c>
      <c r="BB258" s="212"/>
      <c r="BC258" s="212"/>
      <c r="BD258" s="212"/>
      <c r="BE258" s="212"/>
      <c r="BF258" s="212"/>
      <c r="BG258" s="212"/>
      <c r="BH258" s="212"/>
    </row>
    <row r="259" spans="1:60" outlineLevel="2" x14ac:dyDescent="0.2">
      <c r="A259" s="219"/>
      <c r="B259" s="220"/>
      <c r="C259" s="259" t="s">
        <v>2940</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235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2941</v>
      </c>
      <c r="D260" s="226"/>
      <c r="E260" s="227">
        <v>17.294229999999999</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235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9" t="s">
        <v>2942</v>
      </c>
      <c r="D261" s="226"/>
      <c r="E261" s="227">
        <v>11.9076</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235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9">
        <v>61</v>
      </c>
      <c r="B262" s="240" t="s">
        <v>2943</v>
      </c>
      <c r="C262" s="257" t="s">
        <v>2944</v>
      </c>
      <c r="D262" s="241" t="s">
        <v>296</v>
      </c>
      <c r="E262" s="242">
        <v>65.650800000000004</v>
      </c>
      <c r="F262" s="243"/>
      <c r="G262" s="244">
        <f>ROUND(E262*F262,2)</f>
        <v>0</v>
      </c>
      <c r="H262" s="243"/>
      <c r="I262" s="244">
        <f>ROUND(E262*H262,2)</f>
        <v>0</v>
      </c>
      <c r="J262" s="243"/>
      <c r="K262" s="244">
        <f>ROUND(E262*J262,2)</f>
        <v>0</v>
      </c>
      <c r="L262" s="244">
        <v>15</v>
      </c>
      <c r="M262" s="244">
        <f>G262*(1+L262/100)</f>
        <v>0</v>
      </c>
      <c r="N262" s="242">
        <v>3.7799999999999999E-3</v>
      </c>
      <c r="O262" s="242">
        <f>ROUND(E262*N262,2)</f>
        <v>0.25</v>
      </c>
      <c r="P262" s="242">
        <v>0</v>
      </c>
      <c r="Q262" s="242">
        <f>ROUND(E262*P262,2)</f>
        <v>0</v>
      </c>
      <c r="R262" s="244"/>
      <c r="S262" s="244" t="s">
        <v>250</v>
      </c>
      <c r="T262" s="245" t="s">
        <v>228</v>
      </c>
      <c r="U262" s="222">
        <v>0</v>
      </c>
      <c r="V262" s="222">
        <f>ROUND(E262*U262,2)</f>
        <v>0</v>
      </c>
      <c r="W262" s="222"/>
      <c r="X262" s="222" t="s">
        <v>347</v>
      </c>
      <c r="Y262" s="222" t="s">
        <v>230</v>
      </c>
      <c r="Z262" s="212"/>
      <c r="AA262" s="212"/>
      <c r="AB262" s="212"/>
      <c r="AC262" s="212"/>
      <c r="AD262" s="212"/>
      <c r="AE262" s="212"/>
      <c r="AF262" s="212"/>
      <c r="AG262" s="212" t="s">
        <v>348</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8" t="s">
        <v>2945</v>
      </c>
      <c r="D263" s="246"/>
      <c r="E263" s="246"/>
      <c r="F263" s="246"/>
      <c r="G263" s="246"/>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233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47" t="str">
        <f>C263</f>
        <v>minerální bezrozpouštědlovou stěrku hydroizolační stěrku, která se přes těsnící klíny plynule napojí na svislý hydroizolační systém</v>
      </c>
      <c r="BB263" s="212"/>
      <c r="BC263" s="212"/>
      <c r="BD263" s="212"/>
      <c r="BE263" s="212"/>
      <c r="BF263" s="212"/>
      <c r="BG263" s="212"/>
      <c r="BH263" s="212"/>
    </row>
    <row r="264" spans="1:60" outlineLevel="3" x14ac:dyDescent="0.2">
      <c r="A264" s="219"/>
      <c r="B264" s="220"/>
      <c r="C264" s="274" t="s">
        <v>409</v>
      </c>
      <c r="D264" s="223"/>
      <c r="E264" s="224"/>
      <c r="F264" s="225"/>
      <c r="G264" s="225"/>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233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60" t="s">
        <v>2946</v>
      </c>
      <c r="D265" s="248"/>
      <c r="E265" s="248"/>
      <c r="F265" s="248"/>
      <c r="G265" s="248"/>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233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0" t="s">
        <v>1427</v>
      </c>
      <c r="D266" s="248"/>
      <c r="E266" s="248"/>
      <c r="F266" s="248"/>
      <c r="G266" s="248"/>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233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60" t="s">
        <v>2947</v>
      </c>
      <c r="D267" s="248"/>
      <c r="E267" s="248"/>
      <c r="F267" s="248"/>
      <c r="G267" s="248"/>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233</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74" t="s">
        <v>409</v>
      </c>
      <c r="D268" s="223"/>
      <c r="E268" s="224"/>
      <c r="F268" s="225"/>
      <c r="G268" s="225"/>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233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60" t="s">
        <v>2948</v>
      </c>
      <c r="D269" s="248"/>
      <c r="E269" s="248"/>
      <c r="F269" s="248"/>
      <c r="G269" s="248"/>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233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0" t="s">
        <v>2949</v>
      </c>
      <c r="D270" s="248"/>
      <c r="E270" s="248"/>
      <c r="F270" s="248"/>
      <c r="G270" s="248"/>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233</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0" t="s">
        <v>2950</v>
      </c>
      <c r="D271" s="248"/>
      <c r="E271" s="248"/>
      <c r="F271" s="248"/>
      <c r="G271" s="248"/>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233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0" t="s">
        <v>2951</v>
      </c>
      <c r="D272" s="248"/>
      <c r="E272" s="248"/>
      <c r="F272" s="248"/>
      <c r="G272" s="248"/>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233</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9" t="s">
        <v>2835</v>
      </c>
      <c r="D273" s="226"/>
      <c r="E273" s="227"/>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235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9" t="s">
        <v>2836</v>
      </c>
      <c r="D274" s="226"/>
      <c r="E274" s="227">
        <v>24.8</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235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9" t="s">
        <v>2952</v>
      </c>
      <c r="D275" s="226"/>
      <c r="E275" s="227">
        <v>18.559999999999999</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235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9" t="s">
        <v>2875</v>
      </c>
      <c r="D276" s="226"/>
      <c r="E276" s="227">
        <v>2.5</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235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9" t="s">
        <v>2953</v>
      </c>
      <c r="D277" s="226"/>
      <c r="E277" s="227">
        <v>15.1198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235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9" t="s">
        <v>2877</v>
      </c>
      <c r="D278" s="226"/>
      <c r="E278" s="227">
        <v>2.2000000000000002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235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9" t="s">
        <v>2954</v>
      </c>
      <c r="D279" s="226"/>
      <c r="E279" s="227">
        <v>2.4710000000000001</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235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x14ac:dyDescent="0.2">
      <c r="A280" s="229" t="s">
        <v>222</v>
      </c>
      <c r="B280" s="230" t="s">
        <v>135</v>
      </c>
      <c r="C280" s="256" t="s">
        <v>136</v>
      </c>
      <c r="D280" s="231"/>
      <c r="E280" s="232"/>
      <c r="F280" s="233"/>
      <c r="G280" s="233">
        <f>SUMIF(AG281:AG304,"&lt;&gt;NOR",G281:G304)</f>
        <v>0</v>
      </c>
      <c r="H280" s="233"/>
      <c r="I280" s="233">
        <f>SUM(I281:I304)</f>
        <v>0</v>
      </c>
      <c r="J280" s="233"/>
      <c r="K280" s="233">
        <f>SUM(K281:K304)</f>
        <v>0</v>
      </c>
      <c r="L280" s="233"/>
      <c r="M280" s="233">
        <f>SUM(M281:M304)</f>
        <v>0</v>
      </c>
      <c r="N280" s="232"/>
      <c r="O280" s="232">
        <f>SUM(O281:O304)</f>
        <v>0.16</v>
      </c>
      <c r="P280" s="232"/>
      <c r="Q280" s="232">
        <f>SUM(Q281:Q304)</f>
        <v>0</v>
      </c>
      <c r="R280" s="233"/>
      <c r="S280" s="233"/>
      <c r="T280" s="234"/>
      <c r="U280" s="228"/>
      <c r="V280" s="228">
        <f>SUM(V281:V304)</f>
        <v>13.839999999999998</v>
      </c>
      <c r="W280" s="228"/>
      <c r="X280" s="228"/>
      <c r="Y280" s="228"/>
      <c r="AG280" t="s">
        <v>223</v>
      </c>
    </row>
    <row r="281" spans="1:60" outlineLevel="1" x14ac:dyDescent="0.2">
      <c r="A281" s="239">
        <v>62</v>
      </c>
      <c r="B281" s="240" t="s">
        <v>2955</v>
      </c>
      <c r="C281" s="257" t="s">
        <v>2956</v>
      </c>
      <c r="D281" s="241" t="s">
        <v>296</v>
      </c>
      <c r="E281" s="242">
        <v>65.650800000000004</v>
      </c>
      <c r="F281" s="243"/>
      <c r="G281" s="244">
        <f>ROUND(E281*F281,2)</f>
        <v>0</v>
      </c>
      <c r="H281" s="243"/>
      <c r="I281" s="244">
        <f>ROUND(E281*H281,2)</f>
        <v>0</v>
      </c>
      <c r="J281" s="243"/>
      <c r="K281" s="244">
        <f>ROUND(E281*J281,2)</f>
        <v>0</v>
      </c>
      <c r="L281" s="244">
        <v>15</v>
      </c>
      <c r="M281" s="244">
        <f>G281*(1+L281/100)</f>
        <v>0</v>
      </c>
      <c r="N281" s="242">
        <v>0</v>
      </c>
      <c r="O281" s="242">
        <f>ROUND(E281*N281,2)</f>
        <v>0</v>
      </c>
      <c r="P281" s="242">
        <v>0</v>
      </c>
      <c r="Q281" s="242">
        <f>ROUND(E281*P281,2)</f>
        <v>0</v>
      </c>
      <c r="R281" s="244" t="s">
        <v>2957</v>
      </c>
      <c r="S281" s="244" t="s">
        <v>227</v>
      </c>
      <c r="T281" s="245" t="s">
        <v>227</v>
      </c>
      <c r="U281" s="222">
        <v>0.08</v>
      </c>
      <c r="V281" s="222">
        <f>ROUND(E281*U281,2)</f>
        <v>5.25</v>
      </c>
      <c r="W281" s="222"/>
      <c r="X281" s="222" t="s">
        <v>298</v>
      </c>
      <c r="Y281" s="222" t="s">
        <v>230</v>
      </c>
      <c r="Z281" s="212"/>
      <c r="AA281" s="212"/>
      <c r="AB281" s="212"/>
      <c r="AC281" s="212"/>
      <c r="AD281" s="212"/>
      <c r="AE281" s="212"/>
      <c r="AF281" s="212"/>
      <c r="AG281" s="212" t="s">
        <v>299</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9" t="s">
        <v>2835</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235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9" t="s">
        <v>2836</v>
      </c>
      <c r="D283" s="226"/>
      <c r="E283" s="227">
        <v>24.8</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235</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9" t="s">
        <v>2926</v>
      </c>
      <c r="D284" s="226"/>
      <c r="E284" s="227">
        <v>18.559999999999999</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235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9" t="s">
        <v>2875</v>
      </c>
      <c r="D285" s="226"/>
      <c r="E285" s="227">
        <v>2.5</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235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9" t="s">
        <v>2927</v>
      </c>
      <c r="D286" s="226"/>
      <c r="E286" s="227">
        <v>15.1198</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235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2928</v>
      </c>
      <c r="D287" s="226"/>
      <c r="E287" s="227">
        <v>2.2000000000000002</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235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9" t="s">
        <v>2958</v>
      </c>
      <c r="D288" s="226"/>
      <c r="E288" s="227">
        <v>2.4710000000000001</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235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1" x14ac:dyDescent="0.2">
      <c r="A289" s="239">
        <v>63</v>
      </c>
      <c r="B289" s="240" t="s">
        <v>2959</v>
      </c>
      <c r="C289" s="257" t="s">
        <v>2960</v>
      </c>
      <c r="D289" s="241" t="s">
        <v>317</v>
      </c>
      <c r="E289" s="242">
        <v>73.95</v>
      </c>
      <c r="F289" s="243"/>
      <c r="G289" s="244">
        <f>ROUND(E289*F289,2)</f>
        <v>0</v>
      </c>
      <c r="H289" s="243"/>
      <c r="I289" s="244">
        <f>ROUND(E289*H289,2)</f>
        <v>0</v>
      </c>
      <c r="J289" s="243"/>
      <c r="K289" s="244">
        <f>ROUND(E289*J289,2)</f>
        <v>0</v>
      </c>
      <c r="L289" s="244">
        <v>15</v>
      </c>
      <c r="M289" s="244">
        <f>G289*(1+L289/100)</f>
        <v>0</v>
      </c>
      <c r="N289" s="242">
        <v>3.2000000000000003E-4</v>
      </c>
      <c r="O289" s="242">
        <f>ROUND(E289*N289,2)</f>
        <v>0.02</v>
      </c>
      <c r="P289" s="242">
        <v>0</v>
      </c>
      <c r="Q289" s="242">
        <f>ROUND(E289*P289,2)</f>
        <v>0</v>
      </c>
      <c r="R289" s="244" t="s">
        <v>2957</v>
      </c>
      <c r="S289" s="244" t="s">
        <v>227</v>
      </c>
      <c r="T289" s="245" t="s">
        <v>227</v>
      </c>
      <c r="U289" s="222">
        <v>0.05</v>
      </c>
      <c r="V289" s="222">
        <f>ROUND(E289*U289,2)</f>
        <v>3.7</v>
      </c>
      <c r="W289" s="222"/>
      <c r="X289" s="222" t="s">
        <v>298</v>
      </c>
      <c r="Y289" s="222" t="s">
        <v>230</v>
      </c>
      <c r="Z289" s="212"/>
      <c r="AA289" s="212"/>
      <c r="AB289" s="212"/>
      <c r="AC289" s="212"/>
      <c r="AD289" s="212"/>
      <c r="AE289" s="212"/>
      <c r="AF289" s="212"/>
      <c r="AG289" s="212" t="s">
        <v>299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9" t="s">
        <v>2961</v>
      </c>
      <c r="D290" s="226"/>
      <c r="E290" s="227"/>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235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2835</v>
      </c>
      <c r="D291" s="226"/>
      <c r="E291" s="227"/>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235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9" t="s">
        <v>2962</v>
      </c>
      <c r="D292" s="226"/>
      <c r="E292" s="227">
        <v>20</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235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9" t="s">
        <v>2963</v>
      </c>
      <c r="D293" s="226"/>
      <c r="E293" s="227">
        <v>18</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235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9" t="s">
        <v>2964</v>
      </c>
      <c r="D294" s="226"/>
      <c r="E294" s="227">
        <v>7.7</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235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2965</v>
      </c>
      <c r="D295" s="226"/>
      <c r="E295" s="227">
        <v>15.5</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235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2966</v>
      </c>
      <c r="D296" s="226"/>
      <c r="E296" s="227">
        <v>6.4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235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9" t="s">
        <v>2967</v>
      </c>
      <c r="D297" s="226"/>
      <c r="E297" s="227">
        <v>6.35</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235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39">
        <v>64</v>
      </c>
      <c r="B298" s="240" t="s">
        <v>2968</v>
      </c>
      <c r="C298" s="257" t="s">
        <v>2969</v>
      </c>
      <c r="D298" s="241" t="s">
        <v>296</v>
      </c>
      <c r="E298" s="242">
        <v>65.650800000000004</v>
      </c>
      <c r="F298" s="243"/>
      <c r="G298" s="244">
        <f>ROUND(E298*F298,2)</f>
        <v>0</v>
      </c>
      <c r="H298" s="243"/>
      <c r="I298" s="244">
        <f>ROUND(E298*H298,2)</f>
        <v>0</v>
      </c>
      <c r="J298" s="243"/>
      <c r="K298" s="244">
        <f>ROUND(E298*J298,2)</f>
        <v>0</v>
      </c>
      <c r="L298" s="244">
        <v>15</v>
      </c>
      <c r="M298" s="244">
        <f>G298*(1+L298/100)</f>
        <v>0</v>
      </c>
      <c r="N298" s="242">
        <v>1.0000000000000001E-5</v>
      </c>
      <c r="O298" s="242">
        <f>ROUND(E298*N298,2)</f>
        <v>0</v>
      </c>
      <c r="P298" s="242">
        <v>0</v>
      </c>
      <c r="Q298" s="242">
        <f>ROUND(E298*P298,2)</f>
        <v>0</v>
      </c>
      <c r="R298" s="244" t="s">
        <v>2957</v>
      </c>
      <c r="S298" s="244" t="s">
        <v>227</v>
      </c>
      <c r="T298" s="245" t="s">
        <v>227</v>
      </c>
      <c r="U298" s="222">
        <v>7.0000000000000007E-2</v>
      </c>
      <c r="V298" s="222">
        <f>ROUND(E298*U298,2)</f>
        <v>4.5999999999999996</v>
      </c>
      <c r="W298" s="222"/>
      <c r="X298" s="222" t="s">
        <v>298</v>
      </c>
      <c r="Y298" s="222" t="s">
        <v>230</v>
      </c>
      <c r="Z298" s="212"/>
      <c r="AA298" s="212"/>
      <c r="AB298" s="212"/>
      <c r="AC298" s="212"/>
      <c r="AD298" s="212"/>
      <c r="AE298" s="212"/>
      <c r="AF298" s="212"/>
      <c r="AG298" s="212" t="s">
        <v>299</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9" t="s">
        <v>2970</v>
      </c>
      <c r="D299" s="226"/>
      <c r="E299" s="227">
        <v>65.650800000000004</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235</v>
      </c>
      <c r="AH299" s="212">
        <v>5</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9">
        <v>65</v>
      </c>
      <c r="B300" s="240" t="s">
        <v>2971</v>
      </c>
      <c r="C300" s="257" t="s">
        <v>2972</v>
      </c>
      <c r="D300" s="241" t="s">
        <v>322</v>
      </c>
      <c r="E300" s="242">
        <v>5.6722299999999999</v>
      </c>
      <c r="F300" s="243"/>
      <c r="G300" s="244">
        <f>ROUND(E300*F300,2)</f>
        <v>0</v>
      </c>
      <c r="H300" s="243"/>
      <c r="I300" s="244">
        <f>ROUND(E300*H300,2)</f>
        <v>0</v>
      </c>
      <c r="J300" s="243"/>
      <c r="K300" s="244">
        <f>ROUND(E300*J300,2)</f>
        <v>0</v>
      </c>
      <c r="L300" s="244">
        <v>15</v>
      </c>
      <c r="M300" s="244">
        <f>G300*(1+L300/100)</f>
        <v>0</v>
      </c>
      <c r="N300" s="242">
        <v>2.5000000000000001E-2</v>
      </c>
      <c r="O300" s="242">
        <f>ROUND(E300*N300,2)</f>
        <v>0.14000000000000001</v>
      </c>
      <c r="P300" s="242">
        <v>0</v>
      </c>
      <c r="Q300" s="242">
        <f>ROUND(E300*P300,2)</f>
        <v>0</v>
      </c>
      <c r="R300" s="244" t="s">
        <v>368</v>
      </c>
      <c r="S300" s="244" t="s">
        <v>227</v>
      </c>
      <c r="T300" s="245" t="s">
        <v>227</v>
      </c>
      <c r="U300" s="222">
        <v>0</v>
      </c>
      <c r="V300" s="222">
        <f>ROUND(E300*U300,2)</f>
        <v>0</v>
      </c>
      <c r="W300" s="222"/>
      <c r="X300" s="222" t="s">
        <v>369</v>
      </c>
      <c r="Y300" s="222" t="s">
        <v>230</v>
      </c>
      <c r="Z300" s="212"/>
      <c r="AA300" s="212"/>
      <c r="AB300" s="212"/>
      <c r="AC300" s="212"/>
      <c r="AD300" s="212"/>
      <c r="AE300" s="212"/>
      <c r="AF300" s="212"/>
      <c r="AG300" s="212" t="s">
        <v>370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9" t="s">
        <v>2835</v>
      </c>
      <c r="D301" s="226"/>
      <c r="E301" s="227"/>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235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9" t="s">
        <v>2973</v>
      </c>
      <c r="D302" s="226"/>
      <c r="E302" s="227">
        <v>5.6722299999999999</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235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39">
        <v>66</v>
      </c>
      <c r="B303" s="240" t="s">
        <v>2974</v>
      </c>
      <c r="C303" s="257" t="s">
        <v>2975</v>
      </c>
      <c r="D303" s="241" t="s">
        <v>384</v>
      </c>
      <c r="E303" s="242">
        <v>0.16613</v>
      </c>
      <c r="F303" s="243"/>
      <c r="G303" s="244">
        <f>ROUND(E303*F303,2)</f>
        <v>0</v>
      </c>
      <c r="H303" s="243"/>
      <c r="I303" s="244">
        <f>ROUND(E303*H303,2)</f>
        <v>0</v>
      </c>
      <c r="J303" s="243"/>
      <c r="K303" s="244">
        <f>ROUND(E303*J303,2)</f>
        <v>0</v>
      </c>
      <c r="L303" s="244">
        <v>15</v>
      </c>
      <c r="M303" s="244">
        <f>G303*(1+L303/100)</f>
        <v>0</v>
      </c>
      <c r="N303" s="242">
        <v>0</v>
      </c>
      <c r="O303" s="242">
        <f>ROUND(E303*N303,2)</f>
        <v>0</v>
      </c>
      <c r="P303" s="242">
        <v>0</v>
      </c>
      <c r="Q303" s="242">
        <f>ROUND(E303*P303,2)</f>
        <v>0</v>
      </c>
      <c r="R303" s="244" t="s">
        <v>2957</v>
      </c>
      <c r="S303" s="244" t="s">
        <v>227</v>
      </c>
      <c r="T303" s="245" t="s">
        <v>227</v>
      </c>
      <c r="U303" s="222">
        <v>1.74</v>
      </c>
      <c r="V303" s="222">
        <f>ROUND(E303*U303,2)</f>
        <v>0.28999999999999998</v>
      </c>
      <c r="W303" s="222"/>
      <c r="X303" s="222" t="s">
        <v>1420</v>
      </c>
      <c r="Y303" s="222" t="s">
        <v>230</v>
      </c>
      <c r="Z303" s="212"/>
      <c r="AA303" s="212"/>
      <c r="AB303" s="212"/>
      <c r="AC303" s="212"/>
      <c r="AD303" s="212"/>
      <c r="AE303" s="212"/>
      <c r="AF303" s="212"/>
      <c r="AG303" s="212" t="s">
        <v>1421</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72" t="s">
        <v>1490</v>
      </c>
      <c r="D304" s="271"/>
      <c r="E304" s="271"/>
      <c r="F304" s="271"/>
      <c r="G304" s="271"/>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301</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x14ac:dyDescent="0.2">
      <c r="A305" s="229" t="s">
        <v>222</v>
      </c>
      <c r="B305" s="230" t="s">
        <v>155</v>
      </c>
      <c r="C305" s="256" t="s">
        <v>156</v>
      </c>
      <c r="D305" s="231"/>
      <c r="E305" s="232"/>
      <c r="F305" s="233"/>
      <c r="G305" s="233">
        <f>SUMIF(AG306:AG307,"&lt;&gt;NOR",G306:G307)</f>
        <v>0</v>
      </c>
      <c r="H305" s="233"/>
      <c r="I305" s="233">
        <f>SUM(I306:I307)</f>
        <v>0</v>
      </c>
      <c r="J305" s="233"/>
      <c r="K305" s="233">
        <f>SUM(K306:K307)</f>
        <v>0</v>
      </c>
      <c r="L305" s="233"/>
      <c r="M305" s="233">
        <f>SUM(M306:M307)</f>
        <v>0</v>
      </c>
      <c r="N305" s="232"/>
      <c r="O305" s="232">
        <f>SUM(O306:O307)</f>
        <v>0</v>
      </c>
      <c r="P305" s="232"/>
      <c r="Q305" s="232">
        <f>SUM(Q306:Q307)</f>
        <v>0.36</v>
      </c>
      <c r="R305" s="233"/>
      <c r="S305" s="233"/>
      <c r="T305" s="234"/>
      <c r="U305" s="228"/>
      <c r="V305" s="228">
        <f>SUM(V306:V307)</f>
        <v>0.7</v>
      </c>
      <c r="W305" s="228"/>
      <c r="X305" s="228"/>
      <c r="Y305" s="228"/>
      <c r="AG305" t="s">
        <v>223</v>
      </c>
    </row>
    <row r="306" spans="1:60" outlineLevel="1" x14ac:dyDescent="0.2">
      <c r="A306" s="239">
        <v>67</v>
      </c>
      <c r="B306" s="240" t="s">
        <v>2976</v>
      </c>
      <c r="C306" s="257" t="s">
        <v>2977</v>
      </c>
      <c r="D306" s="241" t="s">
        <v>317</v>
      </c>
      <c r="E306" s="242">
        <v>1.2</v>
      </c>
      <c r="F306" s="243"/>
      <c r="G306" s="244">
        <f>ROUND(E306*F306,2)</f>
        <v>0</v>
      </c>
      <c r="H306" s="243"/>
      <c r="I306" s="244">
        <f>ROUND(E306*H306,2)</f>
        <v>0</v>
      </c>
      <c r="J306" s="243"/>
      <c r="K306" s="244">
        <f>ROUND(E306*J306,2)</f>
        <v>0</v>
      </c>
      <c r="L306" s="244">
        <v>15</v>
      </c>
      <c r="M306" s="244">
        <f>G306*(1+L306/100)</f>
        <v>0</v>
      </c>
      <c r="N306" s="242">
        <v>0</v>
      </c>
      <c r="O306" s="242">
        <f>ROUND(E306*N306,2)</f>
        <v>0</v>
      </c>
      <c r="P306" s="242">
        <v>0.3</v>
      </c>
      <c r="Q306" s="242">
        <f>ROUND(E306*P306,2)</f>
        <v>0.36</v>
      </c>
      <c r="R306" s="244" t="s">
        <v>1493</v>
      </c>
      <c r="S306" s="244" t="s">
        <v>227</v>
      </c>
      <c r="T306" s="245" t="s">
        <v>227</v>
      </c>
      <c r="U306" s="222">
        <v>0.57999999999999996</v>
      </c>
      <c r="V306" s="222">
        <f>ROUND(E306*U306,2)</f>
        <v>0.7</v>
      </c>
      <c r="W306" s="222"/>
      <c r="X306" s="222" t="s">
        <v>298</v>
      </c>
      <c r="Y306" s="222" t="s">
        <v>230</v>
      </c>
      <c r="Z306" s="212"/>
      <c r="AA306" s="212"/>
      <c r="AB306" s="212"/>
      <c r="AC306" s="212"/>
      <c r="AD306" s="212"/>
      <c r="AE306" s="212"/>
      <c r="AF306" s="212"/>
      <c r="AG306" s="212" t="s">
        <v>299</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9" t="s">
        <v>2978</v>
      </c>
      <c r="D307" s="226"/>
      <c r="E307" s="227">
        <v>1.2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235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x14ac:dyDescent="0.2">
      <c r="A308" s="229" t="s">
        <v>222</v>
      </c>
      <c r="B308" s="230" t="s">
        <v>159</v>
      </c>
      <c r="C308" s="256" t="s">
        <v>160</v>
      </c>
      <c r="D308" s="231"/>
      <c r="E308" s="232"/>
      <c r="F308" s="233"/>
      <c r="G308" s="233">
        <f>SUMIF(AG309:AG336,"&lt;&gt;NOR",G309:G336)</f>
        <v>0</v>
      </c>
      <c r="H308" s="233"/>
      <c r="I308" s="233">
        <f>SUM(I309:I336)</f>
        <v>0</v>
      </c>
      <c r="J308" s="233"/>
      <c r="K308" s="233">
        <f>SUM(K309:K336)</f>
        <v>0</v>
      </c>
      <c r="L308" s="233"/>
      <c r="M308" s="233">
        <f>SUM(M309:M336)</f>
        <v>0</v>
      </c>
      <c r="N308" s="232"/>
      <c r="O308" s="232">
        <f>SUM(O309:O336)</f>
        <v>0.6</v>
      </c>
      <c r="P308" s="232"/>
      <c r="Q308" s="232">
        <f>SUM(Q309:Q336)</f>
        <v>0</v>
      </c>
      <c r="R308" s="233"/>
      <c r="S308" s="233"/>
      <c r="T308" s="234"/>
      <c r="U308" s="228"/>
      <c r="V308" s="228">
        <f>SUM(V309:V336)</f>
        <v>0</v>
      </c>
      <c r="W308" s="228"/>
      <c r="X308" s="228"/>
      <c r="Y308" s="228"/>
      <c r="AG308" t="s">
        <v>223</v>
      </c>
    </row>
    <row r="309" spans="1:60" ht="22.5" outlineLevel="1" x14ac:dyDescent="0.2">
      <c r="A309" s="239">
        <v>68</v>
      </c>
      <c r="B309" s="240" t="s">
        <v>2979</v>
      </c>
      <c r="C309" s="257" t="s">
        <v>2980</v>
      </c>
      <c r="D309" s="241" t="s">
        <v>425</v>
      </c>
      <c r="E309" s="242">
        <v>4</v>
      </c>
      <c r="F309" s="243"/>
      <c r="G309" s="244">
        <f>ROUND(E309*F309,2)</f>
        <v>0</v>
      </c>
      <c r="H309" s="243"/>
      <c r="I309" s="244">
        <f>ROUND(E309*H309,2)</f>
        <v>0</v>
      </c>
      <c r="J309" s="243"/>
      <c r="K309" s="244">
        <f>ROUND(E309*J309,2)</f>
        <v>0</v>
      </c>
      <c r="L309" s="244">
        <v>15</v>
      </c>
      <c r="M309" s="244">
        <f>G309*(1+L309/100)</f>
        <v>0</v>
      </c>
      <c r="N309" s="242">
        <v>0.1</v>
      </c>
      <c r="O309" s="242">
        <f>ROUND(E309*N309,2)</f>
        <v>0.4</v>
      </c>
      <c r="P309" s="242">
        <v>0</v>
      </c>
      <c r="Q309" s="242">
        <f>ROUND(E309*P309,2)</f>
        <v>0</v>
      </c>
      <c r="R309" s="244"/>
      <c r="S309" s="244" t="s">
        <v>250</v>
      </c>
      <c r="T309" s="245" t="s">
        <v>228</v>
      </c>
      <c r="U309" s="222">
        <v>0</v>
      </c>
      <c r="V309" s="222">
        <f>ROUND(E309*U309,2)</f>
        <v>0</v>
      </c>
      <c r="W309" s="222"/>
      <c r="X309" s="222" t="s">
        <v>298</v>
      </c>
      <c r="Y309" s="222" t="s">
        <v>230</v>
      </c>
      <c r="Z309" s="212"/>
      <c r="AA309" s="212"/>
      <c r="AB309" s="212"/>
      <c r="AC309" s="212"/>
      <c r="AD309" s="212"/>
      <c r="AE309" s="212"/>
      <c r="AF309" s="212"/>
      <c r="AG309" s="212" t="s">
        <v>362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8" t="s">
        <v>2981</v>
      </c>
      <c r="D310" s="246"/>
      <c r="E310" s="246"/>
      <c r="F310" s="246"/>
      <c r="G310" s="246"/>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233</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60" t="s">
        <v>2982</v>
      </c>
      <c r="D311" s="248"/>
      <c r="E311" s="248"/>
      <c r="F311" s="248"/>
      <c r="G311" s="248"/>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233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60" t="s">
        <v>2983</v>
      </c>
      <c r="D312" s="248"/>
      <c r="E312" s="248"/>
      <c r="F312" s="248"/>
      <c r="G312" s="248"/>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233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60" t="s">
        <v>2984</v>
      </c>
      <c r="D313" s="248"/>
      <c r="E313" s="248"/>
      <c r="F313" s="248"/>
      <c r="G313" s="248"/>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233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0" t="s">
        <v>2985</v>
      </c>
      <c r="D314" s="248"/>
      <c r="E314" s="248"/>
      <c r="F314" s="248"/>
      <c r="G314" s="248"/>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233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0" t="s">
        <v>2986</v>
      </c>
      <c r="D315" s="248"/>
      <c r="E315" s="248"/>
      <c r="F315" s="248"/>
      <c r="G315" s="248"/>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233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0" t="s">
        <v>2987</v>
      </c>
      <c r="D316" s="248"/>
      <c r="E316" s="248"/>
      <c r="F316" s="248"/>
      <c r="G316" s="248"/>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233</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9" t="s">
        <v>2988</v>
      </c>
      <c r="D317" s="226"/>
      <c r="E317" s="227">
        <v>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235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9" t="s">
        <v>2989</v>
      </c>
      <c r="D318" s="226"/>
      <c r="E318" s="227">
        <v>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235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1" x14ac:dyDescent="0.2">
      <c r="A319" s="239">
        <v>69</v>
      </c>
      <c r="B319" s="240" t="s">
        <v>2990</v>
      </c>
      <c r="C319" s="257" t="s">
        <v>2991</v>
      </c>
      <c r="D319" s="241" t="s">
        <v>425</v>
      </c>
      <c r="E319" s="242">
        <v>1</v>
      </c>
      <c r="F319" s="243"/>
      <c r="G319" s="244">
        <f>ROUND(E319*F319,2)</f>
        <v>0</v>
      </c>
      <c r="H319" s="243"/>
      <c r="I319" s="244">
        <f>ROUND(E319*H319,2)</f>
        <v>0</v>
      </c>
      <c r="J319" s="243"/>
      <c r="K319" s="244">
        <f>ROUND(E319*J319,2)</f>
        <v>0</v>
      </c>
      <c r="L319" s="244">
        <v>15</v>
      </c>
      <c r="M319" s="244">
        <f>G319*(1+L319/100)</f>
        <v>0</v>
      </c>
      <c r="N319" s="242">
        <v>0.1</v>
      </c>
      <c r="O319" s="242">
        <f>ROUND(E319*N319,2)</f>
        <v>0.1</v>
      </c>
      <c r="P319" s="242">
        <v>0</v>
      </c>
      <c r="Q319" s="242">
        <f>ROUND(E319*P319,2)</f>
        <v>0</v>
      </c>
      <c r="R319" s="244"/>
      <c r="S319" s="244" t="s">
        <v>250</v>
      </c>
      <c r="T319" s="245" t="s">
        <v>228</v>
      </c>
      <c r="U319" s="222">
        <v>0</v>
      </c>
      <c r="V319" s="222">
        <f>ROUND(E319*U319,2)</f>
        <v>0</v>
      </c>
      <c r="W319" s="222"/>
      <c r="X319" s="222" t="s">
        <v>298</v>
      </c>
      <c r="Y319" s="222" t="s">
        <v>230</v>
      </c>
      <c r="Z319" s="212"/>
      <c r="AA319" s="212"/>
      <c r="AB319" s="212"/>
      <c r="AC319" s="212"/>
      <c r="AD319" s="212"/>
      <c r="AE319" s="212"/>
      <c r="AF319" s="212"/>
      <c r="AG319" s="212" t="s">
        <v>362</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8" t="s">
        <v>2992</v>
      </c>
      <c r="D320" s="246"/>
      <c r="E320" s="246"/>
      <c r="F320" s="246"/>
      <c r="G320" s="246"/>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233</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60" t="s">
        <v>2993</v>
      </c>
      <c r="D321" s="248"/>
      <c r="E321" s="248"/>
      <c r="F321" s="248"/>
      <c r="G321" s="248"/>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233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60" t="s">
        <v>2984</v>
      </c>
      <c r="D322" s="248"/>
      <c r="E322" s="248"/>
      <c r="F322" s="248"/>
      <c r="G322" s="248"/>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233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9" t="s">
        <v>2994</v>
      </c>
      <c r="D323" s="226"/>
      <c r="E323" s="227">
        <v>1</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235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1" x14ac:dyDescent="0.2">
      <c r="A324" s="239">
        <v>70</v>
      </c>
      <c r="B324" s="240" t="s">
        <v>2995</v>
      </c>
      <c r="C324" s="257" t="s">
        <v>2996</v>
      </c>
      <c r="D324" s="241" t="s">
        <v>425</v>
      </c>
      <c r="E324" s="242">
        <v>1</v>
      </c>
      <c r="F324" s="243"/>
      <c r="G324" s="244">
        <f>ROUND(E324*F324,2)</f>
        <v>0</v>
      </c>
      <c r="H324" s="243"/>
      <c r="I324" s="244">
        <f>ROUND(E324*H324,2)</f>
        <v>0</v>
      </c>
      <c r="J324" s="243"/>
      <c r="K324" s="244">
        <f>ROUND(E324*J324,2)</f>
        <v>0</v>
      </c>
      <c r="L324" s="244">
        <v>15</v>
      </c>
      <c r="M324" s="244">
        <f>G324*(1+L324/100)</f>
        <v>0</v>
      </c>
      <c r="N324" s="242">
        <v>0.1</v>
      </c>
      <c r="O324" s="242">
        <f>ROUND(E324*N324,2)</f>
        <v>0.1</v>
      </c>
      <c r="P324" s="242">
        <v>0</v>
      </c>
      <c r="Q324" s="242">
        <f>ROUND(E324*P324,2)</f>
        <v>0</v>
      </c>
      <c r="R324" s="244"/>
      <c r="S324" s="244" t="s">
        <v>250</v>
      </c>
      <c r="T324" s="245" t="s">
        <v>228</v>
      </c>
      <c r="U324" s="222">
        <v>0</v>
      </c>
      <c r="V324" s="222">
        <f>ROUND(E324*U324,2)</f>
        <v>0</v>
      </c>
      <c r="W324" s="222"/>
      <c r="X324" s="222" t="s">
        <v>298</v>
      </c>
      <c r="Y324" s="222" t="s">
        <v>230</v>
      </c>
      <c r="Z324" s="212"/>
      <c r="AA324" s="212"/>
      <c r="AB324" s="212"/>
      <c r="AC324" s="212"/>
      <c r="AD324" s="212"/>
      <c r="AE324" s="212"/>
      <c r="AF324" s="212"/>
      <c r="AG324" s="212" t="s">
        <v>362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8" t="s">
        <v>2997</v>
      </c>
      <c r="D325" s="246"/>
      <c r="E325" s="246"/>
      <c r="F325" s="246"/>
      <c r="G325" s="246"/>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233</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33.75" outlineLevel="3" x14ac:dyDescent="0.2">
      <c r="A326" s="219"/>
      <c r="B326" s="220"/>
      <c r="C326" s="260" t="s">
        <v>2998</v>
      </c>
      <c r="D326" s="248"/>
      <c r="E326" s="248"/>
      <c r="F326" s="248"/>
      <c r="G326" s="248"/>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233</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7" t="str">
        <f>C326</f>
        <v>Dvířka a viditelné části korpusů z DTD laminované o tloušťce 18mm, ABS hrany o tloušťce 2mm, ve shodné barvě, ABS hrany na všech stranách desek s výjimkou hran přiražených ke stěnám a bočních hran polic. Korpusy z DTD laminované o tloušťce 18mm. ABS hrany o tl.2mm ve shodné barvě.</v>
      </c>
      <c r="BB326" s="212"/>
      <c r="BC326" s="212"/>
      <c r="BD326" s="212"/>
      <c r="BE326" s="212"/>
      <c r="BF326" s="212"/>
      <c r="BG326" s="212"/>
      <c r="BH326" s="212"/>
    </row>
    <row r="327" spans="1:60" outlineLevel="3" x14ac:dyDescent="0.2">
      <c r="A327" s="219"/>
      <c r="B327" s="220"/>
      <c r="C327" s="260" t="s">
        <v>2999</v>
      </c>
      <c r="D327" s="248"/>
      <c r="E327" s="248"/>
      <c r="F327" s="248"/>
      <c r="G327" s="248"/>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233</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7" t="str">
        <f>C327</f>
        <v>Nábytkové úchytky jednoduchého mírně zaobleného tvaru, délky 136mm, rozteče otvorů 128mm, šířky 20mm, výšky 30mm.</v>
      </c>
      <c r="BB327" s="212"/>
      <c r="BC327" s="212"/>
      <c r="BD327" s="212"/>
      <c r="BE327" s="212"/>
      <c r="BF327" s="212"/>
      <c r="BG327" s="212"/>
      <c r="BH327" s="212"/>
    </row>
    <row r="328" spans="1:60" outlineLevel="3" x14ac:dyDescent="0.2">
      <c r="A328" s="219"/>
      <c r="B328" s="220"/>
      <c r="C328" s="260" t="s">
        <v>3000</v>
      </c>
      <c r="D328" s="248"/>
      <c r="E328" s="248"/>
      <c r="F328" s="248"/>
      <c r="G328" s="248"/>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233</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7" t="str">
        <f>C328</f>
        <v>Kování: na křídlech madla z broušené nerezové oceli, skříňový zámek, dveřní závěsy s klipovou technikou</v>
      </c>
      <c r="BB328" s="212"/>
      <c r="BC328" s="212"/>
      <c r="BD328" s="212"/>
      <c r="BE328" s="212"/>
      <c r="BF328" s="212"/>
      <c r="BG328" s="212"/>
      <c r="BH328" s="212"/>
    </row>
    <row r="329" spans="1:60" outlineLevel="3" x14ac:dyDescent="0.2">
      <c r="A329" s="219"/>
      <c r="B329" s="220"/>
      <c r="C329" s="260" t="s">
        <v>3001</v>
      </c>
      <c r="D329" s="248"/>
      <c r="E329" s="248"/>
      <c r="F329" s="248"/>
      <c r="G329" s="248"/>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233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0" t="s">
        <v>3002</v>
      </c>
      <c r="D330" s="248"/>
      <c r="E330" s="248"/>
      <c r="F330" s="248"/>
      <c r="G330" s="248"/>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233</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47" t="str">
        <f>C330</f>
        <v>Povrchová úprava: dvířka a korpusy z DTD laminované v barvě dle barevného řešení. Nábytkové úchyty z matné nerezi.</v>
      </c>
      <c r="BB330" s="212"/>
      <c r="BC330" s="212"/>
      <c r="BD330" s="212"/>
      <c r="BE330" s="212"/>
      <c r="BF330" s="212"/>
      <c r="BG330" s="212"/>
      <c r="BH330" s="212"/>
    </row>
    <row r="331" spans="1:60" outlineLevel="2" x14ac:dyDescent="0.2">
      <c r="A331" s="219"/>
      <c r="B331" s="220"/>
      <c r="C331" s="259" t="s">
        <v>650</v>
      </c>
      <c r="D331" s="226"/>
      <c r="E331" s="227">
        <v>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235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39">
        <v>71</v>
      </c>
      <c r="B332" s="240" t="s">
        <v>3003</v>
      </c>
      <c r="C332" s="257" t="s">
        <v>3004</v>
      </c>
      <c r="D332" s="241" t="s">
        <v>425</v>
      </c>
      <c r="E332" s="242">
        <v>2</v>
      </c>
      <c r="F332" s="243"/>
      <c r="G332" s="244">
        <f>ROUND(E332*F332,2)</f>
        <v>0</v>
      </c>
      <c r="H332" s="243"/>
      <c r="I332" s="244">
        <f>ROUND(E332*H332,2)</f>
        <v>0</v>
      </c>
      <c r="J332" s="243"/>
      <c r="K332" s="244">
        <f>ROUND(E332*J332,2)</f>
        <v>0</v>
      </c>
      <c r="L332" s="244">
        <v>15</v>
      </c>
      <c r="M332" s="244">
        <f>G332*(1+L332/100)</f>
        <v>0</v>
      </c>
      <c r="N332" s="242">
        <v>0</v>
      </c>
      <c r="O332" s="242">
        <f>ROUND(E332*N332,2)</f>
        <v>0</v>
      </c>
      <c r="P332" s="242">
        <v>0</v>
      </c>
      <c r="Q332" s="242">
        <f>ROUND(E332*P332,2)</f>
        <v>0</v>
      </c>
      <c r="R332" s="244"/>
      <c r="S332" s="244" t="s">
        <v>250</v>
      </c>
      <c r="T332" s="245" t="s">
        <v>228</v>
      </c>
      <c r="U332" s="222">
        <v>0</v>
      </c>
      <c r="V332" s="222">
        <f>ROUND(E332*U332,2)</f>
        <v>0</v>
      </c>
      <c r="W332" s="222"/>
      <c r="X332" s="222" t="s">
        <v>298</v>
      </c>
      <c r="Y332" s="222" t="s">
        <v>230</v>
      </c>
      <c r="Z332" s="212"/>
      <c r="AA332" s="212"/>
      <c r="AB332" s="212"/>
      <c r="AC332" s="212"/>
      <c r="AD332" s="212"/>
      <c r="AE332" s="212"/>
      <c r="AF332" s="212"/>
      <c r="AG332" s="212" t="s">
        <v>362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8" t="s">
        <v>3005</v>
      </c>
      <c r="D333" s="246"/>
      <c r="E333" s="246"/>
      <c r="F333" s="246"/>
      <c r="G333" s="246"/>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233</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60" t="s">
        <v>3006</v>
      </c>
      <c r="D334" s="248"/>
      <c r="E334" s="248"/>
      <c r="F334" s="248"/>
      <c r="G334" s="248"/>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233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47" t="str">
        <f>C334</f>
        <v>Povrchová úprava: povrch hladký, nátěr slonová kost - odsouhlasí NPÚ, povrch stejný jako osazené okno</v>
      </c>
      <c r="BB334" s="212"/>
      <c r="BC334" s="212"/>
      <c r="BD334" s="212"/>
      <c r="BE334" s="212"/>
      <c r="BF334" s="212"/>
      <c r="BG334" s="212"/>
      <c r="BH334" s="212"/>
    </row>
    <row r="335" spans="1:60" outlineLevel="3" x14ac:dyDescent="0.2">
      <c r="A335" s="219"/>
      <c r="B335" s="220"/>
      <c r="C335" s="260" t="s">
        <v>3007</v>
      </c>
      <c r="D335" s="248"/>
      <c r="E335" s="248"/>
      <c r="F335" s="248"/>
      <c r="G335" s="248"/>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233</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59" t="s">
        <v>1761</v>
      </c>
      <c r="D336" s="226"/>
      <c r="E336" s="227">
        <v>2</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235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x14ac:dyDescent="0.2">
      <c r="A337" s="229" t="s">
        <v>222</v>
      </c>
      <c r="B337" s="230" t="s">
        <v>161</v>
      </c>
      <c r="C337" s="256" t="s">
        <v>162</v>
      </c>
      <c r="D337" s="231"/>
      <c r="E337" s="232"/>
      <c r="F337" s="233"/>
      <c r="G337" s="233">
        <f>SUMIF(AG338:AG344,"&lt;&gt;NOR",G338:G344)</f>
        <v>0</v>
      </c>
      <c r="H337" s="233"/>
      <c r="I337" s="233">
        <f>SUM(I338:I344)</f>
        <v>0</v>
      </c>
      <c r="J337" s="233"/>
      <c r="K337" s="233">
        <f>SUM(K338:K344)</f>
        <v>0</v>
      </c>
      <c r="L337" s="233"/>
      <c r="M337" s="233">
        <f>SUM(M338:M344)</f>
        <v>0</v>
      </c>
      <c r="N337" s="232"/>
      <c r="O337" s="232">
        <f>SUM(O338:O344)</f>
        <v>0</v>
      </c>
      <c r="P337" s="232"/>
      <c r="Q337" s="232">
        <f>SUM(Q338:Q344)</f>
        <v>7.0000000000000007E-2</v>
      </c>
      <c r="R337" s="233"/>
      <c r="S337" s="233"/>
      <c r="T337" s="234"/>
      <c r="U337" s="228"/>
      <c r="V337" s="228">
        <f>SUM(V338:V344)</f>
        <v>3.61</v>
      </c>
      <c r="W337" s="228"/>
      <c r="X337" s="228"/>
      <c r="Y337" s="228"/>
      <c r="AG337" t="s">
        <v>223</v>
      </c>
    </row>
    <row r="338" spans="1:60" outlineLevel="1" x14ac:dyDescent="0.2">
      <c r="A338" s="239">
        <v>72</v>
      </c>
      <c r="B338" s="240" t="s">
        <v>1826</v>
      </c>
      <c r="C338" s="257" t="s">
        <v>1827</v>
      </c>
      <c r="D338" s="241" t="s">
        <v>367</v>
      </c>
      <c r="E338" s="242">
        <v>72.224000000000004</v>
      </c>
      <c r="F338" s="243"/>
      <c r="G338" s="244">
        <f>ROUND(E338*F338,2)</f>
        <v>0</v>
      </c>
      <c r="H338" s="243"/>
      <c r="I338" s="244">
        <f>ROUND(E338*H338,2)</f>
        <v>0</v>
      </c>
      <c r="J338" s="243"/>
      <c r="K338" s="244">
        <f>ROUND(E338*J338,2)</f>
        <v>0</v>
      </c>
      <c r="L338" s="244">
        <v>15</v>
      </c>
      <c r="M338" s="244">
        <f>G338*(1+L338/100)</f>
        <v>0</v>
      </c>
      <c r="N338" s="242">
        <v>6.0000000000000002E-5</v>
      </c>
      <c r="O338" s="242">
        <f>ROUND(E338*N338,2)</f>
        <v>0</v>
      </c>
      <c r="P338" s="242">
        <v>1E-3</v>
      </c>
      <c r="Q338" s="242">
        <f>ROUND(E338*P338,2)</f>
        <v>7.0000000000000007E-2</v>
      </c>
      <c r="R338" s="244" t="s">
        <v>1812</v>
      </c>
      <c r="S338" s="244" t="s">
        <v>227</v>
      </c>
      <c r="T338" s="245" t="s">
        <v>227</v>
      </c>
      <c r="U338" s="222">
        <v>0.05</v>
      </c>
      <c r="V338" s="222">
        <f>ROUND(E338*U338,2)</f>
        <v>3.61</v>
      </c>
      <c r="W338" s="222"/>
      <c r="X338" s="222" t="s">
        <v>298</v>
      </c>
      <c r="Y338" s="222" t="s">
        <v>230</v>
      </c>
      <c r="Z338" s="212"/>
      <c r="AA338" s="212"/>
      <c r="AB338" s="212"/>
      <c r="AC338" s="212"/>
      <c r="AD338" s="212"/>
      <c r="AE338" s="212"/>
      <c r="AF338" s="212"/>
      <c r="AG338" s="212" t="s">
        <v>299</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59" t="s">
        <v>3008</v>
      </c>
      <c r="D339" s="226"/>
      <c r="E339" s="227"/>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235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9" t="s">
        <v>3009</v>
      </c>
      <c r="D340" s="226"/>
      <c r="E340" s="227"/>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235</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9" t="s">
        <v>3010</v>
      </c>
      <c r="D341" s="226"/>
      <c r="E341" s="227">
        <v>20</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235</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9" t="s">
        <v>3010</v>
      </c>
      <c r="D342" s="226"/>
      <c r="E342" s="227">
        <v>20</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235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9" t="s">
        <v>3011</v>
      </c>
      <c r="D343" s="226"/>
      <c r="E343" s="227"/>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235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9" t="s">
        <v>3012</v>
      </c>
      <c r="D344" s="226"/>
      <c r="E344" s="227">
        <v>32.223999999999997</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235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x14ac:dyDescent="0.2">
      <c r="A345" s="229" t="s">
        <v>222</v>
      </c>
      <c r="B345" s="230" t="s">
        <v>163</v>
      </c>
      <c r="C345" s="256" t="s">
        <v>164</v>
      </c>
      <c r="D345" s="231"/>
      <c r="E345" s="232"/>
      <c r="F345" s="233"/>
      <c r="G345" s="233">
        <f>SUMIF(AG346:AG388,"&lt;&gt;NOR",G346:G388)</f>
        <v>0</v>
      </c>
      <c r="H345" s="233"/>
      <c r="I345" s="233">
        <f>SUM(I346:I388)</f>
        <v>0</v>
      </c>
      <c r="J345" s="233"/>
      <c r="K345" s="233">
        <f>SUM(K346:K388)</f>
        <v>0</v>
      </c>
      <c r="L345" s="233"/>
      <c r="M345" s="233">
        <f>SUM(M346:M388)</f>
        <v>0</v>
      </c>
      <c r="N345" s="232"/>
      <c r="O345" s="232">
        <f>SUM(O346:O388)</f>
        <v>0.25</v>
      </c>
      <c r="P345" s="232"/>
      <c r="Q345" s="232">
        <f>SUM(Q346:Q388)</f>
        <v>0</v>
      </c>
      <c r="R345" s="233"/>
      <c r="S345" s="233"/>
      <c r="T345" s="234"/>
      <c r="U345" s="228"/>
      <c r="V345" s="228">
        <f>SUM(V346:V388)</f>
        <v>15.159999999999998</v>
      </c>
      <c r="W345" s="228"/>
      <c r="X345" s="228"/>
      <c r="Y345" s="228"/>
      <c r="AG345" t="s">
        <v>223</v>
      </c>
    </row>
    <row r="346" spans="1:60" ht="22.5" outlineLevel="1" x14ac:dyDescent="0.2">
      <c r="A346" s="239">
        <v>73</v>
      </c>
      <c r="B346" s="240" t="s">
        <v>2015</v>
      </c>
      <c r="C346" s="257" t="s">
        <v>2016</v>
      </c>
      <c r="D346" s="241" t="s">
        <v>296</v>
      </c>
      <c r="E346" s="242">
        <v>8.3509799999999998</v>
      </c>
      <c r="F346" s="243"/>
      <c r="G346" s="244">
        <f>ROUND(E346*F346,2)</f>
        <v>0</v>
      </c>
      <c r="H346" s="243"/>
      <c r="I346" s="244">
        <f>ROUND(E346*H346,2)</f>
        <v>0</v>
      </c>
      <c r="J346" s="243"/>
      <c r="K346" s="244">
        <f>ROUND(E346*J346,2)</f>
        <v>0</v>
      </c>
      <c r="L346" s="244">
        <v>15</v>
      </c>
      <c r="M346" s="244">
        <f>G346*(1+L346/100)</f>
        <v>0</v>
      </c>
      <c r="N346" s="242">
        <v>0</v>
      </c>
      <c r="O346" s="242">
        <f>ROUND(E346*N346,2)</f>
        <v>0</v>
      </c>
      <c r="P346" s="242">
        <v>0</v>
      </c>
      <c r="Q346" s="242">
        <f>ROUND(E346*P346,2)</f>
        <v>0</v>
      </c>
      <c r="R346" s="244" t="s">
        <v>2017</v>
      </c>
      <c r="S346" s="244" t="s">
        <v>227</v>
      </c>
      <c r="T346" s="245" t="s">
        <v>227</v>
      </c>
      <c r="U346" s="222">
        <v>0.02</v>
      </c>
      <c r="V346" s="222">
        <f>ROUND(E346*U346,2)</f>
        <v>0.17</v>
      </c>
      <c r="W346" s="222"/>
      <c r="X346" s="222" t="s">
        <v>298</v>
      </c>
      <c r="Y346" s="222" t="s">
        <v>230</v>
      </c>
      <c r="Z346" s="212"/>
      <c r="AA346" s="212"/>
      <c r="AB346" s="212"/>
      <c r="AC346" s="212"/>
      <c r="AD346" s="212"/>
      <c r="AE346" s="212"/>
      <c r="AF346" s="212"/>
      <c r="AG346" s="212" t="s">
        <v>299</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9" t="s">
        <v>2835</v>
      </c>
      <c r="D347" s="226"/>
      <c r="E347" s="227"/>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235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9" t="s">
        <v>3013</v>
      </c>
      <c r="D348" s="226"/>
      <c r="E348" s="227">
        <v>8.3509799999999998</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235</v>
      </c>
      <c r="AH348" s="212">
        <v>5</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33.75" outlineLevel="1" x14ac:dyDescent="0.2">
      <c r="A349" s="239">
        <v>74</v>
      </c>
      <c r="B349" s="240" t="s">
        <v>2033</v>
      </c>
      <c r="C349" s="257" t="s">
        <v>2034</v>
      </c>
      <c r="D349" s="241" t="s">
        <v>296</v>
      </c>
      <c r="E349" s="242">
        <v>8.3509799999999998</v>
      </c>
      <c r="F349" s="243"/>
      <c r="G349" s="244">
        <f>ROUND(E349*F349,2)</f>
        <v>0</v>
      </c>
      <c r="H349" s="243"/>
      <c r="I349" s="244">
        <f>ROUND(E349*H349,2)</f>
        <v>0</v>
      </c>
      <c r="J349" s="243"/>
      <c r="K349" s="244">
        <f>ROUND(E349*J349,2)</f>
        <v>0</v>
      </c>
      <c r="L349" s="244">
        <v>15</v>
      </c>
      <c r="M349" s="244">
        <f>G349*(1+L349/100)</f>
        <v>0</v>
      </c>
      <c r="N349" s="242">
        <v>2.1000000000000001E-4</v>
      </c>
      <c r="O349" s="242">
        <f>ROUND(E349*N349,2)</f>
        <v>0</v>
      </c>
      <c r="P349" s="242">
        <v>0</v>
      </c>
      <c r="Q349" s="242">
        <f>ROUND(E349*P349,2)</f>
        <v>0</v>
      </c>
      <c r="R349" s="244" t="s">
        <v>2017</v>
      </c>
      <c r="S349" s="244" t="s">
        <v>227</v>
      </c>
      <c r="T349" s="245" t="s">
        <v>227</v>
      </c>
      <c r="U349" s="222">
        <v>0.05</v>
      </c>
      <c r="V349" s="222">
        <f>ROUND(E349*U349,2)</f>
        <v>0.42</v>
      </c>
      <c r="W349" s="222"/>
      <c r="X349" s="222" t="s">
        <v>298</v>
      </c>
      <c r="Y349" s="222" t="s">
        <v>230</v>
      </c>
      <c r="Z349" s="212"/>
      <c r="AA349" s="212"/>
      <c r="AB349" s="212"/>
      <c r="AC349" s="212"/>
      <c r="AD349" s="212"/>
      <c r="AE349" s="212"/>
      <c r="AF349" s="212"/>
      <c r="AG349" s="212" t="s">
        <v>299</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9" t="s">
        <v>3014</v>
      </c>
      <c r="D350" s="226"/>
      <c r="E350" s="227">
        <v>8.3509799999999998</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235</v>
      </c>
      <c r="AH350" s="212">
        <v>5</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9">
        <v>75</v>
      </c>
      <c r="B351" s="240" t="s">
        <v>2026</v>
      </c>
      <c r="C351" s="257" t="s">
        <v>2027</v>
      </c>
      <c r="D351" s="241" t="s">
        <v>296</v>
      </c>
      <c r="E351" s="242">
        <v>8.3509799999999998</v>
      </c>
      <c r="F351" s="243"/>
      <c r="G351" s="244">
        <f>ROUND(E351*F351,2)</f>
        <v>0</v>
      </c>
      <c r="H351" s="243"/>
      <c r="I351" s="244">
        <f>ROUND(E351*H351,2)</f>
        <v>0</v>
      </c>
      <c r="J351" s="243"/>
      <c r="K351" s="244">
        <f>ROUND(E351*J351,2)</f>
        <v>0</v>
      </c>
      <c r="L351" s="244">
        <v>15</v>
      </c>
      <c r="M351" s="244">
        <f>G351*(1+L351/100)</f>
        <v>0</v>
      </c>
      <c r="N351" s="242">
        <v>0</v>
      </c>
      <c r="O351" s="242">
        <f>ROUND(E351*N351,2)</f>
        <v>0</v>
      </c>
      <c r="P351" s="242">
        <v>0</v>
      </c>
      <c r="Q351" s="242">
        <f>ROUND(E351*P351,2)</f>
        <v>0</v>
      </c>
      <c r="R351" s="244" t="s">
        <v>2017</v>
      </c>
      <c r="S351" s="244" t="s">
        <v>227</v>
      </c>
      <c r="T351" s="245" t="s">
        <v>227</v>
      </c>
      <c r="U351" s="222">
        <v>0.34</v>
      </c>
      <c r="V351" s="222">
        <f>ROUND(E351*U351,2)</f>
        <v>2.84</v>
      </c>
      <c r="W351" s="222"/>
      <c r="X351" s="222" t="s">
        <v>298</v>
      </c>
      <c r="Y351" s="222" t="s">
        <v>230</v>
      </c>
      <c r="Z351" s="212"/>
      <c r="AA351" s="212"/>
      <c r="AB351" s="212"/>
      <c r="AC351" s="212"/>
      <c r="AD351" s="212"/>
      <c r="AE351" s="212"/>
      <c r="AF351" s="212"/>
      <c r="AG351" s="212" t="s">
        <v>299</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8" t="s">
        <v>2028</v>
      </c>
      <c r="D352" s="246"/>
      <c r="E352" s="246"/>
      <c r="F352" s="246"/>
      <c r="G352" s="24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233</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60" t="s">
        <v>2280</v>
      </c>
      <c r="D353" s="248"/>
      <c r="E353" s="248"/>
      <c r="F353" s="248"/>
      <c r="G353" s="248"/>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233</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60" t="s">
        <v>2029</v>
      </c>
      <c r="D354" s="248"/>
      <c r="E354" s="248"/>
      <c r="F354" s="248"/>
      <c r="G354" s="248"/>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233</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60" t="s">
        <v>2030</v>
      </c>
      <c r="D355" s="248"/>
      <c r="E355" s="248"/>
      <c r="F355" s="248"/>
      <c r="G355" s="248"/>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233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60" t="s">
        <v>2031</v>
      </c>
      <c r="D356" s="248"/>
      <c r="E356" s="248"/>
      <c r="F356" s="248"/>
      <c r="G356" s="248"/>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233</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60" t="s">
        <v>2032</v>
      </c>
      <c r="D357" s="248"/>
      <c r="E357" s="248"/>
      <c r="F357" s="248"/>
      <c r="G357" s="248"/>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233</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59" t="s">
        <v>3014</v>
      </c>
      <c r="D358" s="226"/>
      <c r="E358" s="227">
        <v>8.3509799999999998</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235</v>
      </c>
      <c r="AH358" s="212">
        <v>5</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22.5" outlineLevel="1" x14ac:dyDescent="0.2">
      <c r="A359" s="239">
        <v>76</v>
      </c>
      <c r="B359" s="240" t="s">
        <v>3015</v>
      </c>
      <c r="C359" s="257" t="s">
        <v>3016</v>
      </c>
      <c r="D359" s="241" t="s">
        <v>317</v>
      </c>
      <c r="E359" s="242">
        <v>3.93</v>
      </c>
      <c r="F359" s="243"/>
      <c r="G359" s="244">
        <f>ROUND(E359*F359,2)</f>
        <v>0</v>
      </c>
      <c r="H359" s="243"/>
      <c r="I359" s="244">
        <f>ROUND(E359*H359,2)</f>
        <v>0</v>
      </c>
      <c r="J359" s="243"/>
      <c r="K359" s="244">
        <f>ROUND(E359*J359,2)</f>
        <v>0</v>
      </c>
      <c r="L359" s="244">
        <v>15</v>
      </c>
      <c r="M359" s="244">
        <f>G359*(1+L359/100)</f>
        <v>0</v>
      </c>
      <c r="N359" s="242">
        <v>3.2000000000000003E-4</v>
      </c>
      <c r="O359" s="242">
        <f>ROUND(E359*N359,2)</f>
        <v>0</v>
      </c>
      <c r="P359" s="242">
        <v>0</v>
      </c>
      <c r="Q359" s="242">
        <f>ROUND(E359*P359,2)</f>
        <v>0</v>
      </c>
      <c r="R359" s="244" t="s">
        <v>2017</v>
      </c>
      <c r="S359" s="244" t="s">
        <v>227</v>
      </c>
      <c r="T359" s="245" t="s">
        <v>227</v>
      </c>
      <c r="U359" s="222">
        <v>0.23599999999999999</v>
      </c>
      <c r="V359" s="222">
        <f>ROUND(E359*U359,2)</f>
        <v>0.93</v>
      </c>
      <c r="W359" s="222"/>
      <c r="X359" s="222" t="s">
        <v>298</v>
      </c>
      <c r="Y359" s="222" t="s">
        <v>230</v>
      </c>
      <c r="Z359" s="212"/>
      <c r="AA359" s="212"/>
      <c r="AB359" s="212"/>
      <c r="AC359" s="212"/>
      <c r="AD359" s="212"/>
      <c r="AE359" s="212"/>
      <c r="AF359" s="212"/>
      <c r="AG359" s="212" t="s">
        <v>299</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59" t="s">
        <v>3017</v>
      </c>
      <c r="D360" s="226"/>
      <c r="E360" s="227">
        <v>3.93</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235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39">
        <v>77</v>
      </c>
      <c r="B361" s="240" t="s">
        <v>3018</v>
      </c>
      <c r="C361" s="257" t="s">
        <v>3019</v>
      </c>
      <c r="D361" s="241" t="s">
        <v>317</v>
      </c>
      <c r="E361" s="242">
        <v>3.93</v>
      </c>
      <c r="F361" s="243"/>
      <c r="G361" s="244">
        <f>ROUND(E361*F361,2)</f>
        <v>0</v>
      </c>
      <c r="H361" s="243"/>
      <c r="I361" s="244">
        <f>ROUND(E361*H361,2)</f>
        <v>0</v>
      </c>
      <c r="J361" s="243"/>
      <c r="K361" s="244">
        <f>ROUND(E361*J361,2)</f>
        <v>0</v>
      </c>
      <c r="L361" s="244">
        <v>15</v>
      </c>
      <c r="M361" s="244">
        <f>G361*(1+L361/100)</f>
        <v>0</v>
      </c>
      <c r="N361" s="242">
        <v>0</v>
      </c>
      <c r="O361" s="242">
        <f>ROUND(E361*N361,2)</f>
        <v>0</v>
      </c>
      <c r="P361" s="242">
        <v>0</v>
      </c>
      <c r="Q361" s="242">
        <f>ROUND(E361*P361,2)</f>
        <v>0</v>
      </c>
      <c r="R361" s="244" t="s">
        <v>2017</v>
      </c>
      <c r="S361" s="244" t="s">
        <v>227</v>
      </c>
      <c r="T361" s="245" t="s">
        <v>227</v>
      </c>
      <c r="U361" s="222">
        <v>0.15</v>
      </c>
      <c r="V361" s="222">
        <f>ROUND(E361*U361,2)</f>
        <v>0.59</v>
      </c>
      <c r="W361" s="222"/>
      <c r="X361" s="222" t="s">
        <v>298</v>
      </c>
      <c r="Y361" s="222" t="s">
        <v>230</v>
      </c>
      <c r="Z361" s="212"/>
      <c r="AA361" s="212"/>
      <c r="AB361" s="212"/>
      <c r="AC361" s="212"/>
      <c r="AD361" s="212"/>
      <c r="AE361" s="212"/>
      <c r="AF361" s="212"/>
      <c r="AG361" s="212" t="s">
        <v>299</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9" t="s">
        <v>3020</v>
      </c>
      <c r="D362" s="226"/>
      <c r="E362" s="227">
        <v>3.93</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235</v>
      </c>
      <c r="AH362" s="212">
        <v>5</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39">
        <v>78</v>
      </c>
      <c r="B363" s="240" t="s">
        <v>3021</v>
      </c>
      <c r="C363" s="257" t="s">
        <v>3022</v>
      </c>
      <c r="D363" s="241" t="s">
        <v>296</v>
      </c>
      <c r="E363" s="242">
        <v>8.3509799999999998</v>
      </c>
      <c r="F363" s="243"/>
      <c r="G363" s="244">
        <f>ROUND(E363*F363,2)</f>
        <v>0</v>
      </c>
      <c r="H363" s="243"/>
      <c r="I363" s="244">
        <f>ROUND(E363*H363,2)</f>
        <v>0</v>
      </c>
      <c r="J363" s="243"/>
      <c r="K363" s="244">
        <f>ROUND(E363*J363,2)</f>
        <v>0</v>
      </c>
      <c r="L363" s="244">
        <v>15</v>
      </c>
      <c r="M363" s="244">
        <f>G363*(1+L363/100)</f>
        <v>0</v>
      </c>
      <c r="N363" s="242">
        <v>4.7600000000000003E-3</v>
      </c>
      <c r="O363" s="242">
        <f>ROUND(E363*N363,2)</f>
        <v>0.04</v>
      </c>
      <c r="P363" s="242">
        <v>0</v>
      </c>
      <c r="Q363" s="242">
        <f>ROUND(E363*P363,2)</f>
        <v>0</v>
      </c>
      <c r="R363" s="244" t="s">
        <v>2017</v>
      </c>
      <c r="S363" s="244" t="s">
        <v>227</v>
      </c>
      <c r="T363" s="245" t="s">
        <v>227</v>
      </c>
      <c r="U363" s="222">
        <v>1.04</v>
      </c>
      <c r="V363" s="222">
        <f>ROUND(E363*U363,2)</f>
        <v>8.69</v>
      </c>
      <c r="W363" s="222"/>
      <c r="X363" s="222" t="s">
        <v>298</v>
      </c>
      <c r="Y363" s="222" t="s">
        <v>230</v>
      </c>
      <c r="Z363" s="212"/>
      <c r="AA363" s="212"/>
      <c r="AB363" s="212"/>
      <c r="AC363" s="212"/>
      <c r="AD363" s="212"/>
      <c r="AE363" s="212"/>
      <c r="AF363" s="212"/>
      <c r="AG363" s="212" t="s">
        <v>299</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59" t="s">
        <v>2835</v>
      </c>
      <c r="D364" s="226"/>
      <c r="E364" s="227"/>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235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9" t="s">
        <v>2838</v>
      </c>
      <c r="D365" s="226"/>
      <c r="E365" s="227">
        <v>3.6623800000000002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235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9" t="s">
        <v>2840</v>
      </c>
      <c r="D366" s="226"/>
      <c r="E366" s="227">
        <v>2.2176</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235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9" t="s">
        <v>2841</v>
      </c>
      <c r="D367" s="226"/>
      <c r="E367" s="227">
        <v>2.4710000000000001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235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39">
        <v>79</v>
      </c>
      <c r="B368" s="240" t="s">
        <v>3023</v>
      </c>
      <c r="C368" s="257" t="s">
        <v>3024</v>
      </c>
      <c r="D368" s="241" t="s">
        <v>317</v>
      </c>
      <c r="E368" s="242">
        <v>12.3</v>
      </c>
      <c r="F368" s="243"/>
      <c r="G368" s="244">
        <f>ROUND(E368*F368,2)</f>
        <v>0</v>
      </c>
      <c r="H368" s="243"/>
      <c r="I368" s="244">
        <f>ROUND(E368*H368,2)</f>
        <v>0</v>
      </c>
      <c r="J368" s="243"/>
      <c r="K368" s="244">
        <f>ROUND(E368*J368,2)</f>
        <v>0</v>
      </c>
      <c r="L368" s="244">
        <v>15</v>
      </c>
      <c r="M368" s="244">
        <f>G368*(1+L368/100)</f>
        <v>0</v>
      </c>
      <c r="N368" s="242">
        <v>4.0000000000000003E-5</v>
      </c>
      <c r="O368" s="242">
        <f>ROUND(E368*N368,2)</f>
        <v>0</v>
      </c>
      <c r="P368" s="242">
        <v>0</v>
      </c>
      <c r="Q368" s="242">
        <f>ROUND(E368*P368,2)</f>
        <v>0</v>
      </c>
      <c r="R368" s="244" t="s">
        <v>2017</v>
      </c>
      <c r="S368" s="244" t="s">
        <v>227</v>
      </c>
      <c r="T368" s="245" t="s">
        <v>227</v>
      </c>
      <c r="U368" s="222">
        <v>7.0000000000000007E-2</v>
      </c>
      <c r="V368" s="222">
        <f>ROUND(E368*U368,2)</f>
        <v>0.86</v>
      </c>
      <c r="W368" s="222"/>
      <c r="X368" s="222" t="s">
        <v>298</v>
      </c>
      <c r="Y368" s="222" t="s">
        <v>230</v>
      </c>
      <c r="Z368" s="212"/>
      <c r="AA368" s="212"/>
      <c r="AB368" s="212"/>
      <c r="AC368" s="212"/>
      <c r="AD368" s="212"/>
      <c r="AE368" s="212"/>
      <c r="AF368" s="212"/>
      <c r="AG368" s="212" t="s">
        <v>299</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8" t="s">
        <v>3025</v>
      </c>
      <c r="D369" s="246"/>
      <c r="E369" s="246"/>
      <c r="F369" s="246"/>
      <c r="G369" s="246"/>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233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9" t="s">
        <v>3026</v>
      </c>
      <c r="D370" s="226"/>
      <c r="E370" s="227">
        <v>6.8</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235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9" t="s">
        <v>3027</v>
      </c>
      <c r="D371" s="226"/>
      <c r="E371" s="227">
        <v>5.5</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235</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9">
        <v>80</v>
      </c>
      <c r="B372" s="240" t="s">
        <v>3028</v>
      </c>
      <c r="C372" s="257" t="s">
        <v>3029</v>
      </c>
      <c r="D372" s="241" t="s">
        <v>296</v>
      </c>
      <c r="E372" s="242">
        <v>8.3509799999999998</v>
      </c>
      <c r="F372" s="243"/>
      <c r="G372" s="244">
        <f>ROUND(E372*F372,2)</f>
        <v>0</v>
      </c>
      <c r="H372" s="243"/>
      <c r="I372" s="244">
        <f>ROUND(E372*H372,2)</f>
        <v>0</v>
      </c>
      <c r="J372" s="243"/>
      <c r="K372" s="244">
        <f>ROUND(E372*J372,2)</f>
        <v>0</v>
      </c>
      <c r="L372" s="244">
        <v>15</v>
      </c>
      <c r="M372" s="244">
        <f>G372*(1+L372/100)</f>
        <v>0</v>
      </c>
      <c r="N372" s="242">
        <v>0</v>
      </c>
      <c r="O372" s="242">
        <f>ROUND(E372*N372,2)</f>
        <v>0</v>
      </c>
      <c r="P372" s="242">
        <v>0</v>
      </c>
      <c r="Q372" s="242">
        <f>ROUND(E372*P372,2)</f>
        <v>0</v>
      </c>
      <c r="R372" s="244" t="s">
        <v>2017</v>
      </c>
      <c r="S372" s="244" t="s">
        <v>227</v>
      </c>
      <c r="T372" s="245" t="s">
        <v>227</v>
      </c>
      <c r="U372" s="222">
        <v>0.03</v>
      </c>
      <c r="V372" s="222">
        <f>ROUND(E372*U372,2)</f>
        <v>0.25</v>
      </c>
      <c r="W372" s="222"/>
      <c r="X372" s="222" t="s">
        <v>298</v>
      </c>
      <c r="Y372" s="222" t="s">
        <v>230</v>
      </c>
      <c r="Z372" s="212"/>
      <c r="AA372" s="212"/>
      <c r="AB372" s="212"/>
      <c r="AC372" s="212"/>
      <c r="AD372" s="212"/>
      <c r="AE372" s="212"/>
      <c r="AF372" s="212"/>
      <c r="AG372" s="212" t="s">
        <v>299</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9" t="s">
        <v>2835</v>
      </c>
      <c r="D373" s="226"/>
      <c r="E373" s="227"/>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235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9" t="s">
        <v>2838</v>
      </c>
      <c r="D374" s="226"/>
      <c r="E374" s="227">
        <v>3.6623800000000002</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235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9" t="s">
        <v>2840</v>
      </c>
      <c r="D375" s="226"/>
      <c r="E375" s="227">
        <v>2.2176</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235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9" t="s">
        <v>2841</v>
      </c>
      <c r="D376" s="226"/>
      <c r="E376" s="227">
        <v>2.4710000000000001</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235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9">
        <v>81</v>
      </c>
      <c r="B377" s="240" t="s">
        <v>3030</v>
      </c>
      <c r="C377" s="257" t="s">
        <v>3031</v>
      </c>
      <c r="D377" s="241" t="s">
        <v>296</v>
      </c>
      <c r="E377" s="242">
        <v>8.3509799999999998</v>
      </c>
      <c r="F377" s="243"/>
      <c r="G377" s="244">
        <f>ROUND(E377*F377,2)</f>
        <v>0</v>
      </c>
      <c r="H377" s="243"/>
      <c r="I377" s="244">
        <f>ROUND(E377*H377,2)</f>
        <v>0</v>
      </c>
      <c r="J377" s="243"/>
      <c r="K377" s="244">
        <f>ROUND(E377*J377,2)</f>
        <v>0</v>
      </c>
      <c r="L377" s="244">
        <v>15</v>
      </c>
      <c r="M377" s="244">
        <f>G377*(1+L377/100)</f>
        <v>0</v>
      </c>
      <c r="N377" s="242">
        <v>1.1999999999999999E-3</v>
      </c>
      <c r="O377" s="242">
        <f>ROUND(E377*N377,2)</f>
        <v>0.01</v>
      </c>
      <c r="P377" s="242">
        <v>0</v>
      </c>
      <c r="Q377" s="242">
        <f>ROUND(E377*P377,2)</f>
        <v>0</v>
      </c>
      <c r="R377" s="244" t="s">
        <v>2017</v>
      </c>
      <c r="S377" s="244" t="s">
        <v>227</v>
      </c>
      <c r="T377" s="245" t="s">
        <v>227</v>
      </c>
      <c r="U377" s="222">
        <v>0</v>
      </c>
      <c r="V377" s="222">
        <f>ROUND(E377*U377,2)</f>
        <v>0</v>
      </c>
      <c r="W377" s="222"/>
      <c r="X377" s="222" t="s">
        <v>298</v>
      </c>
      <c r="Y377" s="222" t="s">
        <v>230</v>
      </c>
      <c r="Z377" s="212"/>
      <c r="AA377" s="212"/>
      <c r="AB377" s="212"/>
      <c r="AC377" s="212"/>
      <c r="AD377" s="212"/>
      <c r="AE377" s="212"/>
      <c r="AF377" s="212"/>
      <c r="AG377" s="212" t="s">
        <v>299</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9" t="s">
        <v>3013</v>
      </c>
      <c r="D378" s="226"/>
      <c r="E378" s="227">
        <v>8.3509799999999998</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235</v>
      </c>
      <c r="AH378" s="212">
        <v>5</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33.75" outlineLevel="1" x14ac:dyDescent="0.2">
      <c r="A379" s="239">
        <v>82</v>
      </c>
      <c r="B379" s="240" t="s">
        <v>2076</v>
      </c>
      <c r="C379" s="257" t="s">
        <v>2077</v>
      </c>
      <c r="D379" s="241" t="s">
        <v>367</v>
      </c>
      <c r="E379" s="242">
        <v>30.06353</v>
      </c>
      <c r="F379" s="243"/>
      <c r="G379" s="244">
        <f>ROUND(E379*F379,2)</f>
        <v>0</v>
      </c>
      <c r="H379" s="243"/>
      <c r="I379" s="244">
        <f>ROUND(E379*H379,2)</f>
        <v>0</v>
      </c>
      <c r="J379" s="243"/>
      <c r="K379" s="244">
        <f>ROUND(E379*J379,2)</f>
        <v>0</v>
      </c>
      <c r="L379" s="244">
        <v>15</v>
      </c>
      <c r="M379" s="244">
        <f>G379*(1+L379/100)</f>
        <v>0</v>
      </c>
      <c r="N379" s="242">
        <v>1E-3</v>
      </c>
      <c r="O379" s="242">
        <f>ROUND(E379*N379,2)</f>
        <v>0.03</v>
      </c>
      <c r="P379" s="242">
        <v>0</v>
      </c>
      <c r="Q379" s="242">
        <f>ROUND(E379*P379,2)</f>
        <v>0</v>
      </c>
      <c r="R379" s="244" t="s">
        <v>368</v>
      </c>
      <c r="S379" s="244" t="s">
        <v>227</v>
      </c>
      <c r="T379" s="245" t="s">
        <v>227</v>
      </c>
      <c r="U379" s="222">
        <v>0</v>
      </c>
      <c r="V379" s="222">
        <f>ROUND(E379*U379,2)</f>
        <v>0</v>
      </c>
      <c r="W379" s="222"/>
      <c r="X379" s="222" t="s">
        <v>369</v>
      </c>
      <c r="Y379" s="222" t="s">
        <v>230</v>
      </c>
      <c r="Z379" s="212"/>
      <c r="AA379" s="212"/>
      <c r="AB379" s="212"/>
      <c r="AC379" s="212"/>
      <c r="AD379" s="212"/>
      <c r="AE379" s="212"/>
      <c r="AF379" s="212"/>
      <c r="AG379" s="212" t="s">
        <v>370</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58" t="s">
        <v>2078</v>
      </c>
      <c r="D380" s="246"/>
      <c r="E380" s="246"/>
      <c r="F380" s="246"/>
      <c r="G380" s="246"/>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233</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9" t="s">
        <v>3032</v>
      </c>
      <c r="D381" s="226"/>
      <c r="E381" s="227">
        <v>30.06353</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235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2.5" outlineLevel="1" x14ac:dyDescent="0.2">
      <c r="A382" s="239">
        <v>83</v>
      </c>
      <c r="B382" s="240" t="s">
        <v>3033</v>
      </c>
      <c r="C382" s="257" t="s">
        <v>3034</v>
      </c>
      <c r="D382" s="241" t="s">
        <v>296</v>
      </c>
      <c r="E382" s="242">
        <v>9.6183800000000002</v>
      </c>
      <c r="F382" s="243"/>
      <c r="G382" s="244">
        <f>ROUND(E382*F382,2)</f>
        <v>0</v>
      </c>
      <c r="H382" s="243"/>
      <c r="I382" s="244">
        <f>ROUND(E382*H382,2)</f>
        <v>0</v>
      </c>
      <c r="J382" s="243"/>
      <c r="K382" s="244">
        <f>ROUND(E382*J382,2)</f>
        <v>0</v>
      </c>
      <c r="L382" s="244">
        <v>15</v>
      </c>
      <c r="M382" s="244">
        <f>G382*(1+L382/100)</f>
        <v>0</v>
      </c>
      <c r="N382" s="242">
        <v>1.7999999999999999E-2</v>
      </c>
      <c r="O382" s="242">
        <f>ROUND(E382*N382,2)</f>
        <v>0.17</v>
      </c>
      <c r="P382" s="242">
        <v>0</v>
      </c>
      <c r="Q382" s="242">
        <f>ROUND(E382*P382,2)</f>
        <v>0</v>
      </c>
      <c r="R382" s="244" t="s">
        <v>368</v>
      </c>
      <c r="S382" s="244" t="s">
        <v>227</v>
      </c>
      <c r="T382" s="245" t="s">
        <v>227</v>
      </c>
      <c r="U382" s="222">
        <v>0</v>
      </c>
      <c r="V382" s="222">
        <f>ROUND(E382*U382,2)</f>
        <v>0</v>
      </c>
      <c r="W382" s="222"/>
      <c r="X382" s="222" t="s">
        <v>369</v>
      </c>
      <c r="Y382" s="222" t="s">
        <v>230</v>
      </c>
      <c r="Z382" s="212"/>
      <c r="AA382" s="212"/>
      <c r="AB382" s="212"/>
      <c r="AC382" s="212"/>
      <c r="AD382" s="212"/>
      <c r="AE382" s="212"/>
      <c r="AF382" s="212"/>
      <c r="AG382" s="212" t="s">
        <v>370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59" t="s">
        <v>2835</v>
      </c>
      <c r="D383" s="226"/>
      <c r="E383" s="227"/>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235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9" t="s">
        <v>2071</v>
      </c>
      <c r="D384" s="226"/>
      <c r="E384" s="227"/>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235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9" t="s">
        <v>3035</v>
      </c>
      <c r="D385" s="226"/>
      <c r="E385" s="227">
        <v>0.43230000000000002</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235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9" t="s">
        <v>3036</v>
      </c>
      <c r="D386" s="226"/>
      <c r="E386" s="227">
        <v>9.1860800000000005</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235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39">
        <v>84</v>
      </c>
      <c r="B387" s="240" t="s">
        <v>3037</v>
      </c>
      <c r="C387" s="257" t="s">
        <v>3038</v>
      </c>
      <c r="D387" s="241" t="s">
        <v>384</v>
      </c>
      <c r="E387" s="242">
        <v>0.25646999999999998</v>
      </c>
      <c r="F387" s="243"/>
      <c r="G387" s="244">
        <f>ROUND(E387*F387,2)</f>
        <v>0</v>
      </c>
      <c r="H387" s="243"/>
      <c r="I387" s="244">
        <f>ROUND(E387*H387,2)</f>
        <v>0</v>
      </c>
      <c r="J387" s="243"/>
      <c r="K387" s="244">
        <f>ROUND(E387*J387,2)</f>
        <v>0</v>
      </c>
      <c r="L387" s="244">
        <v>15</v>
      </c>
      <c r="M387" s="244">
        <f>G387*(1+L387/100)</f>
        <v>0</v>
      </c>
      <c r="N387" s="242">
        <v>0</v>
      </c>
      <c r="O387" s="242">
        <f>ROUND(E387*N387,2)</f>
        <v>0</v>
      </c>
      <c r="P387" s="242">
        <v>0</v>
      </c>
      <c r="Q387" s="242">
        <f>ROUND(E387*P387,2)</f>
        <v>0</v>
      </c>
      <c r="R387" s="244" t="s">
        <v>2017</v>
      </c>
      <c r="S387" s="244" t="s">
        <v>227</v>
      </c>
      <c r="T387" s="245" t="s">
        <v>227</v>
      </c>
      <c r="U387" s="222">
        <v>1.5980000000000001</v>
      </c>
      <c r="V387" s="222">
        <f>ROUND(E387*U387,2)</f>
        <v>0.41</v>
      </c>
      <c r="W387" s="222"/>
      <c r="X387" s="222" t="s">
        <v>1420</v>
      </c>
      <c r="Y387" s="222" t="s">
        <v>230</v>
      </c>
      <c r="Z387" s="212"/>
      <c r="AA387" s="212"/>
      <c r="AB387" s="212"/>
      <c r="AC387" s="212"/>
      <c r="AD387" s="212"/>
      <c r="AE387" s="212"/>
      <c r="AF387" s="212"/>
      <c r="AG387" s="212" t="s">
        <v>1421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72" t="s">
        <v>1490</v>
      </c>
      <c r="D388" s="271"/>
      <c r="E388" s="271"/>
      <c r="F388" s="271"/>
      <c r="G388" s="271"/>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301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x14ac:dyDescent="0.2">
      <c r="A389" s="229" t="s">
        <v>222</v>
      </c>
      <c r="B389" s="230" t="s">
        <v>169</v>
      </c>
      <c r="C389" s="256" t="s">
        <v>170</v>
      </c>
      <c r="D389" s="231"/>
      <c r="E389" s="232"/>
      <c r="F389" s="233"/>
      <c r="G389" s="233">
        <f>SUMIF(AG390:AG393,"&lt;&gt;NOR",G390:G393)</f>
        <v>0</v>
      </c>
      <c r="H389" s="233"/>
      <c r="I389" s="233">
        <f>SUM(I390:I393)</f>
        <v>0</v>
      </c>
      <c r="J389" s="233"/>
      <c r="K389" s="233">
        <f>SUM(K390:K393)</f>
        <v>0</v>
      </c>
      <c r="L389" s="233"/>
      <c r="M389" s="233">
        <f>SUM(M390:M393)</f>
        <v>0</v>
      </c>
      <c r="N389" s="232"/>
      <c r="O389" s="232">
        <f>SUM(O390:O393)</f>
        <v>0</v>
      </c>
      <c r="P389" s="232"/>
      <c r="Q389" s="232">
        <f>SUM(Q390:Q393)</f>
        <v>1.01</v>
      </c>
      <c r="R389" s="233"/>
      <c r="S389" s="233"/>
      <c r="T389" s="234"/>
      <c r="U389" s="228"/>
      <c r="V389" s="228">
        <f>SUM(V390:V393)</f>
        <v>8.0500000000000007</v>
      </c>
      <c r="W389" s="228"/>
      <c r="X389" s="228"/>
      <c r="Y389" s="228"/>
      <c r="AG389" t="s">
        <v>223</v>
      </c>
    </row>
    <row r="390" spans="1:60" outlineLevel="1" x14ac:dyDescent="0.2">
      <c r="A390" s="239">
        <v>85</v>
      </c>
      <c r="B390" s="240" t="s">
        <v>3039</v>
      </c>
      <c r="C390" s="257" t="s">
        <v>3040</v>
      </c>
      <c r="D390" s="241" t="s">
        <v>296</v>
      </c>
      <c r="E390" s="242">
        <v>40.229999999999997</v>
      </c>
      <c r="F390" s="243"/>
      <c r="G390" s="244">
        <f>ROUND(E390*F390,2)</f>
        <v>0</v>
      </c>
      <c r="H390" s="243"/>
      <c r="I390" s="244">
        <f>ROUND(E390*H390,2)</f>
        <v>0</v>
      </c>
      <c r="J390" s="243"/>
      <c r="K390" s="244">
        <f>ROUND(E390*J390,2)</f>
        <v>0</v>
      </c>
      <c r="L390" s="244">
        <v>15</v>
      </c>
      <c r="M390" s="244">
        <f>G390*(1+L390/100)</f>
        <v>0</v>
      </c>
      <c r="N390" s="242">
        <v>0</v>
      </c>
      <c r="O390" s="242">
        <f>ROUND(E390*N390,2)</f>
        <v>0</v>
      </c>
      <c r="P390" s="242">
        <v>2.5000000000000001E-2</v>
      </c>
      <c r="Q390" s="242">
        <f>ROUND(E390*P390,2)</f>
        <v>1.01</v>
      </c>
      <c r="R390" s="244" t="s">
        <v>2101</v>
      </c>
      <c r="S390" s="244" t="s">
        <v>227</v>
      </c>
      <c r="T390" s="245" t="s">
        <v>227</v>
      </c>
      <c r="U390" s="222">
        <v>0.2</v>
      </c>
      <c r="V390" s="222">
        <f>ROUND(E390*U390,2)</f>
        <v>8.0500000000000007</v>
      </c>
      <c r="W390" s="222"/>
      <c r="X390" s="222" t="s">
        <v>298</v>
      </c>
      <c r="Y390" s="222" t="s">
        <v>230</v>
      </c>
      <c r="Z390" s="212"/>
      <c r="AA390" s="212"/>
      <c r="AB390" s="212"/>
      <c r="AC390" s="212"/>
      <c r="AD390" s="212"/>
      <c r="AE390" s="212"/>
      <c r="AF390" s="212"/>
      <c r="AG390" s="212" t="s">
        <v>299</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59" t="s">
        <v>2893</v>
      </c>
      <c r="D391" s="226"/>
      <c r="E391" s="227"/>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235</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9" t="s">
        <v>2836</v>
      </c>
      <c r="D392" s="226"/>
      <c r="E392" s="227">
        <v>24.8</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235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9" t="s">
        <v>3041</v>
      </c>
      <c r="D393" s="226"/>
      <c r="E393" s="227">
        <v>15.43</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235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9" t="s">
        <v>222</v>
      </c>
      <c r="B394" s="230" t="s">
        <v>171</v>
      </c>
      <c r="C394" s="256" t="s">
        <v>172</v>
      </c>
      <c r="D394" s="231"/>
      <c r="E394" s="232"/>
      <c r="F394" s="233"/>
      <c r="G394" s="233">
        <f>SUMIF(AG395:AG426,"&lt;&gt;NOR",G395:G426)</f>
        <v>0</v>
      </c>
      <c r="H394" s="233"/>
      <c r="I394" s="233">
        <f>SUM(I395:I426)</f>
        <v>0</v>
      </c>
      <c r="J394" s="233"/>
      <c r="K394" s="233">
        <f>SUM(K395:K426)</f>
        <v>0</v>
      </c>
      <c r="L394" s="233"/>
      <c r="M394" s="233">
        <f>SUM(M395:M426)</f>
        <v>0</v>
      </c>
      <c r="N394" s="232"/>
      <c r="O394" s="232">
        <f>SUM(O395:O426)</f>
        <v>0.24</v>
      </c>
      <c r="P394" s="232"/>
      <c r="Q394" s="232">
        <f>SUM(Q395:Q426)</f>
        <v>0</v>
      </c>
      <c r="R394" s="233"/>
      <c r="S394" s="233"/>
      <c r="T394" s="234"/>
      <c r="U394" s="228"/>
      <c r="V394" s="228">
        <f>SUM(V395:V426)</f>
        <v>48.010000000000005</v>
      </c>
      <c r="W394" s="228"/>
      <c r="X394" s="228"/>
      <c r="Y394" s="228"/>
      <c r="AG394" t="s">
        <v>223</v>
      </c>
    </row>
    <row r="395" spans="1:60" outlineLevel="1" x14ac:dyDescent="0.2">
      <c r="A395" s="239">
        <v>86</v>
      </c>
      <c r="B395" s="240" t="s">
        <v>3042</v>
      </c>
      <c r="C395" s="257" t="s">
        <v>3043</v>
      </c>
      <c r="D395" s="241" t="s">
        <v>296</v>
      </c>
      <c r="E395" s="242">
        <v>56.3</v>
      </c>
      <c r="F395" s="243"/>
      <c r="G395" s="244">
        <f>ROUND(E395*F395,2)</f>
        <v>0</v>
      </c>
      <c r="H395" s="243"/>
      <c r="I395" s="244">
        <f>ROUND(E395*H395,2)</f>
        <v>0</v>
      </c>
      <c r="J395" s="243"/>
      <c r="K395" s="244">
        <f>ROUND(E395*J395,2)</f>
        <v>0</v>
      </c>
      <c r="L395" s="244">
        <v>15</v>
      </c>
      <c r="M395" s="244">
        <f>G395*(1+L395/100)</f>
        <v>0</v>
      </c>
      <c r="N395" s="242">
        <v>0</v>
      </c>
      <c r="O395" s="242">
        <f>ROUND(E395*N395,2)</f>
        <v>0</v>
      </c>
      <c r="P395" s="242">
        <v>0</v>
      </c>
      <c r="Q395" s="242">
        <f>ROUND(E395*P395,2)</f>
        <v>0</v>
      </c>
      <c r="R395" s="244" t="s">
        <v>2101</v>
      </c>
      <c r="S395" s="244" t="s">
        <v>227</v>
      </c>
      <c r="T395" s="245" t="s">
        <v>227</v>
      </c>
      <c r="U395" s="222">
        <v>1.6E-2</v>
      </c>
      <c r="V395" s="222">
        <f>ROUND(E395*U395,2)</f>
        <v>0.9</v>
      </c>
      <c r="W395" s="222"/>
      <c r="X395" s="222" t="s">
        <v>298</v>
      </c>
      <c r="Y395" s="222" t="s">
        <v>230</v>
      </c>
      <c r="Z395" s="212"/>
      <c r="AA395" s="212"/>
      <c r="AB395" s="212"/>
      <c r="AC395" s="212"/>
      <c r="AD395" s="212"/>
      <c r="AE395" s="212"/>
      <c r="AF395" s="212"/>
      <c r="AG395" s="212" t="s">
        <v>299</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72" t="s">
        <v>3044</v>
      </c>
      <c r="D396" s="271"/>
      <c r="E396" s="271"/>
      <c r="F396" s="271"/>
      <c r="G396" s="271"/>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301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9" t="s">
        <v>2836</v>
      </c>
      <c r="D397" s="226"/>
      <c r="E397" s="227">
        <v>24.8</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235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2837</v>
      </c>
      <c r="D398" s="226"/>
      <c r="E398" s="227">
        <v>17.3</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235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9" t="s">
        <v>2839</v>
      </c>
      <c r="D399" s="226"/>
      <c r="E399" s="227">
        <v>14.2</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235</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9">
        <v>87</v>
      </c>
      <c r="B400" s="240" t="s">
        <v>3045</v>
      </c>
      <c r="C400" s="257" t="s">
        <v>3046</v>
      </c>
      <c r="D400" s="241" t="s">
        <v>296</v>
      </c>
      <c r="E400" s="242">
        <v>56.3</v>
      </c>
      <c r="F400" s="243"/>
      <c r="G400" s="244">
        <f>ROUND(E400*F400,2)</f>
        <v>0</v>
      </c>
      <c r="H400" s="243"/>
      <c r="I400" s="244">
        <f>ROUND(E400*H400,2)</f>
        <v>0</v>
      </c>
      <c r="J400" s="243"/>
      <c r="K400" s="244">
        <f>ROUND(E400*J400,2)</f>
        <v>0</v>
      </c>
      <c r="L400" s="244">
        <v>15</v>
      </c>
      <c r="M400" s="244">
        <f>G400*(1+L400/100)</f>
        <v>0</v>
      </c>
      <c r="N400" s="242">
        <v>0</v>
      </c>
      <c r="O400" s="242">
        <f>ROUND(E400*N400,2)</f>
        <v>0</v>
      </c>
      <c r="P400" s="242">
        <v>0</v>
      </c>
      <c r="Q400" s="242">
        <f>ROUND(E400*P400,2)</f>
        <v>0</v>
      </c>
      <c r="R400" s="244" t="s">
        <v>2101</v>
      </c>
      <c r="S400" s="244" t="s">
        <v>227</v>
      </c>
      <c r="T400" s="245" t="s">
        <v>227</v>
      </c>
      <c r="U400" s="222">
        <v>0.15</v>
      </c>
      <c r="V400" s="222">
        <f>ROUND(E400*U400,2)</f>
        <v>8.4499999999999993</v>
      </c>
      <c r="W400" s="222"/>
      <c r="X400" s="222" t="s">
        <v>298</v>
      </c>
      <c r="Y400" s="222" t="s">
        <v>230</v>
      </c>
      <c r="Z400" s="212"/>
      <c r="AA400" s="212"/>
      <c r="AB400" s="212"/>
      <c r="AC400" s="212"/>
      <c r="AD400" s="212"/>
      <c r="AE400" s="212"/>
      <c r="AF400" s="212"/>
      <c r="AG400" s="212" t="s">
        <v>299</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72" t="s">
        <v>3044</v>
      </c>
      <c r="D401" s="271"/>
      <c r="E401" s="271"/>
      <c r="F401" s="271"/>
      <c r="G401" s="271"/>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301</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
      <c r="A402" s="219"/>
      <c r="B402" s="220"/>
      <c r="C402" s="259" t="s">
        <v>3047</v>
      </c>
      <c r="D402" s="226"/>
      <c r="E402" s="227">
        <v>56.3</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235</v>
      </c>
      <c r="AH402" s="212">
        <v>5</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39">
        <v>88</v>
      </c>
      <c r="B403" s="240" t="s">
        <v>3048</v>
      </c>
      <c r="C403" s="257" t="s">
        <v>3049</v>
      </c>
      <c r="D403" s="241" t="s">
        <v>296</v>
      </c>
      <c r="E403" s="242">
        <v>56.3</v>
      </c>
      <c r="F403" s="243"/>
      <c r="G403" s="244">
        <f>ROUND(E403*F403,2)</f>
        <v>0</v>
      </c>
      <c r="H403" s="243"/>
      <c r="I403" s="244">
        <f>ROUND(E403*H403,2)</f>
        <v>0</v>
      </c>
      <c r="J403" s="243"/>
      <c r="K403" s="244">
        <f>ROUND(E403*J403,2)</f>
        <v>0</v>
      </c>
      <c r="L403" s="244">
        <v>15</v>
      </c>
      <c r="M403" s="244">
        <f>G403*(1+L403/100)</f>
        <v>0</v>
      </c>
      <c r="N403" s="242">
        <v>0</v>
      </c>
      <c r="O403" s="242">
        <f>ROUND(E403*N403,2)</f>
        <v>0</v>
      </c>
      <c r="P403" s="242">
        <v>0</v>
      </c>
      <c r="Q403" s="242">
        <f>ROUND(E403*P403,2)</f>
        <v>0</v>
      </c>
      <c r="R403" s="244" t="s">
        <v>2101</v>
      </c>
      <c r="S403" s="244" t="s">
        <v>227</v>
      </c>
      <c r="T403" s="245" t="s">
        <v>227</v>
      </c>
      <c r="U403" s="222">
        <v>4.5999999999999999E-2</v>
      </c>
      <c r="V403" s="222">
        <f>ROUND(E403*U403,2)</f>
        <v>2.59</v>
      </c>
      <c r="W403" s="222"/>
      <c r="X403" s="222" t="s">
        <v>298</v>
      </c>
      <c r="Y403" s="222" t="s">
        <v>230</v>
      </c>
      <c r="Z403" s="212"/>
      <c r="AA403" s="212"/>
      <c r="AB403" s="212"/>
      <c r="AC403" s="212"/>
      <c r="AD403" s="212"/>
      <c r="AE403" s="212"/>
      <c r="AF403" s="212"/>
      <c r="AG403" s="212" t="s">
        <v>299</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72" t="s">
        <v>3044</v>
      </c>
      <c r="D404" s="271"/>
      <c r="E404" s="271"/>
      <c r="F404" s="271"/>
      <c r="G404" s="271"/>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301</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59" t="s">
        <v>3050</v>
      </c>
      <c r="D405" s="226"/>
      <c r="E405" s="227">
        <v>56.3</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235</v>
      </c>
      <c r="AH405" s="212">
        <v>5</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22.5" outlineLevel="1" x14ac:dyDescent="0.2">
      <c r="A406" s="239">
        <v>89</v>
      </c>
      <c r="B406" s="240" t="s">
        <v>3051</v>
      </c>
      <c r="C406" s="257" t="s">
        <v>3052</v>
      </c>
      <c r="D406" s="241" t="s">
        <v>317</v>
      </c>
      <c r="E406" s="242">
        <v>4.17</v>
      </c>
      <c r="F406" s="243"/>
      <c r="G406" s="244">
        <f>ROUND(E406*F406,2)</f>
        <v>0</v>
      </c>
      <c r="H406" s="243"/>
      <c r="I406" s="244">
        <f>ROUND(E406*H406,2)</f>
        <v>0</v>
      </c>
      <c r="J406" s="243"/>
      <c r="K406" s="244">
        <f>ROUND(E406*J406,2)</f>
        <v>0</v>
      </c>
      <c r="L406" s="244">
        <v>15</v>
      </c>
      <c r="M406" s="244">
        <f>G406*(1+L406/100)</f>
        <v>0</v>
      </c>
      <c r="N406" s="242">
        <v>1.1000000000000001E-3</v>
      </c>
      <c r="O406" s="242">
        <f>ROUND(E406*N406,2)</f>
        <v>0</v>
      </c>
      <c r="P406" s="242">
        <v>0</v>
      </c>
      <c r="Q406" s="242">
        <f>ROUND(E406*P406,2)</f>
        <v>0</v>
      </c>
      <c r="R406" s="244" t="s">
        <v>2101</v>
      </c>
      <c r="S406" s="244" t="s">
        <v>227</v>
      </c>
      <c r="T406" s="245" t="s">
        <v>227</v>
      </c>
      <c r="U406" s="222">
        <v>0.39</v>
      </c>
      <c r="V406" s="222">
        <f>ROUND(E406*U406,2)</f>
        <v>1.63</v>
      </c>
      <c r="W406" s="222"/>
      <c r="X406" s="222" t="s">
        <v>298</v>
      </c>
      <c r="Y406" s="222" t="s">
        <v>230</v>
      </c>
      <c r="Z406" s="212"/>
      <c r="AA406" s="212"/>
      <c r="AB406" s="212"/>
      <c r="AC406" s="212"/>
      <c r="AD406" s="212"/>
      <c r="AE406" s="212"/>
      <c r="AF406" s="212"/>
      <c r="AG406" s="212" t="s">
        <v>299</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9" t="s">
        <v>3053</v>
      </c>
      <c r="D407" s="226"/>
      <c r="E407" s="227">
        <v>4.17</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235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ht="22.5" outlineLevel="1" x14ac:dyDescent="0.2">
      <c r="A408" s="239">
        <v>90</v>
      </c>
      <c r="B408" s="240" t="s">
        <v>3054</v>
      </c>
      <c r="C408" s="257" t="s">
        <v>3055</v>
      </c>
      <c r="D408" s="241" t="s">
        <v>317</v>
      </c>
      <c r="E408" s="242">
        <v>4.17</v>
      </c>
      <c r="F408" s="243"/>
      <c r="G408" s="244">
        <f>ROUND(E408*F408,2)</f>
        <v>0</v>
      </c>
      <c r="H408" s="243"/>
      <c r="I408" s="244">
        <f>ROUND(E408*H408,2)</f>
        <v>0</v>
      </c>
      <c r="J408" s="243"/>
      <c r="K408" s="244">
        <f>ROUND(E408*J408,2)</f>
        <v>0</v>
      </c>
      <c r="L408" s="244">
        <v>15</v>
      </c>
      <c r="M408" s="244">
        <f>G408*(1+L408/100)</f>
        <v>0</v>
      </c>
      <c r="N408" s="242">
        <v>6.6E-4</v>
      </c>
      <c r="O408" s="242">
        <f>ROUND(E408*N408,2)</f>
        <v>0</v>
      </c>
      <c r="P408" s="242">
        <v>0</v>
      </c>
      <c r="Q408" s="242">
        <f>ROUND(E408*P408,2)</f>
        <v>0</v>
      </c>
      <c r="R408" s="244" t="s">
        <v>2101</v>
      </c>
      <c r="S408" s="244" t="s">
        <v>227</v>
      </c>
      <c r="T408" s="245" t="s">
        <v>227</v>
      </c>
      <c r="U408" s="222">
        <v>0.44850000000000001</v>
      </c>
      <c r="V408" s="222">
        <f>ROUND(E408*U408,2)</f>
        <v>1.87</v>
      </c>
      <c r="W408" s="222"/>
      <c r="X408" s="222" t="s">
        <v>298</v>
      </c>
      <c r="Y408" s="222" t="s">
        <v>230</v>
      </c>
      <c r="Z408" s="212"/>
      <c r="AA408" s="212"/>
      <c r="AB408" s="212"/>
      <c r="AC408" s="212"/>
      <c r="AD408" s="212"/>
      <c r="AE408" s="212"/>
      <c r="AF408" s="212"/>
      <c r="AG408" s="212" t="s">
        <v>299</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9" t="s">
        <v>3053</v>
      </c>
      <c r="D409" s="226"/>
      <c r="E409" s="227">
        <v>4.17</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235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2.5" outlineLevel="1" x14ac:dyDescent="0.2">
      <c r="A410" s="239">
        <v>91</v>
      </c>
      <c r="B410" s="240" t="s">
        <v>3056</v>
      </c>
      <c r="C410" s="257" t="s">
        <v>3057</v>
      </c>
      <c r="D410" s="241" t="s">
        <v>317</v>
      </c>
      <c r="E410" s="242">
        <v>47.875</v>
      </c>
      <c r="F410" s="243"/>
      <c r="G410" s="244">
        <f>ROUND(E410*F410,2)</f>
        <v>0</v>
      </c>
      <c r="H410" s="243"/>
      <c r="I410" s="244">
        <f>ROUND(E410*H410,2)</f>
        <v>0</v>
      </c>
      <c r="J410" s="243"/>
      <c r="K410" s="244">
        <f>ROUND(E410*J410,2)</f>
        <v>0</v>
      </c>
      <c r="L410" s="244">
        <v>15</v>
      </c>
      <c r="M410" s="244">
        <f>G410*(1+L410/100)</f>
        <v>0</v>
      </c>
      <c r="N410" s="242">
        <v>8.0000000000000007E-5</v>
      </c>
      <c r="O410" s="242">
        <f>ROUND(E410*N410,2)</f>
        <v>0</v>
      </c>
      <c r="P410" s="242">
        <v>0</v>
      </c>
      <c r="Q410" s="242">
        <f>ROUND(E410*P410,2)</f>
        <v>0</v>
      </c>
      <c r="R410" s="244" t="s">
        <v>2101</v>
      </c>
      <c r="S410" s="244" t="s">
        <v>227</v>
      </c>
      <c r="T410" s="245" t="s">
        <v>227</v>
      </c>
      <c r="U410" s="222">
        <v>0.13719999999999999</v>
      </c>
      <c r="V410" s="222">
        <f>ROUND(E410*U410,2)</f>
        <v>6.57</v>
      </c>
      <c r="W410" s="222"/>
      <c r="X410" s="222" t="s">
        <v>298</v>
      </c>
      <c r="Y410" s="222" t="s">
        <v>230</v>
      </c>
      <c r="Z410" s="212"/>
      <c r="AA410" s="212"/>
      <c r="AB410" s="212"/>
      <c r="AC410" s="212"/>
      <c r="AD410" s="212"/>
      <c r="AE410" s="212"/>
      <c r="AF410" s="212"/>
      <c r="AG410" s="212" t="s">
        <v>299</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59" t="s">
        <v>3058</v>
      </c>
      <c r="D411" s="226"/>
      <c r="E411" s="227">
        <v>17.635000000000002</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235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9" t="s">
        <v>3059</v>
      </c>
      <c r="D412" s="226"/>
      <c r="E412" s="227">
        <v>16.3</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235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9" t="s">
        <v>3060</v>
      </c>
      <c r="D413" s="226"/>
      <c r="E413" s="227">
        <v>13.94</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235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39">
        <v>92</v>
      </c>
      <c r="B414" s="240" t="s">
        <v>3061</v>
      </c>
      <c r="C414" s="257" t="s">
        <v>3062</v>
      </c>
      <c r="D414" s="241" t="s">
        <v>296</v>
      </c>
      <c r="E414" s="242">
        <v>56.3</v>
      </c>
      <c r="F414" s="243"/>
      <c r="G414" s="244">
        <f>ROUND(E414*F414,2)</f>
        <v>0</v>
      </c>
      <c r="H414" s="243"/>
      <c r="I414" s="244">
        <f>ROUND(E414*H414,2)</f>
        <v>0</v>
      </c>
      <c r="J414" s="243"/>
      <c r="K414" s="244">
        <f>ROUND(E414*J414,2)</f>
        <v>0</v>
      </c>
      <c r="L414" s="244">
        <v>15</v>
      </c>
      <c r="M414" s="244">
        <f>G414*(1+L414/100)</f>
        <v>0</v>
      </c>
      <c r="N414" s="242">
        <v>3.3E-4</v>
      </c>
      <c r="O414" s="242">
        <f>ROUND(E414*N414,2)</f>
        <v>0.02</v>
      </c>
      <c r="P414" s="242">
        <v>0</v>
      </c>
      <c r="Q414" s="242">
        <f>ROUND(E414*P414,2)</f>
        <v>0</v>
      </c>
      <c r="R414" s="244" t="s">
        <v>2101</v>
      </c>
      <c r="S414" s="244" t="s">
        <v>227</v>
      </c>
      <c r="T414" s="245" t="s">
        <v>227</v>
      </c>
      <c r="U414" s="222">
        <v>0.45</v>
      </c>
      <c r="V414" s="222">
        <f>ROUND(E414*U414,2)</f>
        <v>25.34</v>
      </c>
      <c r="W414" s="222"/>
      <c r="X414" s="222" t="s">
        <v>298</v>
      </c>
      <c r="Y414" s="222" t="s">
        <v>230</v>
      </c>
      <c r="Z414" s="212"/>
      <c r="AA414" s="212"/>
      <c r="AB414" s="212"/>
      <c r="AC414" s="212"/>
      <c r="AD414" s="212"/>
      <c r="AE414" s="212"/>
      <c r="AF414" s="212"/>
      <c r="AG414" s="212" t="s">
        <v>299</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9" t="s">
        <v>2836</v>
      </c>
      <c r="D415" s="226"/>
      <c r="E415" s="227">
        <v>24.8</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235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9" t="s">
        <v>2837</v>
      </c>
      <c r="D416" s="226"/>
      <c r="E416" s="227">
        <v>17.3</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235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9" t="s">
        <v>2839</v>
      </c>
      <c r="D417" s="226"/>
      <c r="E417" s="227">
        <v>14.2</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235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22.5" outlineLevel="1" x14ac:dyDescent="0.2">
      <c r="A418" s="239">
        <v>93</v>
      </c>
      <c r="B418" s="240" t="s">
        <v>3063</v>
      </c>
      <c r="C418" s="257" t="s">
        <v>3064</v>
      </c>
      <c r="D418" s="241" t="s">
        <v>296</v>
      </c>
      <c r="E418" s="242">
        <v>57.988999999999997</v>
      </c>
      <c r="F418" s="243"/>
      <c r="G418" s="244">
        <f>ROUND(E418*F418,2)</f>
        <v>0</v>
      </c>
      <c r="H418" s="243"/>
      <c r="I418" s="244">
        <f>ROUND(E418*H418,2)</f>
        <v>0</v>
      </c>
      <c r="J418" s="243"/>
      <c r="K418" s="244">
        <f>ROUND(E418*J418,2)</f>
        <v>0</v>
      </c>
      <c r="L418" s="244">
        <v>15</v>
      </c>
      <c r="M418" s="244">
        <f>G418*(1+L418/100)</f>
        <v>0</v>
      </c>
      <c r="N418" s="242">
        <v>3.8500000000000001E-3</v>
      </c>
      <c r="O418" s="242">
        <f>ROUND(E418*N418,2)</f>
        <v>0.22</v>
      </c>
      <c r="P418" s="242">
        <v>0</v>
      </c>
      <c r="Q418" s="242">
        <f>ROUND(E418*P418,2)</f>
        <v>0</v>
      </c>
      <c r="R418" s="244" t="s">
        <v>368</v>
      </c>
      <c r="S418" s="244" t="s">
        <v>227</v>
      </c>
      <c r="T418" s="245" t="s">
        <v>227</v>
      </c>
      <c r="U418" s="222">
        <v>0</v>
      </c>
      <c r="V418" s="222">
        <f>ROUND(E418*U418,2)</f>
        <v>0</v>
      </c>
      <c r="W418" s="222"/>
      <c r="X418" s="222" t="s">
        <v>369</v>
      </c>
      <c r="Y418" s="222" t="s">
        <v>230</v>
      </c>
      <c r="Z418" s="212"/>
      <c r="AA418" s="212"/>
      <c r="AB418" s="212"/>
      <c r="AC418" s="212"/>
      <c r="AD418" s="212"/>
      <c r="AE418" s="212"/>
      <c r="AF418" s="212"/>
      <c r="AG418" s="212" t="s">
        <v>370</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9" t="s">
        <v>3065</v>
      </c>
      <c r="D419" s="226"/>
      <c r="E419" s="227"/>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235</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9" t="s">
        <v>3066</v>
      </c>
      <c r="D420" s="226"/>
      <c r="E420" s="227">
        <v>25.544</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235</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9" t="s">
        <v>3067</v>
      </c>
      <c r="D421" s="226"/>
      <c r="E421" s="227">
        <v>17.818999999999999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235</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9" t="s">
        <v>3068</v>
      </c>
      <c r="D422" s="226"/>
      <c r="E422" s="227">
        <v>14.625999999999999</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235</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ht="22.5" outlineLevel="1" x14ac:dyDescent="0.2">
      <c r="A423" s="239">
        <v>94</v>
      </c>
      <c r="B423" s="240" t="s">
        <v>3069</v>
      </c>
      <c r="C423" s="257" t="s">
        <v>3070</v>
      </c>
      <c r="D423" s="241" t="s">
        <v>317</v>
      </c>
      <c r="E423" s="242">
        <v>2.5</v>
      </c>
      <c r="F423" s="243"/>
      <c r="G423" s="244">
        <f>ROUND(E423*F423,2)</f>
        <v>0</v>
      </c>
      <c r="H423" s="243"/>
      <c r="I423" s="244">
        <f>ROUND(E423*H423,2)</f>
        <v>0</v>
      </c>
      <c r="J423" s="243"/>
      <c r="K423" s="244">
        <f>ROUND(E423*J423,2)</f>
        <v>0</v>
      </c>
      <c r="L423" s="244">
        <v>15</v>
      </c>
      <c r="M423" s="244">
        <f>G423*(1+L423/100)</f>
        <v>0</v>
      </c>
      <c r="N423" s="242">
        <v>3.6999999999999999E-4</v>
      </c>
      <c r="O423" s="242">
        <f>ROUND(E423*N423,2)</f>
        <v>0</v>
      </c>
      <c r="P423" s="242">
        <v>0</v>
      </c>
      <c r="Q423" s="242">
        <f>ROUND(E423*P423,2)</f>
        <v>0</v>
      </c>
      <c r="R423" s="244" t="s">
        <v>2101</v>
      </c>
      <c r="S423" s="244" t="s">
        <v>227</v>
      </c>
      <c r="T423" s="245" t="s">
        <v>227</v>
      </c>
      <c r="U423" s="222">
        <v>0.152</v>
      </c>
      <c r="V423" s="222">
        <f>ROUND(E423*U423,2)</f>
        <v>0.38</v>
      </c>
      <c r="W423" s="222"/>
      <c r="X423" s="222" t="s">
        <v>298</v>
      </c>
      <c r="Y423" s="222" t="s">
        <v>230</v>
      </c>
      <c r="Z423" s="212"/>
      <c r="AA423" s="212"/>
      <c r="AB423" s="212"/>
      <c r="AC423" s="212"/>
      <c r="AD423" s="212"/>
      <c r="AE423" s="212"/>
      <c r="AF423" s="212"/>
      <c r="AG423" s="212" t="s">
        <v>299</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9" t="s">
        <v>3071</v>
      </c>
      <c r="D424" s="226"/>
      <c r="E424" s="227">
        <v>2.5</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235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39">
        <v>95</v>
      </c>
      <c r="B425" s="240" t="s">
        <v>3072</v>
      </c>
      <c r="C425" s="257" t="s">
        <v>3073</v>
      </c>
      <c r="D425" s="241" t="s">
        <v>384</v>
      </c>
      <c r="E425" s="242">
        <v>0.25392999999999999</v>
      </c>
      <c r="F425" s="243"/>
      <c r="G425" s="244">
        <f>ROUND(E425*F425,2)</f>
        <v>0</v>
      </c>
      <c r="H425" s="243"/>
      <c r="I425" s="244">
        <f>ROUND(E425*H425,2)</f>
        <v>0</v>
      </c>
      <c r="J425" s="243"/>
      <c r="K425" s="244">
        <f>ROUND(E425*J425,2)</f>
        <v>0</v>
      </c>
      <c r="L425" s="244">
        <v>15</v>
      </c>
      <c r="M425" s="244">
        <f>G425*(1+L425/100)</f>
        <v>0</v>
      </c>
      <c r="N425" s="242">
        <v>0</v>
      </c>
      <c r="O425" s="242">
        <f>ROUND(E425*N425,2)</f>
        <v>0</v>
      </c>
      <c r="P425" s="242">
        <v>0</v>
      </c>
      <c r="Q425" s="242">
        <f>ROUND(E425*P425,2)</f>
        <v>0</v>
      </c>
      <c r="R425" s="244" t="s">
        <v>2101</v>
      </c>
      <c r="S425" s="244" t="s">
        <v>227</v>
      </c>
      <c r="T425" s="245" t="s">
        <v>227</v>
      </c>
      <c r="U425" s="222">
        <v>1.091</v>
      </c>
      <c r="V425" s="222">
        <f>ROUND(E425*U425,2)</f>
        <v>0.28000000000000003</v>
      </c>
      <c r="W425" s="222"/>
      <c r="X425" s="222" t="s">
        <v>1420</v>
      </c>
      <c r="Y425" s="222" t="s">
        <v>230</v>
      </c>
      <c r="Z425" s="212"/>
      <c r="AA425" s="212"/>
      <c r="AB425" s="212"/>
      <c r="AC425" s="212"/>
      <c r="AD425" s="212"/>
      <c r="AE425" s="212"/>
      <c r="AF425" s="212"/>
      <c r="AG425" s="212" t="s">
        <v>1421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72" t="s">
        <v>2356</v>
      </c>
      <c r="D426" s="271"/>
      <c r="E426" s="271"/>
      <c r="F426" s="271"/>
      <c r="G426" s="271"/>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301</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x14ac:dyDescent="0.2">
      <c r="A427" s="229" t="s">
        <v>222</v>
      </c>
      <c r="B427" s="230" t="s">
        <v>173</v>
      </c>
      <c r="C427" s="256" t="s">
        <v>174</v>
      </c>
      <c r="D427" s="231"/>
      <c r="E427" s="232"/>
      <c r="F427" s="233"/>
      <c r="G427" s="233">
        <f>SUMIF(AG428:AG445,"&lt;&gt;NOR",G428:G445)</f>
        <v>0</v>
      </c>
      <c r="H427" s="233"/>
      <c r="I427" s="233">
        <f>SUM(I428:I445)</f>
        <v>0</v>
      </c>
      <c r="J427" s="233"/>
      <c r="K427" s="233">
        <f>SUM(K428:K445)</f>
        <v>0</v>
      </c>
      <c r="L427" s="233"/>
      <c r="M427" s="233">
        <f>SUM(M428:M445)</f>
        <v>0</v>
      </c>
      <c r="N427" s="232"/>
      <c r="O427" s="232">
        <f>SUM(O428:O445)</f>
        <v>0.64</v>
      </c>
      <c r="P427" s="232"/>
      <c r="Q427" s="232">
        <f>SUM(Q428:Q445)</f>
        <v>0</v>
      </c>
      <c r="R427" s="233"/>
      <c r="S427" s="233"/>
      <c r="T427" s="234"/>
      <c r="U427" s="228"/>
      <c r="V427" s="228">
        <f>SUM(V428:V445)</f>
        <v>47.080000000000005</v>
      </c>
      <c r="W427" s="228"/>
      <c r="X427" s="228"/>
      <c r="Y427" s="228"/>
      <c r="AG427" t="s">
        <v>223</v>
      </c>
    </row>
    <row r="428" spans="1:60" ht="33.75" outlineLevel="1" x14ac:dyDescent="0.2">
      <c r="A428" s="239">
        <v>96</v>
      </c>
      <c r="B428" s="240" t="s">
        <v>3074</v>
      </c>
      <c r="C428" s="257" t="s">
        <v>2105</v>
      </c>
      <c r="D428" s="241" t="s">
        <v>296</v>
      </c>
      <c r="E428" s="242">
        <v>33.337829999999997</v>
      </c>
      <c r="F428" s="243"/>
      <c r="G428" s="244">
        <f>ROUND(E428*F428,2)</f>
        <v>0</v>
      </c>
      <c r="H428" s="243"/>
      <c r="I428" s="244">
        <f>ROUND(E428*H428,2)</f>
        <v>0</v>
      </c>
      <c r="J428" s="243"/>
      <c r="K428" s="244">
        <f>ROUND(E428*J428,2)</f>
        <v>0</v>
      </c>
      <c r="L428" s="244">
        <v>15</v>
      </c>
      <c r="M428" s="244">
        <f>G428*(1+L428/100)</f>
        <v>0</v>
      </c>
      <c r="N428" s="242">
        <v>2.1000000000000001E-4</v>
      </c>
      <c r="O428" s="242">
        <f>ROUND(E428*N428,2)</f>
        <v>0.01</v>
      </c>
      <c r="P428" s="242">
        <v>0</v>
      </c>
      <c r="Q428" s="242">
        <f>ROUND(E428*P428,2)</f>
        <v>0</v>
      </c>
      <c r="R428" s="244" t="s">
        <v>2017</v>
      </c>
      <c r="S428" s="244" t="s">
        <v>227</v>
      </c>
      <c r="T428" s="245" t="s">
        <v>227</v>
      </c>
      <c r="U428" s="222">
        <v>0.05</v>
      </c>
      <c r="V428" s="222">
        <f>ROUND(E428*U428,2)</f>
        <v>1.67</v>
      </c>
      <c r="W428" s="222"/>
      <c r="X428" s="222" t="s">
        <v>298</v>
      </c>
      <c r="Y428" s="222" t="s">
        <v>230</v>
      </c>
      <c r="Z428" s="212"/>
      <c r="AA428" s="212"/>
      <c r="AB428" s="212"/>
      <c r="AC428" s="212"/>
      <c r="AD428" s="212"/>
      <c r="AE428" s="212"/>
      <c r="AF428" s="212"/>
      <c r="AG428" s="212" t="s">
        <v>299</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8" t="s">
        <v>3075</v>
      </c>
      <c r="D429" s="246"/>
      <c r="E429" s="246"/>
      <c r="F429" s="246"/>
      <c r="G429" s="246"/>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233</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59" t="s">
        <v>2940</v>
      </c>
      <c r="D430" s="226"/>
      <c r="E430" s="227"/>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235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9" t="s">
        <v>3076</v>
      </c>
      <c r="D431" s="226"/>
      <c r="E431" s="227">
        <v>17.294229999999999</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235</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9" t="s">
        <v>2833</v>
      </c>
      <c r="D432" s="226"/>
      <c r="E432" s="227">
        <v>11.2736</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235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9" t="s">
        <v>2834</v>
      </c>
      <c r="D433" s="226"/>
      <c r="E433" s="227">
        <v>4.7699999999999996</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235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22.5" outlineLevel="1" x14ac:dyDescent="0.2">
      <c r="A434" s="239">
        <v>97</v>
      </c>
      <c r="B434" s="240" t="s">
        <v>3077</v>
      </c>
      <c r="C434" s="257" t="s">
        <v>3078</v>
      </c>
      <c r="D434" s="241" t="s">
        <v>296</v>
      </c>
      <c r="E434" s="242">
        <v>33.337829999999997</v>
      </c>
      <c r="F434" s="243"/>
      <c r="G434" s="244">
        <f>ROUND(E434*F434,2)</f>
        <v>0</v>
      </c>
      <c r="H434" s="243"/>
      <c r="I434" s="244">
        <f>ROUND(E434*H434,2)</f>
        <v>0</v>
      </c>
      <c r="J434" s="243"/>
      <c r="K434" s="244">
        <f>ROUND(E434*J434,2)</f>
        <v>0</v>
      </c>
      <c r="L434" s="244">
        <v>15</v>
      </c>
      <c r="M434" s="244">
        <f>G434*(1+L434/100)</f>
        <v>0</v>
      </c>
      <c r="N434" s="242">
        <v>5.3499999999999997E-3</v>
      </c>
      <c r="O434" s="242">
        <f>ROUND(E434*N434,2)</f>
        <v>0.18</v>
      </c>
      <c r="P434" s="242">
        <v>0</v>
      </c>
      <c r="Q434" s="242">
        <f>ROUND(E434*P434,2)</f>
        <v>0</v>
      </c>
      <c r="R434" s="244" t="s">
        <v>2017</v>
      </c>
      <c r="S434" s="244" t="s">
        <v>227</v>
      </c>
      <c r="T434" s="245" t="s">
        <v>227</v>
      </c>
      <c r="U434" s="222">
        <v>1.29</v>
      </c>
      <c r="V434" s="222">
        <f>ROUND(E434*U434,2)</f>
        <v>43.01</v>
      </c>
      <c r="W434" s="222"/>
      <c r="X434" s="222" t="s">
        <v>298</v>
      </c>
      <c r="Y434" s="222" t="s">
        <v>230</v>
      </c>
      <c r="Z434" s="212"/>
      <c r="AA434" s="212"/>
      <c r="AB434" s="212"/>
      <c r="AC434" s="212"/>
      <c r="AD434" s="212"/>
      <c r="AE434" s="212"/>
      <c r="AF434" s="212"/>
      <c r="AG434" s="212" t="s">
        <v>299</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9" t="s">
        <v>2940</v>
      </c>
      <c r="D435" s="226"/>
      <c r="E435" s="227"/>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235</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9" t="s">
        <v>3076</v>
      </c>
      <c r="D436" s="226"/>
      <c r="E436" s="227">
        <v>17.294229999999999</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235</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9" t="s">
        <v>2833</v>
      </c>
      <c r="D437" s="226"/>
      <c r="E437" s="227">
        <v>11.2736</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235</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9" t="s">
        <v>2834</v>
      </c>
      <c r="D438" s="226"/>
      <c r="E438" s="227">
        <v>4.7699999999999996</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235</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ht="22.5" outlineLevel="1" x14ac:dyDescent="0.2">
      <c r="A439" s="239">
        <v>98</v>
      </c>
      <c r="B439" s="240" t="s">
        <v>3079</v>
      </c>
      <c r="C439" s="257" t="s">
        <v>3080</v>
      </c>
      <c r="D439" s="241" t="s">
        <v>317</v>
      </c>
      <c r="E439" s="242">
        <v>11.522</v>
      </c>
      <c r="F439" s="243"/>
      <c r="G439" s="244">
        <f>ROUND(E439*F439,2)</f>
        <v>0</v>
      </c>
      <c r="H439" s="243"/>
      <c r="I439" s="244">
        <f>ROUND(E439*H439,2)</f>
        <v>0</v>
      </c>
      <c r="J439" s="243"/>
      <c r="K439" s="244">
        <f>ROUND(E439*J439,2)</f>
        <v>0</v>
      </c>
      <c r="L439" s="244">
        <v>15</v>
      </c>
      <c r="M439" s="244">
        <f>G439*(1+L439/100)</f>
        <v>0</v>
      </c>
      <c r="N439" s="242">
        <v>4.2000000000000002E-4</v>
      </c>
      <c r="O439" s="242">
        <f>ROUND(E439*N439,2)</f>
        <v>0</v>
      </c>
      <c r="P439" s="242">
        <v>0</v>
      </c>
      <c r="Q439" s="242">
        <f>ROUND(E439*P439,2)</f>
        <v>0</v>
      </c>
      <c r="R439" s="244" t="s">
        <v>2017</v>
      </c>
      <c r="S439" s="244" t="s">
        <v>227</v>
      </c>
      <c r="T439" s="245" t="s">
        <v>227</v>
      </c>
      <c r="U439" s="222">
        <v>0.12</v>
      </c>
      <c r="V439" s="222">
        <f>ROUND(E439*U439,2)</f>
        <v>1.38</v>
      </c>
      <c r="W439" s="222"/>
      <c r="X439" s="222" t="s">
        <v>298</v>
      </c>
      <c r="Y439" s="222" t="s">
        <v>230</v>
      </c>
      <c r="Z439" s="212"/>
      <c r="AA439" s="212"/>
      <c r="AB439" s="212"/>
      <c r="AC439" s="212"/>
      <c r="AD439" s="212"/>
      <c r="AE439" s="212"/>
      <c r="AF439" s="212"/>
      <c r="AG439" s="212" t="s">
        <v>299</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59" t="s">
        <v>2940</v>
      </c>
      <c r="D440" s="226"/>
      <c r="E440" s="227"/>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235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9" t="s">
        <v>3081</v>
      </c>
      <c r="D441" s="226"/>
      <c r="E441" s="227">
        <v>5.8620000000000001</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235</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9" t="s">
        <v>3082</v>
      </c>
      <c r="D442" s="226"/>
      <c r="E442" s="227">
        <v>5.66</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235</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ht="22.5" outlineLevel="1" x14ac:dyDescent="0.2">
      <c r="A443" s="239">
        <v>99</v>
      </c>
      <c r="B443" s="240" t="s">
        <v>2110</v>
      </c>
      <c r="C443" s="257" t="s">
        <v>2111</v>
      </c>
      <c r="D443" s="241" t="s">
        <v>296</v>
      </c>
      <c r="E443" s="242">
        <v>36.671610000000001</v>
      </c>
      <c r="F443" s="243"/>
      <c r="G443" s="244">
        <f>ROUND(E443*F443,2)</f>
        <v>0</v>
      </c>
      <c r="H443" s="243"/>
      <c r="I443" s="244">
        <f>ROUND(E443*H443,2)</f>
        <v>0</v>
      </c>
      <c r="J443" s="243"/>
      <c r="K443" s="244">
        <f>ROUND(E443*J443,2)</f>
        <v>0</v>
      </c>
      <c r="L443" s="244">
        <v>15</v>
      </c>
      <c r="M443" s="244">
        <f>G443*(1+L443/100)</f>
        <v>0</v>
      </c>
      <c r="N443" s="242">
        <v>1.2200000000000001E-2</v>
      </c>
      <c r="O443" s="242">
        <f>ROUND(E443*N443,2)</f>
        <v>0.45</v>
      </c>
      <c r="P443" s="242">
        <v>0</v>
      </c>
      <c r="Q443" s="242">
        <f>ROUND(E443*P443,2)</f>
        <v>0</v>
      </c>
      <c r="R443" s="244" t="s">
        <v>368</v>
      </c>
      <c r="S443" s="244" t="s">
        <v>227</v>
      </c>
      <c r="T443" s="245" t="s">
        <v>227</v>
      </c>
      <c r="U443" s="222">
        <v>0</v>
      </c>
      <c r="V443" s="222">
        <f>ROUND(E443*U443,2)</f>
        <v>0</v>
      </c>
      <c r="W443" s="222"/>
      <c r="X443" s="222" t="s">
        <v>369</v>
      </c>
      <c r="Y443" s="222" t="s">
        <v>230</v>
      </c>
      <c r="Z443" s="212"/>
      <c r="AA443" s="212"/>
      <c r="AB443" s="212"/>
      <c r="AC443" s="212"/>
      <c r="AD443" s="212"/>
      <c r="AE443" s="212"/>
      <c r="AF443" s="212"/>
      <c r="AG443" s="212" t="s">
        <v>370</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9" t="s">
        <v>3083</v>
      </c>
      <c r="D444" s="226"/>
      <c r="E444" s="227">
        <v>36.671610000000001</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235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49">
        <v>100</v>
      </c>
      <c r="B445" s="250" t="s">
        <v>3084</v>
      </c>
      <c r="C445" s="261" t="s">
        <v>3085</v>
      </c>
      <c r="D445" s="251" t="s">
        <v>384</v>
      </c>
      <c r="E445" s="252">
        <v>0.63758999999999999</v>
      </c>
      <c r="F445" s="253"/>
      <c r="G445" s="254">
        <f>ROUND(E445*F445,2)</f>
        <v>0</v>
      </c>
      <c r="H445" s="253"/>
      <c r="I445" s="254">
        <f>ROUND(E445*H445,2)</f>
        <v>0</v>
      </c>
      <c r="J445" s="253"/>
      <c r="K445" s="254">
        <f>ROUND(E445*J445,2)</f>
        <v>0</v>
      </c>
      <c r="L445" s="254">
        <v>15</v>
      </c>
      <c r="M445" s="254">
        <f>G445*(1+L445/100)</f>
        <v>0</v>
      </c>
      <c r="N445" s="252">
        <v>0</v>
      </c>
      <c r="O445" s="252">
        <f>ROUND(E445*N445,2)</f>
        <v>0</v>
      </c>
      <c r="P445" s="252">
        <v>0</v>
      </c>
      <c r="Q445" s="252">
        <f>ROUND(E445*P445,2)</f>
        <v>0</v>
      </c>
      <c r="R445" s="254" t="s">
        <v>2017</v>
      </c>
      <c r="S445" s="254" t="s">
        <v>227</v>
      </c>
      <c r="T445" s="255" t="s">
        <v>227</v>
      </c>
      <c r="U445" s="222">
        <v>1.5980000000000001</v>
      </c>
      <c r="V445" s="222">
        <f>ROUND(E445*U445,2)</f>
        <v>1.02</v>
      </c>
      <c r="W445" s="222"/>
      <c r="X445" s="222" t="s">
        <v>1420</v>
      </c>
      <c r="Y445" s="222" t="s">
        <v>230</v>
      </c>
      <c r="Z445" s="212"/>
      <c r="AA445" s="212"/>
      <c r="AB445" s="212"/>
      <c r="AC445" s="212"/>
      <c r="AD445" s="212"/>
      <c r="AE445" s="212"/>
      <c r="AF445" s="212"/>
      <c r="AG445" s="212" t="s">
        <v>1421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x14ac:dyDescent="0.2">
      <c r="A446" s="229" t="s">
        <v>222</v>
      </c>
      <c r="B446" s="230" t="s">
        <v>177</v>
      </c>
      <c r="C446" s="256" t="s">
        <v>178</v>
      </c>
      <c r="D446" s="231"/>
      <c r="E446" s="232"/>
      <c r="F446" s="233"/>
      <c r="G446" s="233">
        <f>SUMIF(AG447:AG484,"&lt;&gt;NOR",G447:G484)</f>
        <v>0</v>
      </c>
      <c r="H446" s="233"/>
      <c r="I446" s="233">
        <f>SUM(I447:I484)</f>
        <v>0</v>
      </c>
      <c r="J446" s="233"/>
      <c r="K446" s="233">
        <f>SUM(K447:K484)</f>
        <v>0</v>
      </c>
      <c r="L446" s="233"/>
      <c r="M446" s="233">
        <f>SUM(M447:M484)</f>
        <v>0</v>
      </c>
      <c r="N446" s="232"/>
      <c r="O446" s="232">
        <f>SUM(O447:O484)</f>
        <v>0.13</v>
      </c>
      <c r="P446" s="232"/>
      <c r="Q446" s="232">
        <f>SUM(Q447:Q484)</f>
        <v>0</v>
      </c>
      <c r="R446" s="233"/>
      <c r="S446" s="233"/>
      <c r="T446" s="234"/>
      <c r="U446" s="228"/>
      <c r="V446" s="228">
        <f>SUM(V447:V484)</f>
        <v>50.91</v>
      </c>
      <c r="W446" s="228"/>
      <c r="X446" s="228"/>
      <c r="Y446" s="228"/>
      <c r="AG446" t="s">
        <v>223</v>
      </c>
    </row>
    <row r="447" spans="1:60" outlineLevel="1" x14ac:dyDescent="0.2">
      <c r="A447" s="239">
        <v>101</v>
      </c>
      <c r="B447" s="240" t="s">
        <v>2143</v>
      </c>
      <c r="C447" s="257" t="s">
        <v>2144</v>
      </c>
      <c r="D447" s="241" t="s">
        <v>296</v>
      </c>
      <c r="E447" s="242">
        <v>237.26107999999999</v>
      </c>
      <c r="F447" s="243"/>
      <c r="G447" s="244">
        <f>ROUND(E447*F447,2)</f>
        <v>0</v>
      </c>
      <c r="H447" s="243"/>
      <c r="I447" s="244">
        <f>ROUND(E447*H447,2)</f>
        <v>0</v>
      </c>
      <c r="J447" s="243"/>
      <c r="K447" s="244">
        <f>ROUND(E447*J447,2)</f>
        <v>0</v>
      </c>
      <c r="L447" s="244">
        <v>15</v>
      </c>
      <c r="M447" s="244">
        <f>G447*(1+L447/100)</f>
        <v>0</v>
      </c>
      <c r="N447" s="242">
        <v>0</v>
      </c>
      <c r="O447" s="242">
        <f>ROUND(E447*N447,2)</f>
        <v>0</v>
      </c>
      <c r="P447" s="242">
        <v>0</v>
      </c>
      <c r="Q447" s="242">
        <f>ROUND(E447*P447,2)</f>
        <v>0</v>
      </c>
      <c r="R447" s="244" t="s">
        <v>2145</v>
      </c>
      <c r="S447" s="244" t="s">
        <v>227</v>
      </c>
      <c r="T447" s="245" t="s">
        <v>227</v>
      </c>
      <c r="U447" s="222">
        <v>7.0000000000000001E-3</v>
      </c>
      <c r="V447" s="222">
        <f>ROUND(E447*U447,2)</f>
        <v>1.66</v>
      </c>
      <c r="W447" s="222"/>
      <c r="X447" s="222" t="s">
        <v>298</v>
      </c>
      <c r="Y447" s="222" t="s">
        <v>230</v>
      </c>
      <c r="Z447" s="212"/>
      <c r="AA447" s="212"/>
      <c r="AB447" s="212"/>
      <c r="AC447" s="212"/>
      <c r="AD447" s="212"/>
      <c r="AE447" s="212"/>
      <c r="AF447" s="212"/>
      <c r="AG447" s="212" t="s">
        <v>299</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59" t="s">
        <v>3086</v>
      </c>
      <c r="D448" s="226"/>
      <c r="E448" s="227">
        <v>237.26107999999999</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235</v>
      </c>
      <c r="AH448" s="212">
        <v>5</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ht="22.5" outlineLevel="1" x14ac:dyDescent="0.2">
      <c r="A449" s="239">
        <v>102</v>
      </c>
      <c r="B449" s="240" t="s">
        <v>2148</v>
      </c>
      <c r="C449" s="257" t="s">
        <v>2149</v>
      </c>
      <c r="D449" s="241" t="s">
        <v>296</v>
      </c>
      <c r="E449" s="242">
        <v>30.871600000000001</v>
      </c>
      <c r="F449" s="243"/>
      <c r="G449" s="244">
        <f>ROUND(E449*F449,2)</f>
        <v>0</v>
      </c>
      <c r="H449" s="243"/>
      <c r="I449" s="244">
        <f>ROUND(E449*H449,2)</f>
        <v>0</v>
      </c>
      <c r="J449" s="243"/>
      <c r="K449" s="244">
        <f>ROUND(E449*J449,2)</f>
        <v>0</v>
      </c>
      <c r="L449" s="244">
        <v>15</v>
      </c>
      <c r="M449" s="244">
        <f>G449*(1+L449/100)</f>
        <v>0</v>
      </c>
      <c r="N449" s="242">
        <v>2.0000000000000002E-5</v>
      </c>
      <c r="O449" s="242">
        <f>ROUND(E449*N449,2)</f>
        <v>0</v>
      </c>
      <c r="P449" s="242">
        <v>0</v>
      </c>
      <c r="Q449" s="242">
        <f>ROUND(E449*P449,2)</f>
        <v>0</v>
      </c>
      <c r="R449" s="244" t="s">
        <v>2145</v>
      </c>
      <c r="S449" s="244" t="s">
        <v>227</v>
      </c>
      <c r="T449" s="245" t="s">
        <v>227</v>
      </c>
      <c r="U449" s="222">
        <v>0.03</v>
      </c>
      <c r="V449" s="222">
        <f>ROUND(E449*U449,2)</f>
        <v>0.93</v>
      </c>
      <c r="W449" s="222"/>
      <c r="X449" s="222" t="s">
        <v>298</v>
      </c>
      <c r="Y449" s="222" t="s">
        <v>230</v>
      </c>
      <c r="Z449" s="212"/>
      <c r="AA449" s="212"/>
      <c r="AB449" s="212"/>
      <c r="AC449" s="212"/>
      <c r="AD449" s="212"/>
      <c r="AE449" s="212"/>
      <c r="AF449" s="212"/>
      <c r="AG449" s="212" t="s">
        <v>299</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9" t="s">
        <v>3087</v>
      </c>
      <c r="D450" s="226"/>
      <c r="E450" s="227">
        <v>9.9979999999999993</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235</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9" t="s">
        <v>3088</v>
      </c>
      <c r="D451" s="226"/>
      <c r="E451" s="227">
        <v>9.0359999999999996</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235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9" t="s">
        <v>3089</v>
      </c>
      <c r="D452" s="226"/>
      <c r="E452" s="227">
        <v>1.5760000000000001</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235</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9" t="s">
        <v>3090</v>
      </c>
      <c r="D453" s="226"/>
      <c r="E453" s="227">
        <v>3.1520000000000001</v>
      </c>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235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9" t="s">
        <v>3091</v>
      </c>
      <c r="D454" s="226"/>
      <c r="E454" s="227">
        <v>2.3816000000000002</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235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9" t="s">
        <v>3092</v>
      </c>
      <c r="D455" s="226"/>
      <c r="E455" s="227">
        <v>4.7279999999999998</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235</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39">
        <v>103</v>
      </c>
      <c r="B456" s="240" t="s">
        <v>3093</v>
      </c>
      <c r="C456" s="257" t="s">
        <v>3094</v>
      </c>
      <c r="D456" s="241" t="s">
        <v>296</v>
      </c>
      <c r="E456" s="242">
        <v>64.650980000000004</v>
      </c>
      <c r="F456" s="243"/>
      <c r="G456" s="244">
        <f>ROUND(E456*F456,2)</f>
        <v>0</v>
      </c>
      <c r="H456" s="243"/>
      <c r="I456" s="244">
        <f>ROUND(E456*H456,2)</f>
        <v>0</v>
      </c>
      <c r="J456" s="243"/>
      <c r="K456" s="244">
        <f>ROUND(E456*J456,2)</f>
        <v>0</v>
      </c>
      <c r="L456" s="244">
        <v>15</v>
      </c>
      <c r="M456" s="244">
        <f>G456*(1+L456/100)</f>
        <v>0</v>
      </c>
      <c r="N456" s="242">
        <v>3.5E-4</v>
      </c>
      <c r="O456" s="242">
        <f>ROUND(E456*N456,2)</f>
        <v>0.02</v>
      </c>
      <c r="P456" s="242">
        <v>0</v>
      </c>
      <c r="Q456" s="242">
        <f>ROUND(E456*P456,2)</f>
        <v>0</v>
      </c>
      <c r="R456" s="244" t="s">
        <v>2145</v>
      </c>
      <c r="S456" s="244" t="s">
        <v>227</v>
      </c>
      <c r="T456" s="245" t="s">
        <v>227</v>
      </c>
      <c r="U456" s="222">
        <v>1.35E-2</v>
      </c>
      <c r="V456" s="222">
        <f>ROUND(E456*U456,2)</f>
        <v>0.87</v>
      </c>
      <c r="W456" s="222"/>
      <c r="X456" s="222" t="s">
        <v>298</v>
      </c>
      <c r="Y456" s="222" t="s">
        <v>230</v>
      </c>
      <c r="Z456" s="212"/>
      <c r="AA456" s="212"/>
      <c r="AB456" s="212"/>
      <c r="AC456" s="212"/>
      <c r="AD456" s="212"/>
      <c r="AE456" s="212"/>
      <c r="AF456" s="212"/>
      <c r="AG456" s="212" t="s">
        <v>299</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9" t="s">
        <v>2836</v>
      </c>
      <c r="D457" s="226"/>
      <c r="E457" s="227">
        <v>24.8</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235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9" t="s">
        <v>2837</v>
      </c>
      <c r="D458" s="226"/>
      <c r="E458" s="227">
        <v>17.3</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235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9" t="s">
        <v>2838</v>
      </c>
      <c r="D459" s="226"/>
      <c r="E459" s="227">
        <v>3.6623800000000002</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235</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9" t="s">
        <v>2839</v>
      </c>
      <c r="D460" s="226"/>
      <c r="E460" s="227">
        <v>14.2</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235</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9" t="s">
        <v>2840</v>
      </c>
      <c r="D461" s="226"/>
      <c r="E461" s="227">
        <v>2.2176</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235</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9" t="s">
        <v>2841</v>
      </c>
      <c r="D462" s="226"/>
      <c r="E462" s="227">
        <v>2.4710000000000001</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235</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9">
        <v>104</v>
      </c>
      <c r="B463" s="240" t="s">
        <v>2154</v>
      </c>
      <c r="C463" s="257" t="s">
        <v>2155</v>
      </c>
      <c r="D463" s="241" t="s">
        <v>296</v>
      </c>
      <c r="E463" s="242">
        <v>237.26107999999999</v>
      </c>
      <c r="F463" s="243"/>
      <c r="G463" s="244">
        <f>ROUND(E463*F463,2)</f>
        <v>0</v>
      </c>
      <c r="H463" s="243"/>
      <c r="I463" s="244">
        <f>ROUND(E463*H463,2)</f>
        <v>0</v>
      </c>
      <c r="J463" s="243"/>
      <c r="K463" s="244">
        <f>ROUND(E463*J463,2)</f>
        <v>0</v>
      </c>
      <c r="L463" s="244">
        <v>15</v>
      </c>
      <c r="M463" s="244">
        <f>G463*(1+L463/100)</f>
        <v>0</v>
      </c>
      <c r="N463" s="242">
        <v>1.7000000000000001E-4</v>
      </c>
      <c r="O463" s="242">
        <f>ROUND(E463*N463,2)</f>
        <v>0.04</v>
      </c>
      <c r="P463" s="242">
        <v>0</v>
      </c>
      <c r="Q463" s="242">
        <f>ROUND(E463*P463,2)</f>
        <v>0</v>
      </c>
      <c r="R463" s="244" t="s">
        <v>2145</v>
      </c>
      <c r="S463" s="244" t="s">
        <v>227</v>
      </c>
      <c r="T463" s="245" t="s">
        <v>227</v>
      </c>
      <c r="U463" s="222">
        <v>0.03</v>
      </c>
      <c r="V463" s="222">
        <f>ROUND(E463*U463,2)</f>
        <v>7.12</v>
      </c>
      <c r="W463" s="222"/>
      <c r="X463" s="222" t="s">
        <v>298</v>
      </c>
      <c r="Y463" s="222" t="s">
        <v>230</v>
      </c>
      <c r="Z463" s="212"/>
      <c r="AA463" s="212"/>
      <c r="AB463" s="212"/>
      <c r="AC463" s="212"/>
      <c r="AD463" s="212"/>
      <c r="AE463" s="212"/>
      <c r="AF463" s="212"/>
      <c r="AG463" s="212" t="s">
        <v>299</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59" t="s">
        <v>2842</v>
      </c>
      <c r="D464" s="226"/>
      <c r="E464" s="227"/>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235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9" t="s">
        <v>3095</v>
      </c>
      <c r="D465" s="226"/>
      <c r="E465" s="227"/>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235</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9" t="s">
        <v>3096</v>
      </c>
      <c r="D466" s="226"/>
      <c r="E466" s="227">
        <v>62.161999999999999</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235</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9" t="s">
        <v>3097</v>
      </c>
      <c r="D467" s="226"/>
      <c r="E467" s="227">
        <v>52.74</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235</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9" t="s">
        <v>3098</v>
      </c>
      <c r="D468" s="226"/>
      <c r="E468" s="227">
        <v>5.9904000000000002</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235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9" t="s">
        <v>3099</v>
      </c>
      <c r="D469" s="226"/>
      <c r="E469" s="227">
        <v>26.241700000000002</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235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9" t="s">
        <v>3100</v>
      </c>
      <c r="D470" s="226"/>
      <c r="E470" s="227">
        <v>7.7519999999999998</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235</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9" t="s">
        <v>3101</v>
      </c>
      <c r="D471" s="226"/>
      <c r="E471" s="227">
        <v>17.724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235</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73" t="s">
        <v>328</v>
      </c>
      <c r="D472" s="265"/>
      <c r="E472" s="266">
        <v>172.61009999999999</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235</v>
      </c>
      <c r="AH472" s="212">
        <v>1</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9" t="s">
        <v>409</v>
      </c>
      <c r="D473" s="226"/>
      <c r="E473" s="227"/>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235</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9" t="s">
        <v>3102</v>
      </c>
      <c r="D474" s="226"/>
      <c r="E474" s="227"/>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235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9" t="s">
        <v>2835</v>
      </c>
      <c r="D475" s="226"/>
      <c r="E475" s="227"/>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235</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9" t="s">
        <v>2836</v>
      </c>
      <c r="D476" s="226"/>
      <c r="E476" s="227">
        <v>24.8</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235</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9" t="s">
        <v>2837</v>
      </c>
      <c r="D477" s="226"/>
      <c r="E477" s="227">
        <v>17.3</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235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9" t="s">
        <v>2838</v>
      </c>
      <c r="D478" s="226"/>
      <c r="E478" s="227">
        <v>3.6623800000000002</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235</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9" t="s">
        <v>2839</v>
      </c>
      <c r="D479" s="226"/>
      <c r="E479" s="227">
        <v>14.2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235</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9" t="s">
        <v>2840</v>
      </c>
      <c r="D480" s="226"/>
      <c r="E480" s="227">
        <v>2.2176</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235</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9" t="s">
        <v>2841</v>
      </c>
      <c r="D481" s="226"/>
      <c r="E481" s="227">
        <v>2.4710000000000001</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235</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73" t="s">
        <v>328</v>
      </c>
      <c r="D482" s="265"/>
      <c r="E482" s="266">
        <v>64.650980000000004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235</v>
      </c>
      <c r="AH482" s="212">
        <v>1</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39">
        <v>105</v>
      </c>
      <c r="B483" s="240" t="s">
        <v>2156</v>
      </c>
      <c r="C483" s="257" t="s">
        <v>2157</v>
      </c>
      <c r="D483" s="241" t="s">
        <v>296</v>
      </c>
      <c r="E483" s="242">
        <v>237.26107999999999</v>
      </c>
      <c r="F483" s="243"/>
      <c r="G483" s="244">
        <f>ROUND(E483*F483,2)</f>
        <v>0</v>
      </c>
      <c r="H483" s="243"/>
      <c r="I483" s="244">
        <f>ROUND(E483*H483,2)</f>
        <v>0</v>
      </c>
      <c r="J483" s="243"/>
      <c r="K483" s="244">
        <f>ROUND(E483*J483,2)</f>
        <v>0</v>
      </c>
      <c r="L483" s="244">
        <v>15</v>
      </c>
      <c r="M483" s="244">
        <f>G483*(1+L483/100)</f>
        <v>0</v>
      </c>
      <c r="N483" s="242">
        <v>2.7999999999999998E-4</v>
      </c>
      <c r="O483" s="242">
        <f>ROUND(E483*N483,2)</f>
        <v>7.0000000000000007E-2</v>
      </c>
      <c r="P483" s="242">
        <v>0</v>
      </c>
      <c r="Q483" s="242">
        <f>ROUND(E483*P483,2)</f>
        <v>0</v>
      </c>
      <c r="R483" s="244" t="s">
        <v>2145</v>
      </c>
      <c r="S483" s="244" t="s">
        <v>227</v>
      </c>
      <c r="T483" s="245" t="s">
        <v>227</v>
      </c>
      <c r="U483" s="222">
        <v>0.17</v>
      </c>
      <c r="V483" s="222">
        <f>ROUND(E483*U483,2)</f>
        <v>40.33</v>
      </c>
      <c r="W483" s="222"/>
      <c r="X483" s="222" t="s">
        <v>298</v>
      </c>
      <c r="Y483" s="222" t="s">
        <v>230</v>
      </c>
      <c r="Z483" s="212"/>
      <c r="AA483" s="212"/>
      <c r="AB483" s="212"/>
      <c r="AC483" s="212"/>
      <c r="AD483" s="212"/>
      <c r="AE483" s="212"/>
      <c r="AF483" s="212"/>
      <c r="AG483" s="212" t="s">
        <v>299</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9" t="s">
        <v>3086</v>
      </c>
      <c r="D484" s="226"/>
      <c r="E484" s="227">
        <v>237.26107999999999</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235</v>
      </c>
      <c r="AH484" s="212">
        <v>5</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x14ac:dyDescent="0.2">
      <c r="A485" s="229" t="s">
        <v>222</v>
      </c>
      <c r="B485" s="230" t="s">
        <v>181</v>
      </c>
      <c r="C485" s="256" t="s">
        <v>182</v>
      </c>
      <c r="D485" s="231"/>
      <c r="E485" s="232"/>
      <c r="F485" s="233"/>
      <c r="G485" s="233">
        <f>SUMIF(AG486:AG486,"&lt;&gt;NOR",G486:G486)</f>
        <v>0</v>
      </c>
      <c r="H485" s="233"/>
      <c r="I485" s="233">
        <f>SUM(I486:I486)</f>
        <v>0</v>
      </c>
      <c r="J485" s="233"/>
      <c r="K485" s="233">
        <f>SUM(K486:K486)</f>
        <v>0</v>
      </c>
      <c r="L485" s="233"/>
      <c r="M485" s="233">
        <f>SUM(M486:M486)</f>
        <v>0</v>
      </c>
      <c r="N485" s="232"/>
      <c r="O485" s="232">
        <f>SUM(O486:O486)</f>
        <v>0</v>
      </c>
      <c r="P485" s="232"/>
      <c r="Q485" s="232">
        <f>SUM(Q486:Q486)</f>
        <v>0</v>
      </c>
      <c r="R485" s="233"/>
      <c r="S485" s="233"/>
      <c r="T485" s="234"/>
      <c r="U485" s="228"/>
      <c r="V485" s="228">
        <f>SUM(V486:V486)</f>
        <v>0</v>
      </c>
      <c r="W485" s="228"/>
      <c r="X485" s="228"/>
      <c r="Y485" s="228"/>
      <c r="AG485" t="s">
        <v>223</v>
      </c>
    </row>
    <row r="486" spans="1:60" outlineLevel="1" x14ac:dyDescent="0.2">
      <c r="A486" s="249">
        <v>106</v>
      </c>
      <c r="B486" s="250" t="s">
        <v>2196</v>
      </c>
      <c r="C486" s="261" t="s">
        <v>2197</v>
      </c>
      <c r="D486" s="251" t="s">
        <v>1115</v>
      </c>
      <c r="E486" s="252">
        <v>1</v>
      </c>
      <c r="F486" s="253"/>
      <c r="G486" s="254">
        <f>ROUND(E486*F486,2)</f>
        <v>0</v>
      </c>
      <c r="H486" s="253"/>
      <c r="I486" s="254">
        <f>ROUND(E486*H486,2)</f>
        <v>0</v>
      </c>
      <c r="J486" s="253"/>
      <c r="K486" s="254">
        <f>ROUND(E486*J486,2)</f>
        <v>0</v>
      </c>
      <c r="L486" s="254">
        <v>15</v>
      </c>
      <c r="M486" s="254">
        <f>G486*(1+L486/100)</f>
        <v>0</v>
      </c>
      <c r="N486" s="252">
        <v>0</v>
      </c>
      <c r="O486" s="252">
        <f>ROUND(E486*N486,2)</f>
        <v>0</v>
      </c>
      <c r="P486" s="252">
        <v>0</v>
      </c>
      <c r="Q486" s="252">
        <f>ROUND(E486*P486,2)</f>
        <v>0</v>
      </c>
      <c r="R486" s="254"/>
      <c r="S486" s="254" t="s">
        <v>250</v>
      </c>
      <c r="T486" s="255" t="s">
        <v>228</v>
      </c>
      <c r="U486" s="222">
        <v>0</v>
      </c>
      <c r="V486" s="222">
        <f>ROUND(E486*U486,2)</f>
        <v>0</v>
      </c>
      <c r="W486" s="222"/>
      <c r="X486" s="222" t="s">
        <v>298</v>
      </c>
      <c r="Y486" s="222" t="s">
        <v>230</v>
      </c>
      <c r="Z486" s="212"/>
      <c r="AA486" s="212"/>
      <c r="AB486" s="212"/>
      <c r="AC486" s="212"/>
      <c r="AD486" s="212"/>
      <c r="AE486" s="212"/>
      <c r="AF486" s="212"/>
      <c r="AG486" s="212" t="s">
        <v>299</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x14ac:dyDescent="0.2">
      <c r="A487" s="229" t="s">
        <v>222</v>
      </c>
      <c r="B487" s="230" t="s">
        <v>179</v>
      </c>
      <c r="C487" s="256" t="s">
        <v>180</v>
      </c>
      <c r="D487" s="231"/>
      <c r="E487" s="232"/>
      <c r="F487" s="233"/>
      <c r="G487" s="233">
        <f>SUMIF(AG488:AG490,"&lt;&gt;NOR",G488:G490)</f>
        <v>0</v>
      </c>
      <c r="H487" s="233"/>
      <c r="I487" s="233">
        <f>SUM(I488:I490)</f>
        <v>0</v>
      </c>
      <c r="J487" s="233"/>
      <c r="K487" s="233">
        <f>SUM(K488:K490)</f>
        <v>0</v>
      </c>
      <c r="L487" s="233"/>
      <c r="M487" s="233">
        <f>SUM(M488:M490)</f>
        <v>0</v>
      </c>
      <c r="N487" s="232"/>
      <c r="O487" s="232">
        <f>SUM(O488:O490)</f>
        <v>0</v>
      </c>
      <c r="P487" s="232"/>
      <c r="Q487" s="232">
        <f>SUM(Q488:Q490)</f>
        <v>0</v>
      </c>
      <c r="R487" s="233"/>
      <c r="S487" s="233"/>
      <c r="T487" s="234"/>
      <c r="U487" s="228"/>
      <c r="V487" s="228">
        <f>SUM(V488:V490)</f>
        <v>7.0000000000000007E-2</v>
      </c>
      <c r="W487" s="228"/>
      <c r="X487" s="228"/>
      <c r="Y487" s="228"/>
      <c r="AG487" t="s">
        <v>223</v>
      </c>
    </row>
    <row r="488" spans="1:60" outlineLevel="1" x14ac:dyDescent="0.2">
      <c r="A488" s="239">
        <v>107</v>
      </c>
      <c r="B488" s="240" t="s">
        <v>2186</v>
      </c>
      <c r="C488" s="257" t="s">
        <v>2187</v>
      </c>
      <c r="D488" s="241" t="s">
        <v>296</v>
      </c>
      <c r="E488" s="242">
        <v>0.36382999999999999</v>
      </c>
      <c r="F488" s="243"/>
      <c r="G488" s="244">
        <f>ROUND(E488*F488,2)</f>
        <v>0</v>
      </c>
      <c r="H488" s="243"/>
      <c r="I488" s="244">
        <f>ROUND(E488*H488,2)</f>
        <v>0</v>
      </c>
      <c r="J488" s="243"/>
      <c r="K488" s="244">
        <f>ROUND(E488*J488,2)</f>
        <v>0</v>
      </c>
      <c r="L488" s="244">
        <v>15</v>
      </c>
      <c r="M488" s="244">
        <f>G488*(1+L488/100)</f>
        <v>0</v>
      </c>
      <c r="N488" s="242">
        <v>0</v>
      </c>
      <c r="O488" s="242">
        <f>ROUND(E488*N488,2)</f>
        <v>0</v>
      </c>
      <c r="P488" s="242">
        <v>0.01</v>
      </c>
      <c r="Q488" s="242">
        <f>ROUND(E488*P488,2)</f>
        <v>0</v>
      </c>
      <c r="R488" s="244" t="s">
        <v>2188</v>
      </c>
      <c r="S488" s="244" t="s">
        <v>227</v>
      </c>
      <c r="T488" s="245" t="s">
        <v>227</v>
      </c>
      <c r="U488" s="222">
        <v>0.2</v>
      </c>
      <c r="V488" s="222">
        <f>ROUND(E488*U488,2)</f>
        <v>7.0000000000000007E-2</v>
      </c>
      <c r="W488" s="222"/>
      <c r="X488" s="222" t="s">
        <v>298</v>
      </c>
      <c r="Y488" s="222" t="s">
        <v>230</v>
      </c>
      <c r="Z488" s="212"/>
      <c r="AA488" s="212"/>
      <c r="AB488" s="212"/>
      <c r="AC488" s="212"/>
      <c r="AD488" s="212"/>
      <c r="AE488" s="212"/>
      <c r="AF488" s="212"/>
      <c r="AG488" s="212" t="s">
        <v>299</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58" t="s">
        <v>2189</v>
      </c>
      <c r="D489" s="246"/>
      <c r="E489" s="246"/>
      <c r="F489" s="246"/>
      <c r="G489" s="246"/>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233</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9" t="s">
        <v>3103</v>
      </c>
      <c r="D490" s="226"/>
      <c r="E490" s="227">
        <v>0.36382999999999999</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235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x14ac:dyDescent="0.2">
      <c r="A491" s="229" t="s">
        <v>222</v>
      </c>
      <c r="B491" s="230" t="s">
        <v>189</v>
      </c>
      <c r="C491" s="256" t="s">
        <v>190</v>
      </c>
      <c r="D491" s="231"/>
      <c r="E491" s="232"/>
      <c r="F491" s="233"/>
      <c r="G491" s="233">
        <f>SUMIF(AG492:AG500,"&lt;&gt;NOR",G492:G500)</f>
        <v>0</v>
      </c>
      <c r="H491" s="233"/>
      <c r="I491" s="233">
        <f>SUM(I492:I500)</f>
        <v>0</v>
      </c>
      <c r="J491" s="233"/>
      <c r="K491" s="233">
        <f>SUM(K492:K500)</f>
        <v>0</v>
      </c>
      <c r="L491" s="233"/>
      <c r="M491" s="233">
        <f>SUM(M492:M500)</f>
        <v>0</v>
      </c>
      <c r="N491" s="232"/>
      <c r="O491" s="232">
        <f>SUM(O492:O500)</f>
        <v>0</v>
      </c>
      <c r="P491" s="232"/>
      <c r="Q491" s="232">
        <f>SUM(Q492:Q500)</f>
        <v>0</v>
      </c>
      <c r="R491" s="233"/>
      <c r="S491" s="233"/>
      <c r="T491" s="234"/>
      <c r="U491" s="228"/>
      <c r="V491" s="228">
        <f>SUM(V492:V500)</f>
        <v>206.2</v>
      </c>
      <c r="W491" s="228"/>
      <c r="X491" s="228"/>
      <c r="Y491" s="228"/>
      <c r="AG491" t="s">
        <v>223</v>
      </c>
    </row>
    <row r="492" spans="1:60" ht="22.5" outlineLevel="1" x14ac:dyDescent="0.2">
      <c r="A492" s="249">
        <v>108</v>
      </c>
      <c r="B492" s="250" t="s">
        <v>3104</v>
      </c>
      <c r="C492" s="261" t="s">
        <v>3105</v>
      </c>
      <c r="D492" s="251" t="s">
        <v>384</v>
      </c>
      <c r="E492" s="252">
        <v>53.849719999999998</v>
      </c>
      <c r="F492" s="253"/>
      <c r="G492" s="254">
        <f>ROUND(E492*F492,2)</f>
        <v>0</v>
      </c>
      <c r="H492" s="253"/>
      <c r="I492" s="254">
        <f>ROUND(E492*H492,2)</f>
        <v>0</v>
      </c>
      <c r="J492" s="253"/>
      <c r="K492" s="254">
        <f>ROUND(E492*J492,2)</f>
        <v>0</v>
      </c>
      <c r="L492" s="254">
        <v>15</v>
      </c>
      <c r="M492" s="254">
        <f>G492*(1+L492/100)</f>
        <v>0</v>
      </c>
      <c r="N492" s="252">
        <v>0</v>
      </c>
      <c r="O492" s="252">
        <f>ROUND(E492*N492,2)</f>
        <v>0</v>
      </c>
      <c r="P492" s="252">
        <v>0</v>
      </c>
      <c r="Q492" s="252">
        <f>ROUND(E492*P492,2)</f>
        <v>0</v>
      </c>
      <c r="R492" s="254" t="s">
        <v>1138</v>
      </c>
      <c r="S492" s="254" t="s">
        <v>227</v>
      </c>
      <c r="T492" s="255" t="s">
        <v>227</v>
      </c>
      <c r="U492" s="222">
        <v>2.0670000000000002</v>
      </c>
      <c r="V492" s="222">
        <f>ROUND(E492*U492,2)</f>
        <v>111.31</v>
      </c>
      <c r="W492" s="222"/>
      <c r="X492" s="222" t="s">
        <v>3106</v>
      </c>
      <c r="Y492" s="222" t="s">
        <v>230</v>
      </c>
      <c r="Z492" s="212"/>
      <c r="AA492" s="212"/>
      <c r="AB492" s="212"/>
      <c r="AC492" s="212"/>
      <c r="AD492" s="212"/>
      <c r="AE492" s="212"/>
      <c r="AF492" s="212"/>
      <c r="AG492" s="212" t="s">
        <v>3107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39">
        <v>109</v>
      </c>
      <c r="B493" s="240" t="s">
        <v>2245</v>
      </c>
      <c r="C493" s="257" t="s">
        <v>2246</v>
      </c>
      <c r="D493" s="241" t="s">
        <v>384</v>
      </c>
      <c r="E493" s="242">
        <v>53.849719999999998</v>
      </c>
      <c r="F493" s="243"/>
      <c r="G493" s="244">
        <f>ROUND(E493*F493,2)</f>
        <v>0</v>
      </c>
      <c r="H493" s="243"/>
      <c r="I493" s="244">
        <f>ROUND(E493*H493,2)</f>
        <v>0</v>
      </c>
      <c r="J493" s="243"/>
      <c r="K493" s="244">
        <f>ROUND(E493*J493,2)</f>
        <v>0</v>
      </c>
      <c r="L493" s="244">
        <v>15</v>
      </c>
      <c r="M493" s="244">
        <f>G493*(1+L493/100)</f>
        <v>0</v>
      </c>
      <c r="N493" s="242">
        <v>0</v>
      </c>
      <c r="O493" s="242">
        <f>ROUND(E493*N493,2)</f>
        <v>0</v>
      </c>
      <c r="P493" s="242">
        <v>0</v>
      </c>
      <c r="Q493" s="242">
        <f>ROUND(E493*P493,2)</f>
        <v>0</v>
      </c>
      <c r="R493" s="244" t="s">
        <v>1138</v>
      </c>
      <c r="S493" s="244" t="s">
        <v>227</v>
      </c>
      <c r="T493" s="245" t="s">
        <v>227</v>
      </c>
      <c r="U493" s="222">
        <v>0.49</v>
      </c>
      <c r="V493" s="222">
        <f>ROUND(E493*U493,2)</f>
        <v>26.39</v>
      </c>
      <c r="W493" s="222"/>
      <c r="X493" s="222" t="s">
        <v>3106</v>
      </c>
      <c r="Y493" s="222" t="s">
        <v>230</v>
      </c>
      <c r="Z493" s="212"/>
      <c r="AA493" s="212"/>
      <c r="AB493" s="212"/>
      <c r="AC493" s="212"/>
      <c r="AD493" s="212"/>
      <c r="AE493" s="212"/>
      <c r="AF493" s="212"/>
      <c r="AG493" s="212" t="s">
        <v>3107</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58" t="s">
        <v>2247</v>
      </c>
      <c r="D494" s="246"/>
      <c r="E494" s="246"/>
      <c r="F494" s="246"/>
      <c r="G494" s="246"/>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233</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9">
        <v>110</v>
      </c>
      <c r="B495" s="240" t="s">
        <v>2263</v>
      </c>
      <c r="C495" s="257" t="s">
        <v>2264</v>
      </c>
      <c r="D495" s="241" t="s">
        <v>384</v>
      </c>
      <c r="E495" s="242">
        <v>753.89607999999998</v>
      </c>
      <c r="F495" s="243"/>
      <c r="G495" s="244">
        <f>ROUND(E495*F495,2)</f>
        <v>0</v>
      </c>
      <c r="H495" s="243"/>
      <c r="I495" s="244">
        <f>ROUND(E495*H495,2)</f>
        <v>0</v>
      </c>
      <c r="J495" s="243"/>
      <c r="K495" s="244">
        <f>ROUND(E495*J495,2)</f>
        <v>0</v>
      </c>
      <c r="L495" s="244">
        <v>15</v>
      </c>
      <c r="M495" s="244">
        <f>G495*(1+L495/100)</f>
        <v>0</v>
      </c>
      <c r="N495" s="242">
        <v>0</v>
      </c>
      <c r="O495" s="242">
        <f>ROUND(E495*N495,2)</f>
        <v>0</v>
      </c>
      <c r="P495" s="242">
        <v>0</v>
      </c>
      <c r="Q495" s="242">
        <f>ROUND(E495*P495,2)</f>
        <v>0</v>
      </c>
      <c r="R495" s="244" t="s">
        <v>1138</v>
      </c>
      <c r="S495" s="244" t="s">
        <v>227</v>
      </c>
      <c r="T495" s="245" t="s">
        <v>227</v>
      </c>
      <c r="U495" s="222">
        <v>0</v>
      </c>
      <c r="V495" s="222">
        <f>ROUND(E495*U495,2)</f>
        <v>0</v>
      </c>
      <c r="W495" s="222"/>
      <c r="X495" s="222" t="s">
        <v>298</v>
      </c>
      <c r="Y495" s="222" t="s">
        <v>230</v>
      </c>
      <c r="Z495" s="212"/>
      <c r="AA495" s="212"/>
      <c r="AB495" s="212"/>
      <c r="AC495" s="212"/>
      <c r="AD495" s="212"/>
      <c r="AE495" s="212"/>
      <c r="AF495" s="212"/>
      <c r="AG495" s="212" t="s">
        <v>299</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9" t="s">
        <v>3108</v>
      </c>
      <c r="D496" s="226"/>
      <c r="E496" s="227">
        <v>753.89607999999998</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235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49">
        <v>111</v>
      </c>
      <c r="B497" s="250" t="s">
        <v>2238</v>
      </c>
      <c r="C497" s="261" t="s">
        <v>2239</v>
      </c>
      <c r="D497" s="251" t="s">
        <v>384</v>
      </c>
      <c r="E497" s="252">
        <v>53.849719999999998</v>
      </c>
      <c r="F497" s="253"/>
      <c r="G497" s="254">
        <f>ROUND(E497*F497,2)</f>
        <v>0</v>
      </c>
      <c r="H497" s="253"/>
      <c r="I497" s="254">
        <f>ROUND(E497*H497,2)</f>
        <v>0</v>
      </c>
      <c r="J497" s="253"/>
      <c r="K497" s="254">
        <f>ROUND(E497*J497,2)</f>
        <v>0</v>
      </c>
      <c r="L497" s="254">
        <v>15</v>
      </c>
      <c r="M497" s="254">
        <f>G497*(1+L497/100)</f>
        <v>0</v>
      </c>
      <c r="N497" s="252">
        <v>0</v>
      </c>
      <c r="O497" s="252">
        <f>ROUND(E497*N497,2)</f>
        <v>0</v>
      </c>
      <c r="P497" s="252">
        <v>0</v>
      </c>
      <c r="Q497" s="252">
        <f>ROUND(E497*P497,2)</f>
        <v>0</v>
      </c>
      <c r="R497" s="254" t="s">
        <v>1138</v>
      </c>
      <c r="S497" s="254" t="s">
        <v>227</v>
      </c>
      <c r="T497" s="255" t="s">
        <v>227</v>
      </c>
      <c r="U497" s="222">
        <v>0.94199999999999995</v>
      </c>
      <c r="V497" s="222">
        <f>ROUND(E497*U497,2)</f>
        <v>50.73</v>
      </c>
      <c r="W497" s="222"/>
      <c r="X497" s="222" t="s">
        <v>3106</v>
      </c>
      <c r="Y497" s="222" t="s">
        <v>230</v>
      </c>
      <c r="Z497" s="212"/>
      <c r="AA497" s="212"/>
      <c r="AB497" s="212"/>
      <c r="AC497" s="212"/>
      <c r="AD497" s="212"/>
      <c r="AE497" s="212"/>
      <c r="AF497" s="212"/>
      <c r="AG497" s="212" t="s">
        <v>3107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22.5" outlineLevel="1" x14ac:dyDescent="0.2">
      <c r="A498" s="239">
        <v>112</v>
      </c>
      <c r="B498" s="240" t="s">
        <v>2242</v>
      </c>
      <c r="C498" s="257" t="s">
        <v>2243</v>
      </c>
      <c r="D498" s="241" t="s">
        <v>384</v>
      </c>
      <c r="E498" s="242">
        <v>161.54916</v>
      </c>
      <c r="F498" s="243"/>
      <c r="G498" s="244">
        <f>ROUND(E498*F498,2)</f>
        <v>0</v>
      </c>
      <c r="H498" s="243"/>
      <c r="I498" s="244">
        <f>ROUND(E498*H498,2)</f>
        <v>0</v>
      </c>
      <c r="J498" s="243"/>
      <c r="K498" s="244">
        <f>ROUND(E498*J498,2)</f>
        <v>0</v>
      </c>
      <c r="L498" s="244">
        <v>15</v>
      </c>
      <c r="M498" s="244">
        <f>G498*(1+L498/100)</f>
        <v>0</v>
      </c>
      <c r="N498" s="242">
        <v>0</v>
      </c>
      <c r="O498" s="242">
        <f>ROUND(E498*N498,2)</f>
        <v>0</v>
      </c>
      <c r="P498" s="242">
        <v>0</v>
      </c>
      <c r="Q498" s="242">
        <f>ROUND(E498*P498,2)</f>
        <v>0</v>
      </c>
      <c r="R498" s="244" t="s">
        <v>1138</v>
      </c>
      <c r="S498" s="244" t="s">
        <v>227</v>
      </c>
      <c r="T498" s="245" t="s">
        <v>227</v>
      </c>
      <c r="U498" s="222">
        <v>0.11</v>
      </c>
      <c r="V498" s="222">
        <f>ROUND(E498*U498,2)</f>
        <v>17.77</v>
      </c>
      <c r="W498" s="222"/>
      <c r="X498" s="222" t="s">
        <v>298</v>
      </c>
      <c r="Y498" s="222" t="s">
        <v>230</v>
      </c>
      <c r="Z498" s="212"/>
      <c r="AA498" s="212"/>
      <c r="AB498" s="212"/>
      <c r="AC498" s="212"/>
      <c r="AD498" s="212"/>
      <c r="AE498" s="212"/>
      <c r="AF498" s="212"/>
      <c r="AG498" s="212" t="s">
        <v>299</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9" t="s">
        <v>3109</v>
      </c>
      <c r="D499" s="226"/>
      <c r="E499" s="227">
        <v>161.54916</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235</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ht="22.5" outlineLevel="1" x14ac:dyDescent="0.2">
      <c r="A500" s="239">
        <v>113</v>
      </c>
      <c r="B500" s="240" t="s">
        <v>3110</v>
      </c>
      <c r="C500" s="257" t="s">
        <v>3111</v>
      </c>
      <c r="D500" s="241" t="s">
        <v>384</v>
      </c>
      <c r="E500" s="242">
        <v>53.849719999999998</v>
      </c>
      <c r="F500" s="243"/>
      <c r="G500" s="244">
        <f>ROUND(E500*F500,2)</f>
        <v>0</v>
      </c>
      <c r="H500" s="243"/>
      <c r="I500" s="244">
        <f>ROUND(E500*H500,2)</f>
        <v>0</v>
      </c>
      <c r="J500" s="243"/>
      <c r="K500" s="244">
        <f>ROUND(E500*J500,2)</f>
        <v>0</v>
      </c>
      <c r="L500" s="244">
        <v>15</v>
      </c>
      <c r="M500" s="244">
        <f>G500*(1+L500/100)</f>
        <v>0</v>
      </c>
      <c r="N500" s="242">
        <v>0</v>
      </c>
      <c r="O500" s="242">
        <f>ROUND(E500*N500,2)</f>
        <v>0</v>
      </c>
      <c r="P500" s="242">
        <v>0</v>
      </c>
      <c r="Q500" s="242">
        <f>ROUND(E500*P500,2)</f>
        <v>0</v>
      </c>
      <c r="R500" s="244" t="s">
        <v>1138</v>
      </c>
      <c r="S500" s="244" t="s">
        <v>227</v>
      </c>
      <c r="T500" s="245" t="s">
        <v>227</v>
      </c>
      <c r="U500" s="222">
        <v>0</v>
      </c>
      <c r="V500" s="222">
        <f>ROUND(E500*U500,2)</f>
        <v>0</v>
      </c>
      <c r="W500" s="222"/>
      <c r="X500" s="222" t="s">
        <v>3106</v>
      </c>
      <c r="Y500" s="222" t="s">
        <v>230</v>
      </c>
      <c r="Z500" s="212"/>
      <c r="AA500" s="212"/>
      <c r="AB500" s="212"/>
      <c r="AC500" s="212"/>
      <c r="AD500" s="212"/>
      <c r="AE500" s="212"/>
      <c r="AF500" s="212"/>
      <c r="AG500" s="212" t="s">
        <v>3107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x14ac:dyDescent="0.2">
      <c r="A501" s="3"/>
      <c r="B501" s="4"/>
      <c r="C501" s="262"/>
      <c r="D501" s="6"/>
      <c r="E501" s="3"/>
      <c r="F501" s="3"/>
      <c r="G501" s="3"/>
      <c r="H501" s="3"/>
      <c r="I501" s="3"/>
      <c r="J501" s="3"/>
      <c r="K501" s="3"/>
      <c r="L501" s="3"/>
      <c r="M501" s="3"/>
      <c r="N501" s="3"/>
      <c r="O501" s="3"/>
      <c r="P501" s="3"/>
      <c r="Q501" s="3"/>
      <c r="R501" s="3"/>
      <c r="S501" s="3"/>
      <c r="T501" s="3"/>
      <c r="U501" s="3"/>
      <c r="V501" s="3"/>
      <c r="W501" s="3"/>
      <c r="X501" s="3"/>
      <c r="Y501" s="3"/>
      <c r="AE501">
        <v>15</v>
      </c>
      <c r="AF501">
        <v>21</v>
      </c>
      <c r="AG501" t="s">
        <v>208</v>
      </c>
    </row>
    <row r="502" spans="1:60" x14ac:dyDescent="0.2">
      <c r="A502" s="215"/>
      <c r="B502" s="216" t="s">
        <v>29</v>
      </c>
      <c r="C502" s="263"/>
      <c r="D502" s="217"/>
      <c r="E502" s="218"/>
      <c r="F502" s="218"/>
      <c r="G502" s="238">
        <f>G8+G13+G38+G54+G79+G128+G175+G178+G181+G253+G256+G280+G305+G308+G337+G345+G389+G394+G427+G446+G485+G487+G491</f>
        <v>0</v>
      </c>
      <c r="H502" s="3"/>
      <c r="I502" s="3"/>
      <c r="J502" s="3"/>
      <c r="K502" s="3"/>
      <c r="L502" s="3"/>
      <c r="M502" s="3"/>
      <c r="N502" s="3"/>
      <c r="O502" s="3"/>
      <c r="P502" s="3"/>
      <c r="Q502" s="3"/>
      <c r="R502" s="3"/>
      <c r="S502" s="3"/>
      <c r="T502" s="3"/>
      <c r="U502" s="3"/>
      <c r="V502" s="3"/>
      <c r="W502" s="3"/>
      <c r="X502" s="3"/>
      <c r="Y502" s="3"/>
      <c r="AE502">
        <f>SUMIF(L7:L500,AE501,G7:G500)</f>
        <v>0</v>
      </c>
      <c r="AF502">
        <f>SUMIF(L7:L500,AF501,G7:G500)</f>
        <v>0</v>
      </c>
      <c r="AG502" t="s">
        <v>290</v>
      </c>
    </row>
    <row r="503" spans="1:60" x14ac:dyDescent="0.2">
      <c r="C503" s="264"/>
      <c r="D503" s="10"/>
      <c r="AG503" t="s">
        <v>292</v>
      </c>
    </row>
    <row r="504" spans="1:60" x14ac:dyDescent="0.2">
      <c r="D504" s="10"/>
    </row>
    <row r="505" spans="1:60" x14ac:dyDescent="0.2">
      <c r="D505" s="10"/>
    </row>
    <row r="506" spans="1:60" x14ac:dyDescent="0.2">
      <c r="D506" s="10"/>
    </row>
    <row r="507" spans="1:60" x14ac:dyDescent="0.2">
      <c r="D507" s="10"/>
    </row>
    <row r="508" spans="1:60" x14ac:dyDescent="0.2">
      <c r="D508" s="10"/>
    </row>
    <row r="509" spans="1:60" x14ac:dyDescent="0.2">
      <c r="D509" s="10"/>
    </row>
    <row r="510" spans="1:60" x14ac:dyDescent="0.2">
      <c r="D510" s="10"/>
    </row>
    <row r="511" spans="1:60" x14ac:dyDescent="0.2">
      <c r="D511" s="10"/>
    </row>
    <row r="512" spans="1:60"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85">
    <mergeCell ref="C494:G494"/>
    <mergeCell ref="C396:G396"/>
    <mergeCell ref="C401:G401"/>
    <mergeCell ref="C404:G404"/>
    <mergeCell ref="C426:G426"/>
    <mergeCell ref="C429:G429"/>
    <mergeCell ref="C489:G489"/>
    <mergeCell ref="C355:G355"/>
    <mergeCell ref="C356:G356"/>
    <mergeCell ref="C357:G357"/>
    <mergeCell ref="C369:G369"/>
    <mergeCell ref="C380:G380"/>
    <mergeCell ref="C388:G388"/>
    <mergeCell ref="C333:G333"/>
    <mergeCell ref="C334:G334"/>
    <mergeCell ref="C335:G335"/>
    <mergeCell ref="C352:G352"/>
    <mergeCell ref="C353:G353"/>
    <mergeCell ref="C354:G354"/>
    <mergeCell ref="C325:G325"/>
    <mergeCell ref="C326:G326"/>
    <mergeCell ref="C327:G327"/>
    <mergeCell ref="C328:G328"/>
    <mergeCell ref="C329:G329"/>
    <mergeCell ref="C330:G330"/>
    <mergeCell ref="C314:G314"/>
    <mergeCell ref="C315:G315"/>
    <mergeCell ref="C316:G316"/>
    <mergeCell ref="C320:G320"/>
    <mergeCell ref="C321:G321"/>
    <mergeCell ref="C322:G322"/>
    <mergeCell ref="C272:G272"/>
    <mergeCell ref="C304:G304"/>
    <mergeCell ref="C310:G310"/>
    <mergeCell ref="C311:G311"/>
    <mergeCell ref="C312:G312"/>
    <mergeCell ref="C313:G313"/>
    <mergeCell ref="C265:G265"/>
    <mergeCell ref="C266:G266"/>
    <mergeCell ref="C267:G267"/>
    <mergeCell ref="C269:G269"/>
    <mergeCell ref="C270:G270"/>
    <mergeCell ref="C271:G271"/>
    <mergeCell ref="C217:G217"/>
    <mergeCell ref="C229:G229"/>
    <mergeCell ref="C250:G250"/>
    <mergeCell ref="C255:G255"/>
    <mergeCell ref="C258:G258"/>
    <mergeCell ref="C263:G263"/>
    <mergeCell ref="C160:G160"/>
    <mergeCell ref="C183:G183"/>
    <mergeCell ref="C193:G193"/>
    <mergeCell ref="C201:G201"/>
    <mergeCell ref="C213:G213"/>
    <mergeCell ref="C215:G215"/>
    <mergeCell ref="C126:G126"/>
    <mergeCell ref="C130:G130"/>
    <mergeCell ref="C135:G135"/>
    <mergeCell ref="C140:G140"/>
    <mergeCell ref="C145:G145"/>
    <mergeCell ref="C150:G150"/>
    <mergeCell ref="C72:G72"/>
    <mergeCell ref="C86:G86"/>
    <mergeCell ref="C89:G89"/>
    <mergeCell ref="C95:G95"/>
    <mergeCell ref="C104:G104"/>
    <mergeCell ref="C121:G121"/>
    <mergeCell ref="C44:G44"/>
    <mergeCell ref="C58:G58"/>
    <mergeCell ref="C62:G62"/>
    <mergeCell ref="C63:G63"/>
    <mergeCell ref="C66:G66"/>
    <mergeCell ref="C69:G69"/>
    <mergeCell ref="C18:G18"/>
    <mergeCell ref="C21:G21"/>
    <mergeCell ref="C24:G24"/>
    <mergeCell ref="C27:G27"/>
    <mergeCell ref="C35:G35"/>
    <mergeCell ref="C40:G4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68</v>
      </c>
      <c r="C3" s="201" t="s">
        <v>69</v>
      </c>
      <c r="D3" s="199"/>
      <c r="E3" s="199"/>
      <c r="F3" s="199"/>
      <c r="G3" s="200"/>
      <c r="AC3" s="176" t="s">
        <v>196</v>
      </c>
      <c r="AG3" t="s">
        <v>198</v>
      </c>
    </row>
    <row r="4" spans="1:60" ht="24.95" customHeight="1" x14ac:dyDescent="0.2">
      <c r="A4" s="202" t="s">
        <v>9</v>
      </c>
      <c r="B4" s="203" t="s">
        <v>60</v>
      </c>
      <c r="C4" s="204" t="s">
        <v>61</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137</v>
      </c>
      <c r="C8" s="256" t="s">
        <v>138</v>
      </c>
      <c r="D8" s="231"/>
      <c r="E8" s="232"/>
      <c r="F8" s="233"/>
      <c r="G8" s="233">
        <f>SUMIF(AG9:AG36,"&lt;&gt;NOR",G9:G36)</f>
        <v>0</v>
      </c>
      <c r="H8" s="233"/>
      <c r="I8" s="233">
        <f>SUM(I9:I36)</f>
        <v>0</v>
      </c>
      <c r="J8" s="233"/>
      <c r="K8" s="233">
        <f>SUM(K9:K36)</f>
        <v>0</v>
      </c>
      <c r="L8" s="233"/>
      <c r="M8" s="233">
        <f>SUM(M9:M36)</f>
        <v>0</v>
      </c>
      <c r="N8" s="232"/>
      <c r="O8" s="232">
        <f>SUM(O9:O36)</f>
        <v>0.03</v>
      </c>
      <c r="P8" s="232"/>
      <c r="Q8" s="232">
        <f>SUM(Q9:Q36)</f>
        <v>0</v>
      </c>
      <c r="R8" s="233"/>
      <c r="S8" s="233"/>
      <c r="T8" s="234"/>
      <c r="U8" s="228"/>
      <c r="V8" s="228">
        <f>SUM(V9:V36)</f>
        <v>28</v>
      </c>
      <c r="W8" s="228"/>
      <c r="X8" s="228"/>
      <c r="Y8" s="228"/>
      <c r="AG8" t="s">
        <v>223</v>
      </c>
    </row>
    <row r="9" spans="1:60" outlineLevel="1" x14ac:dyDescent="0.2">
      <c r="A9" s="239">
        <v>1</v>
      </c>
      <c r="B9" s="240" t="s">
        <v>3112</v>
      </c>
      <c r="C9" s="257" t="s">
        <v>3113</v>
      </c>
      <c r="D9" s="241" t="s">
        <v>317</v>
      </c>
      <c r="E9" s="242">
        <v>5</v>
      </c>
      <c r="F9" s="243"/>
      <c r="G9" s="244">
        <f>ROUND(E9*F9,2)</f>
        <v>0</v>
      </c>
      <c r="H9" s="243"/>
      <c r="I9" s="244">
        <f>ROUND(E9*H9,2)</f>
        <v>0</v>
      </c>
      <c r="J9" s="243"/>
      <c r="K9" s="244">
        <f>ROUND(E9*J9,2)</f>
        <v>0</v>
      </c>
      <c r="L9" s="244">
        <v>15</v>
      </c>
      <c r="M9" s="244">
        <f>G9*(1+L9/100)</f>
        <v>0</v>
      </c>
      <c r="N9" s="242">
        <v>3.8000000000000002E-4</v>
      </c>
      <c r="O9" s="242">
        <f>ROUND(E9*N9,2)</f>
        <v>0</v>
      </c>
      <c r="P9" s="242">
        <v>0</v>
      </c>
      <c r="Q9" s="242">
        <f>ROUND(E9*P9,2)</f>
        <v>0</v>
      </c>
      <c r="R9" s="244" t="s">
        <v>2305</v>
      </c>
      <c r="S9" s="244" t="s">
        <v>227</v>
      </c>
      <c r="T9" s="245" t="s">
        <v>227</v>
      </c>
      <c r="U9" s="222">
        <v>0.32</v>
      </c>
      <c r="V9" s="222">
        <f>ROUND(E9*U9,2)</f>
        <v>1.6</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2" t="s">
        <v>2309</v>
      </c>
      <c r="D10" s="271"/>
      <c r="E10" s="271"/>
      <c r="F10" s="271"/>
      <c r="G10" s="27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9">
        <v>2</v>
      </c>
      <c r="B11" s="240" t="s">
        <v>3114</v>
      </c>
      <c r="C11" s="257" t="s">
        <v>3115</v>
      </c>
      <c r="D11" s="241" t="s">
        <v>317</v>
      </c>
      <c r="E11" s="242">
        <v>2</v>
      </c>
      <c r="F11" s="243"/>
      <c r="G11" s="244">
        <f>ROUND(E11*F11,2)</f>
        <v>0</v>
      </c>
      <c r="H11" s="243"/>
      <c r="I11" s="244">
        <f>ROUND(E11*H11,2)</f>
        <v>0</v>
      </c>
      <c r="J11" s="243"/>
      <c r="K11" s="244">
        <f>ROUND(E11*J11,2)</f>
        <v>0</v>
      </c>
      <c r="L11" s="244">
        <v>15</v>
      </c>
      <c r="M11" s="244">
        <f>G11*(1+L11/100)</f>
        <v>0</v>
      </c>
      <c r="N11" s="242">
        <v>4.6999999999999999E-4</v>
      </c>
      <c r="O11" s="242">
        <f>ROUND(E11*N11,2)</f>
        <v>0</v>
      </c>
      <c r="P11" s="242">
        <v>0</v>
      </c>
      <c r="Q11" s="242">
        <f>ROUND(E11*P11,2)</f>
        <v>0</v>
      </c>
      <c r="R11" s="244" t="s">
        <v>2305</v>
      </c>
      <c r="S11" s="244" t="s">
        <v>227</v>
      </c>
      <c r="T11" s="245" t="s">
        <v>227</v>
      </c>
      <c r="U11" s="222">
        <v>0.35899999999999999</v>
      </c>
      <c r="V11" s="222">
        <f>ROUND(E11*U11,2)</f>
        <v>0.72</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72" t="s">
        <v>2309</v>
      </c>
      <c r="D12" s="271"/>
      <c r="E12" s="271"/>
      <c r="F12" s="271"/>
      <c r="G12" s="27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9">
        <v>3</v>
      </c>
      <c r="B13" s="240" t="s">
        <v>3116</v>
      </c>
      <c r="C13" s="257" t="s">
        <v>3117</v>
      </c>
      <c r="D13" s="241" t="s">
        <v>317</v>
      </c>
      <c r="E13" s="242">
        <v>1</v>
      </c>
      <c r="F13" s="243"/>
      <c r="G13" s="244">
        <f>ROUND(E13*F13,2)</f>
        <v>0</v>
      </c>
      <c r="H13" s="243"/>
      <c r="I13" s="244">
        <f>ROUND(E13*H13,2)</f>
        <v>0</v>
      </c>
      <c r="J13" s="243"/>
      <c r="K13" s="244">
        <f>ROUND(E13*J13,2)</f>
        <v>0</v>
      </c>
      <c r="L13" s="244">
        <v>15</v>
      </c>
      <c r="M13" s="244">
        <f>G13*(1+L13/100)</f>
        <v>0</v>
      </c>
      <c r="N13" s="242">
        <v>7.7999999999999999E-4</v>
      </c>
      <c r="O13" s="242">
        <f>ROUND(E13*N13,2)</f>
        <v>0</v>
      </c>
      <c r="P13" s="242">
        <v>0</v>
      </c>
      <c r="Q13" s="242">
        <f>ROUND(E13*P13,2)</f>
        <v>0</v>
      </c>
      <c r="R13" s="244" t="s">
        <v>2305</v>
      </c>
      <c r="S13" s="244" t="s">
        <v>227</v>
      </c>
      <c r="T13" s="245" t="s">
        <v>227</v>
      </c>
      <c r="U13" s="222">
        <v>0.81899999999999995</v>
      </c>
      <c r="V13" s="222">
        <f>ROUND(E13*U13,2)</f>
        <v>0.82</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72" t="s">
        <v>2309</v>
      </c>
      <c r="D14" s="271"/>
      <c r="E14" s="271"/>
      <c r="F14" s="271"/>
      <c r="G14" s="271"/>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9">
        <v>4</v>
      </c>
      <c r="B15" s="240" t="s">
        <v>3118</v>
      </c>
      <c r="C15" s="257" t="s">
        <v>3119</v>
      </c>
      <c r="D15" s="241" t="s">
        <v>317</v>
      </c>
      <c r="E15" s="242">
        <v>8</v>
      </c>
      <c r="F15" s="243"/>
      <c r="G15" s="244">
        <f>ROUND(E15*F15,2)</f>
        <v>0</v>
      </c>
      <c r="H15" s="243"/>
      <c r="I15" s="244">
        <f>ROUND(E15*H15,2)</f>
        <v>0</v>
      </c>
      <c r="J15" s="243"/>
      <c r="K15" s="244">
        <f>ROUND(E15*J15,2)</f>
        <v>0</v>
      </c>
      <c r="L15" s="244">
        <v>15</v>
      </c>
      <c r="M15" s="244">
        <f>G15*(1+L15/100)</f>
        <v>0</v>
      </c>
      <c r="N15" s="242">
        <v>1.31E-3</v>
      </c>
      <c r="O15" s="242">
        <f>ROUND(E15*N15,2)</f>
        <v>0.01</v>
      </c>
      <c r="P15" s="242">
        <v>0</v>
      </c>
      <c r="Q15" s="242">
        <f>ROUND(E15*P15,2)</f>
        <v>0</v>
      </c>
      <c r="R15" s="244" t="s">
        <v>2305</v>
      </c>
      <c r="S15" s="244" t="s">
        <v>227</v>
      </c>
      <c r="T15" s="245" t="s">
        <v>227</v>
      </c>
      <c r="U15" s="222">
        <v>0.79700000000000004</v>
      </c>
      <c r="V15" s="222">
        <f>ROUND(E15*U15,2)</f>
        <v>6.38</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72" t="s">
        <v>2309</v>
      </c>
      <c r="D16" s="271"/>
      <c r="E16" s="271"/>
      <c r="F16" s="271"/>
      <c r="G16" s="27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9">
        <v>5</v>
      </c>
      <c r="B17" s="240" t="s">
        <v>3120</v>
      </c>
      <c r="C17" s="257" t="s">
        <v>3121</v>
      </c>
      <c r="D17" s="241" t="s">
        <v>317</v>
      </c>
      <c r="E17" s="242">
        <v>14</v>
      </c>
      <c r="F17" s="243"/>
      <c r="G17" s="244">
        <f>ROUND(E17*F17,2)</f>
        <v>0</v>
      </c>
      <c r="H17" s="243"/>
      <c r="I17" s="244">
        <f>ROUND(E17*H17,2)</f>
        <v>0</v>
      </c>
      <c r="J17" s="243"/>
      <c r="K17" s="244">
        <f>ROUND(E17*J17,2)</f>
        <v>0</v>
      </c>
      <c r="L17" s="244">
        <v>15</v>
      </c>
      <c r="M17" s="244">
        <f>G17*(1+L17/100)</f>
        <v>0</v>
      </c>
      <c r="N17" s="242">
        <v>1.6100000000000001E-3</v>
      </c>
      <c r="O17" s="242">
        <f>ROUND(E17*N17,2)</f>
        <v>0.02</v>
      </c>
      <c r="P17" s="242">
        <v>0</v>
      </c>
      <c r="Q17" s="242">
        <f>ROUND(E17*P17,2)</f>
        <v>0</v>
      </c>
      <c r="R17" s="244" t="s">
        <v>2305</v>
      </c>
      <c r="S17" s="244" t="s">
        <v>227</v>
      </c>
      <c r="T17" s="245" t="s">
        <v>227</v>
      </c>
      <c r="U17" s="222">
        <v>0.74</v>
      </c>
      <c r="V17" s="222">
        <f>ROUND(E17*U17,2)</f>
        <v>10.36</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72" t="s">
        <v>2309</v>
      </c>
      <c r="D18" s="271"/>
      <c r="E18" s="271"/>
      <c r="F18" s="271"/>
      <c r="G18" s="27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9" t="s">
        <v>3122</v>
      </c>
      <c r="D19" s="226"/>
      <c r="E19" s="227">
        <v>14</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9">
        <v>6</v>
      </c>
      <c r="B20" s="240" t="s">
        <v>3123</v>
      </c>
      <c r="C20" s="257" t="s">
        <v>3124</v>
      </c>
      <c r="D20" s="241" t="s">
        <v>425</v>
      </c>
      <c r="E20" s="242">
        <v>4</v>
      </c>
      <c r="F20" s="243"/>
      <c r="G20" s="244">
        <f>ROUND(E20*F20,2)</f>
        <v>0</v>
      </c>
      <c r="H20" s="243"/>
      <c r="I20" s="244">
        <f>ROUND(E20*H20,2)</f>
        <v>0</v>
      </c>
      <c r="J20" s="243"/>
      <c r="K20" s="244">
        <f>ROUND(E20*J20,2)</f>
        <v>0</v>
      </c>
      <c r="L20" s="244">
        <v>15</v>
      </c>
      <c r="M20" s="244">
        <f>G20*(1+L20/100)</f>
        <v>0</v>
      </c>
      <c r="N20" s="242">
        <v>0</v>
      </c>
      <c r="O20" s="242">
        <f>ROUND(E20*N20,2)</f>
        <v>0</v>
      </c>
      <c r="P20" s="242">
        <v>0</v>
      </c>
      <c r="Q20" s="242">
        <f>ROUND(E20*P20,2)</f>
        <v>0</v>
      </c>
      <c r="R20" s="244" t="s">
        <v>2305</v>
      </c>
      <c r="S20" s="244" t="s">
        <v>227</v>
      </c>
      <c r="T20" s="245" t="s">
        <v>227</v>
      </c>
      <c r="U20" s="222">
        <v>0.157</v>
      </c>
      <c r="V20" s="222">
        <f>ROUND(E20*U20,2)</f>
        <v>0.63</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72" t="s">
        <v>3125</v>
      </c>
      <c r="D21" s="271"/>
      <c r="E21" s="271"/>
      <c r="F21" s="271"/>
      <c r="G21" s="271"/>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9">
        <v>7</v>
      </c>
      <c r="B22" s="240" t="s">
        <v>3126</v>
      </c>
      <c r="C22" s="257" t="s">
        <v>3127</v>
      </c>
      <c r="D22" s="241" t="s">
        <v>425</v>
      </c>
      <c r="E22" s="242">
        <v>2</v>
      </c>
      <c r="F22" s="243"/>
      <c r="G22" s="244">
        <f>ROUND(E22*F22,2)</f>
        <v>0</v>
      </c>
      <c r="H22" s="243"/>
      <c r="I22" s="244">
        <f>ROUND(E22*H22,2)</f>
        <v>0</v>
      </c>
      <c r="J22" s="243"/>
      <c r="K22" s="244">
        <f>ROUND(E22*J22,2)</f>
        <v>0</v>
      </c>
      <c r="L22" s="244">
        <v>15</v>
      </c>
      <c r="M22" s="244">
        <f>G22*(1+L22/100)</f>
        <v>0</v>
      </c>
      <c r="N22" s="242">
        <v>0</v>
      </c>
      <c r="O22" s="242">
        <f>ROUND(E22*N22,2)</f>
        <v>0</v>
      </c>
      <c r="P22" s="242">
        <v>0</v>
      </c>
      <c r="Q22" s="242">
        <f>ROUND(E22*P22,2)</f>
        <v>0</v>
      </c>
      <c r="R22" s="244" t="s">
        <v>2305</v>
      </c>
      <c r="S22" s="244" t="s">
        <v>227</v>
      </c>
      <c r="T22" s="245" t="s">
        <v>227</v>
      </c>
      <c r="U22" s="222">
        <v>0.17399999999999999</v>
      </c>
      <c r="V22" s="222">
        <f>ROUND(E22*U22,2)</f>
        <v>0.35</v>
      </c>
      <c r="W22" s="222"/>
      <c r="X22" s="222" t="s">
        <v>298</v>
      </c>
      <c r="Y22" s="222" t="s">
        <v>230</v>
      </c>
      <c r="Z22" s="212"/>
      <c r="AA22" s="212"/>
      <c r="AB22" s="212"/>
      <c r="AC22" s="212"/>
      <c r="AD22" s="212"/>
      <c r="AE22" s="212"/>
      <c r="AF22" s="212"/>
      <c r="AG22" s="212" t="s">
        <v>299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72" t="s">
        <v>3125</v>
      </c>
      <c r="D23" s="271"/>
      <c r="E23" s="271"/>
      <c r="F23" s="271"/>
      <c r="G23" s="27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9">
        <v>8</v>
      </c>
      <c r="B24" s="240" t="s">
        <v>3128</v>
      </c>
      <c r="C24" s="257" t="s">
        <v>3129</v>
      </c>
      <c r="D24" s="241" t="s">
        <v>425</v>
      </c>
      <c r="E24" s="242">
        <v>1</v>
      </c>
      <c r="F24" s="243"/>
      <c r="G24" s="244">
        <f>ROUND(E24*F24,2)</f>
        <v>0</v>
      </c>
      <c r="H24" s="243"/>
      <c r="I24" s="244">
        <f>ROUND(E24*H24,2)</f>
        <v>0</v>
      </c>
      <c r="J24" s="243"/>
      <c r="K24" s="244">
        <f>ROUND(E24*J24,2)</f>
        <v>0</v>
      </c>
      <c r="L24" s="244">
        <v>15</v>
      </c>
      <c r="M24" s="244">
        <f>G24*(1+L24/100)</f>
        <v>0</v>
      </c>
      <c r="N24" s="242">
        <v>0</v>
      </c>
      <c r="O24" s="242">
        <f>ROUND(E24*N24,2)</f>
        <v>0</v>
      </c>
      <c r="P24" s="242">
        <v>0</v>
      </c>
      <c r="Q24" s="242">
        <f>ROUND(E24*P24,2)</f>
        <v>0</v>
      </c>
      <c r="R24" s="244" t="s">
        <v>2305</v>
      </c>
      <c r="S24" s="244" t="s">
        <v>227</v>
      </c>
      <c r="T24" s="245" t="s">
        <v>227</v>
      </c>
      <c r="U24" s="222">
        <v>0.25900000000000001</v>
      </c>
      <c r="V24" s="222">
        <f>ROUND(E24*U24,2)</f>
        <v>0.26</v>
      </c>
      <c r="W24" s="222"/>
      <c r="X24" s="222" t="s">
        <v>298</v>
      </c>
      <c r="Y24" s="222" t="s">
        <v>230</v>
      </c>
      <c r="Z24" s="212"/>
      <c r="AA24" s="212"/>
      <c r="AB24" s="212"/>
      <c r="AC24" s="212"/>
      <c r="AD24" s="212"/>
      <c r="AE24" s="212"/>
      <c r="AF24" s="212"/>
      <c r="AG24" s="212" t="s">
        <v>299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72" t="s">
        <v>3125</v>
      </c>
      <c r="D25" s="271"/>
      <c r="E25" s="271"/>
      <c r="F25" s="271"/>
      <c r="G25" s="27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39">
        <v>9</v>
      </c>
      <c r="B26" s="240" t="s">
        <v>3130</v>
      </c>
      <c r="C26" s="257" t="s">
        <v>3131</v>
      </c>
      <c r="D26" s="241" t="s">
        <v>425</v>
      </c>
      <c r="E26" s="242">
        <v>2</v>
      </c>
      <c r="F26" s="243"/>
      <c r="G26" s="244">
        <f>ROUND(E26*F26,2)</f>
        <v>0</v>
      </c>
      <c r="H26" s="243"/>
      <c r="I26" s="244">
        <f>ROUND(E26*H26,2)</f>
        <v>0</v>
      </c>
      <c r="J26" s="243"/>
      <c r="K26" s="244">
        <f>ROUND(E26*J26,2)</f>
        <v>0</v>
      </c>
      <c r="L26" s="244">
        <v>15</v>
      </c>
      <c r="M26" s="244">
        <f>G26*(1+L26/100)</f>
        <v>0</v>
      </c>
      <c r="N26" s="242">
        <v>4.8999999999999998E-4</v>
      </c>
      <c r="O26" s="242">
        <f>ROUND(E26*N26,2)</f>
        <v>0</v>
      </c>
      <c r="P26" s="242">
        <v>0</v>
      </c>
      <c r="Q26" s="242">
        <f>ROUND(E26*P26,2)</f>
        <v>0</v>
      </c>
      <c r="R26" s="244" t="s">
        <v>2305</v>
      </c>
      <c r="S26" s="244" t="s">
        <v>227</v>
      </c>
      <c r="T26" s="245" t="s">
        <v>227</v>
      </c>
      <c r="U26" s="222">
        <v>0.13300000000000001</v>
      </c>
      <c r="V26" s="222">
        <f>ROUND(E26*U26,2)</f>
        <v>0.27</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8" t="s">
        <v>2352</v>
      </c>
      <c r="D27" s="246"/>
      <c r="E27" s="246"/>
      <c r="F27" s="246"/>
      <c r="G27" s="24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233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10</v>
      </c>
      <c r="B28" s="250" t="s">
        <v>2330</v>
      </c>
      <c r="C28" s="261" t="s">
        <v>2331</v>
      </c>
      <c r="D28" s="251" t="s">
        <v>317</v>
      </c>
      <c r="E28" s="252">
        <v>16</v>
      </c>
      <c r="F28" s="253"/>
      <c r="G28" s="254">
        <f>ROUND(E28*F28,2)</f>
        <v>0</v>
      </c>
      <c r="H28" s="253"/>
      <c r="I28" s="254">
        <f>ROUND(E28*H28,2)</f>
        <v>0</v>
      </c>
      <c r="J28" s="253"/>
      <c r="K28" s="254">
        <f>ROUND(E28*J28,2)</f>
        <v>0</v>
      </c>
      <c r="L28" s="254">
        <v>15</v>
      </c>
      <c r="M28" s="254">
        <f>G28*(1+L28/100)</f>
        <v>0</v>
      </c>
      <c r="N28" s="252">
        <v>0</v>
      </c>
      <c r="O28" s="252">
        <f>ROUND(E28*N28,2)</f>
        <v>0</v>
      </c>
      <c r="P28" s="252">
        <v>0</v>
      </c>
      <c r="Q28" s="252">
        <f>ROUND(E28*P28,2)</f>
        <v>0</v>
      </c>
      <c r="R28" s="254" t="s">
        <v>2305</v>
      </c>
      <c r="S28" s="254" t="s">
        <v>227</v>
      </c>
      <c r="T28" s="255" t="s">
        <v>227</v>
      </c>
      <c r="U28" s="222">
        <v>4.8000000000000001E-2</v>
      </c>
      <c r="V28" s="222">
        <f>ROUND(E28*U28,2)</f>
        <v>0.77</v>
      </c>
      <c r="W28" s="222"/>
      <c r="X28" s="222" t="s">
        <v>298</v>
      </c>
      <c r="Y28" s="222" t="s">
        <v>230</v>
      </c>
      <c r="Z28" s="212"/>
      <c r="AA28" s="212"/>
      <c r="AB28" s="212"/>
      <c r="AC28" s="212"/>
      <c r="AD28" s="212"/>
      <c r="AE28" s="212"/>
      <c r="AF28" s="212"/>
      <c r="AG28" s="212" t="s">
        <v>299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11</v>
      </c>
      <c r="B29" s="250" t="s">
        <v>3132</v>
      </c>
      <c r="C29" s="261" t="s">
        <v>3133</v>
      </c>
      <c r="D29" s="251" t="s">
        <v>2346</v>
      </c>
      <c r="E29" s="252">
        <v>16</v>
      </c>
      <c r="F29" s="253"/>
      <c r="G29" s="254">
        <f>ROUND(E29*F29,2)</f>
        <v>0</v>
      </c>
      <c r="H29" s="253"/>
      <c r="I29" s="254">
        <f>ROUND(E29*H29,2)</f>
        <v>0</v>
      </c>
      <c r="J29" s="253"/>
      <c r="K29" s="254">
        <f>ROUND(E29*J29,2)</f>
        <v>0</v>
      </c>
      <c r="L29" s="254">
        <v>15</v>
      </c>
      <c r="M29" s="254">
        <f>G29*(1+L29/100)</f>
        <v>0</v>
      </c>
      <c r="N29" s="252">
        <v>0</v>
      </c>
      <c r="O29" s="252">
        <f>ROUND(E29*N29,2)</f>
        <v>0</v>
      </c>
      <c r="P29" s="252">
        <v>0</v>
      </c>
      <c r="Q29" s="252">
        <f>ROUND(E29*P29,2)</f>
        <v>0</v>
      </c>
      <c r="R29" s="254"/>
      <c r="S29" s="254" t="s">
        <v>250</v>
      </c>
      <c r="T29" s="255" t="s">
        <v>228</v>
      </c>
      <c r="U29" s="222">
        <v>0</v>
      </c>
      <c r="V29" s="222">
        <f>ROUND(E29*U29,2)</f>
        <v>0</v>
      </c>
      <c r="W29" s="222"/>
      <c r="X29" s="222" t="s">
        <v>298</v>
      </c>
      <c r="Y29" s="222" t="s">
        <v>230</v>
      </c>
      <c r="Z29" s="212"/>
      <c r="AA29" s="212"/>
      <c r="AB29" s="212"/>
      <c r="AC29" s="212"/>
      <c r="AD29" s="212"/>
      <c r="AE29" s="212"/>
      <c r="AF29" s="212"/>
      <c r="AG29" s="212" t="s">
        <v>299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12</v>
      </c>
      <c r="B30" s="250" t="s">
        <v>3134</v>
      </c>
      <c r="C30" s="261" t="s">
        <v>3135</v>
      </c>
      <c r="D30" s="251" t="s">
        <v>1115</v>
      </c>
      <c r="E30" s="252">
        <v>2</v>
      </c>
      <c r="F30" s="253"/>
      <c r="G30" s="254">
        <f>ROUND(E30*F30,2)</f>
        <v>0</v>
      </c>
      <c r="H30" s="253"/>
      <c r="I30" s="254">
        <f>ROUND(E30*H30,2)</f>
        <v>0</v>
      </c>
      <c r="J30" s="253"/>
      <c r="K30" s="254">
        <f>ROUND(E30*J30,2)</f>
        <v>0</v>
      </c>
      <c r="L30" s="254">
        <v>15</v>
      </c>
      <c r="M30" s="254">
        <f>G30*(1+L30/100)</f>
        <v>0</v>
      </c>
      <c r="N30" s="252">
        <v>0</v>
      </c>
      <c r="O30" s="252">
        <f>ROUND(E30*N30,2)</f>
        <v>0</v>
      </c>
      <c r="P30" s="252">
        <v>0</v>
      </c>
      <c r="Q30" s="252">
        <f>ROUND(E30*P30,2)</f>
        <v>0</v>
      </c>
      <c r="R30" s="254"/>
      <c r="S30" s="254" t="s">
        <v>250</v>
      </c>
      <c r="T30" s="255" t="s">
        <v>228</v>
      </c>
      <c r="U30" s="222">
        <v>0</v>
      </c>
      <c r="V30" s="222">
        <f>ROUND(E30*U30,2)</f>
        <v>0</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13</v>
      </c>
      <c r="B31" s="250" t="s">
        <v>3136</v>
      </c>
      <c r="C31" s="261" t="s">
        <v>3137</v>
      </c>
      <c r="D31" s="251" t="s">
        <v>425</v>
      </c>
      <c r="E31" s="252">
        <v>2</v>
      </c>
      <c r="F31" s="253"/>
      <c r="G31" s="254">
        <f>ROUND(E31*F31,2)</f>
        <v>0</v>
      </c>
      <c r="H31" s="253"/>
      <c r="I31" s="254">
        <f>ROUND(E31*H31,2)</f>
        <v>0</v>
      </c>
      <c r="J31" s="253"/>
      <c r="K31" s="254">
        <f>ROUND(E31*J31,2)</f>
        <v>0</v>
      </c>
      <c r="L31" s="254">
        <v>15</v>
      </c>
      <c r="M31" s="254">
        <f>G31*(1+L31/100)</f>
        <v>0</v>
      </c>
      <c r="N31" s="252">
        <v>1.01E-3</v>
      </c>
      <c r="O31" s="252">
        <f>ROUND(E31*N31,2)</f>
        <v>0</v>
      </c>
      <c r="P31" s="252">
        <v>0</v>
      </c>
      <c r="Q31" s="252">
        <f>ROUND(E31*P31,2)</f>
        <v>0</v>
      </c>
      <c r="R31" s="254" t="s">
        <v>368</v>
      </c>
      <c r="S31" s="254" t="s">
        <v>227</v>
      </c>
      <c r="T31" s="255" t="s">
        <v>227</v>
      </c>
      <c r="U31" s="222">
        <v>0</v>
      </c>
      <c r="V31" s="222">
        <f>ROUND(E31*U31,2)</f>
        <v>0</v>
      </c>
      <c r="W31" s="222"/>
      <c r="X31" s="222" t="s">
        <v>369</v>
      </c>
      <c r="Y31" s="222" t="s">
        <v>230</v>
      </c>
      <c r="Z31" s="212"/>
      <c r="AA31" s="212"/>
      <c r="AB31" s="212"/>
      <c r="AC31" s="212"/>
      <c r="AD31" s="212"/>
      <c r="AE31" s="212"/>
      <c r="AF31" s="212"/>
      <c r="AG31" s="212" t="s">
        <v>370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9">
        <v>14</v>
      </c>
      <c r="B32" s="240" t="s">
        <v>3138</v>
      </c>
      <c r="C32" s="257" t="s">
        <v>3139</v>
      </c>
      <c r="D32" s="241" t="s">
        <v>317</v>
      </c>
      <c r="E32" s="242">
        <v>14</v>
      </c>
      <c r="F32" s="243"/>
      <c r="G32" s="244">
        <f>ROUND(E32*F32,2)</f>
        <v>0</v>
      </c>
      <c r="H32" s="243"/>
      <c r="I32" s="244">
        <f>ROUND(E32*H32,2)</f>
        <v>0</v>
      </c>
      <c r="J32" s="243"/>
      <c r="K32" s="244">
        <f>ROUND(E32*J32,2)</f>
        <v>0</v>
      </c>
      <c r="L32" s="244">
        <v>15</v>
      </c>
      <c r="M32" s="244">
        <f>G32*(1+L32/100)</f>
        <v>0</v>
      </c>
      <c r="N32" s="242">
        <v>0</v>
      </c>
      <c r="O32" s="242">
        <f>ROUND(E32*N32,2)</f>
        <v>0</v>
      </c>
      <c r="P32" s="242">
        <v>0</v>
      </c>
      <c r="Q32" s="242">
        <f>ROUND(E32*P32,2)</f>
        <v>0</v>
      </c>
      <c r="R32" s="244"/>
      <c r="S32" s="244" t="s">
        <v>250</v>
      </c>
      <c r="T32" s="245" t="s">
        <v>228</v>
      </c>
      <c r="U32" s="222">
        <v>0.41299999999999998</v>
      </c>
      <c r="V32" s="222">
        <f>ROUND(E32*U32,2)</f>
        <v>5.78</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8" t="s">
        <v>3140</v>
      </c>
      <c r="D33" s="246"/>
      <c r="E33" s="246"/>
      <c r="F33" s="246"/>
      <c r="G33" s="24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233</v>
      </c>
      <c r="AH33" s="212"/>
      <c r="AI33" s="212"/>
      <c r="AJ33" s="212"/>
      <c r="AK33" s="212"/>
      <c r="AL33" s="212"/>
      <c r="AM33" s="212"/>
      <c r="AN33" s="212"/>
      <c r="AO33" s="212"/>
      <c r="AP33" s="212"/>
      <c r="AQ33" s="212"/>
      <c r="AR33" s="212"/>
      <c r="AS33" s="212"/>
      <c r="AT33" s="212"/>
      <c r="AU33" s="212"/>
      <c r="AV33" s="212"/>
      <c r="AW33" s="212"/>
      <c r="AX33" s="212"/>
      <c r="AY33" s="212"/>
      <c r="AZ33" s="212"/>
      <c r="BA33" s="247" t="str">
        <f>C33</f>
        <v>Demontáž stávajícího potrubí včetně následné likvidace, včetně vysekání dražek 160x160mm a jejich následné zapravení.</v>
      </c>
      <c r="BB33" s="212"/>
      <c r="BC33" s="212"/>
      <c r="BD33" s="212"/>
      <c r="BE33" s="212"/>
      <c r="BF33" s="212"/>
      <c r="BG33" s="212"/>
      <c r="BH33" s="212"/>
    </row>
    <row r="34" spans="1:60" outlineLevel="1" x14ac:dyDescent="0.2">
      <c r="A34" s="249">
        <v>15</v>
      </c>
      <c r="B34" s="250" t="s">
        <v>3141</v>
      </c>
      <c r="C34" s="261" t="s">
        <v>3142</v>
      </c>
      <c r="D34" s="251" t="s">
        <v>2346</v>
      </c>
      <c r="E34" s="252">
        <v>16</v>
      </c>
      <c r="F34" s="253"/>
      <c r="G34" s="254">
        <f>ROUND(E34*F34,2)</f>
        <v>0</v>
      </c>
      <c r="H34" s="253"/>
      <c r="I34" s="254">
        <f>ROUND(E34*H34,2)</f>
        <v>0</v>
      </c>
      <c r="J34" s="253"/>
      <c r="K34" s="254">
        <f>ROUND(E34*J34,2)</f>
        <v>0</v>
      </c>
      <c r="L34" s="254">
        <v>15</v>
      </c>
      <c r="M34" s="254">
        <f>G34*(1+L34/100)</f>
        <v>0</v>
      </c>
      <c r="N34" s="252">
        <v>0</v>
      </c>
      <c r="O34" s="252">
        <f>ROUND(E34*N34,2)</f>
        <v>0</v>
      </c>
      <c r="P34" s="252">
        <v>0</v>
      </c>
      <c r="Q34" s="252">
        <f>ROUND(E34*P34,2)</f>
        <v>0</v>
      </c>
      <c r="R34" s="254"/>
      <c r="S34" s="254" t="s">
        <v>250</v>
      </c>
      <c r="T34" s="255" t="s">
        <v>228</v>
      </c>
      <c r="U34" s="222">
        <v>0</v>
      </c>
      <c r="V34" s="222">
        <f>ROUND(E34*U34,2)</f>
        <v>0</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9">
        <v>16</v>
      </c>
      <c r="B35" s="240" t="s">
        <v>3143</v>
      </c>
      <c r="C35" s="257" t="s">
        <v>3144</v>
      </c>
      <c r="D35" s="241" t="s">
        <v>384</v>
      </c>
      <c r="E35" s="242">
        <v>3.9640000000000002E-2</v>
      </c>
      <c r="F35" s="243"/>
      <c r="G35" s="244">
        <f>ROUND(E35*F35,2)</f>
        <v>0</v>
      </c>
      <c r="H35" s="243"/>
      <c r="I35" s="244">
        <f>ROUND(E35*H35,2)</f>
        <v>0</v>
      </c>
      <c r="J35" s="243"/>
      <c r="K35" s="244">
        <f>ROUND(E35*J35,2)</f>
        <v>0</v>
      </c>
      <c r="L35" s="244">
        <v>15</v>
      </c>
      <c r="M35" s="244">
        <f>G35*(1+L35/100)</f>
        <v>0</v>
      </c>
      <c r="N35" s="242">
        <v>0</v>
      </c>
      <c r="O35" s="242">
        <f>ROUND(E35*N35,2)</f>
        <v>0</v>
      </c>
      <c r="P35" s="242">
        <v>0</v>
      </c>
      <c r="Q35" s="242">
        <f>ROUND(E35*P35,2)</f>
        <v>0</v>
      </c>
      <c r="R35" s="244" t="s">
        <v>2305</v>
      </c>
      <c r="S35" s="244" t="s">
        <v>227</v>
      </c>
      <c r="T35" s="245" t="s">
        <v>227</v>
      </c>
      <c r="U35" s="222">
        <v>1.47</v>
      </c>
      <c r="V35" s="222">
        <f>ROUND(E35*U35,2)</f>
        <v>0.06</v>
      </c>
      <c r="W35" s="222"/>
      <c r="X35" s="222" t="s">
        <v>1420</v>
      </c>
      <c r="Y35" s="222" t="s">
        <v>230</v>
      </c>
      <c r="Z35" s="212"/>
      <c r="AA35" s="212"/>
      <c r="AB35" s="212"/>
      <c r="AC35" s="212"/>
      <c r="AD35" s="212"/>
      <c r="AE35" s="212"/>
      <c r="AF35" s="212"/>
      <c r="AG35" s="212" t="s">
        <v>1421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72" t="s">
        <v>2349</v>
      </c>
      <c r="D36" s="271"/>
      <c r="E36" s="271"/>
      <c r="F36" s="271"/>
      <c r="G36" s="271"/>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222</v>
      </c>
      <c r="B37" s="230" t="s">
        <v>139</v>
      </c>
      <c r="C37" s="256" t="s">
        <v>140</v>
      </c>
      <c r="D37" s="231"/>
      <c r="E37" s="232"/>
      <c r="F37" s="233"/>
      <c r="G37" s="233">
        <f>SUMIF(AG38:AG61,"&lt;&gt;NOR",G38:G61)</f>
        <v>0</v>
      </c>
      <c r="H37" s="233"/>
      <c r="I37" s="233">
        <f>SUM(I38:I61)</f>
        <v>0</v>
      </c>
      <c r="J37" s="233"/>
      <c r="K37" s="233">
        <f>SUM(K38:K61)</f>
        <v>0</v>
      </c>
      <c r="L37" s="233"/>
      <c r="M37" s="233">
        <f>SUM(M38:M61)</f>
        <v>0</v>
      </c>
      <c r="N37" s="232"/>
      <c r="O37" s="232">
        <f>SUM(O38:O61)</f>
        <v>0.05</v>
      </c>
      <c r="P37" s="232"/>
      <c r="Q37" s="232">
        <f>SUM(Q38:Q61)</f>
        <v>0</v>
      </c>
      <c r="R37" s="233"/>
      <c r="S37" s="233"/>
      <c r="T37" s="234"/>
      <c r="U37" s="228"/>
      <c r="V37" s="228">
        <f>SUM(V38:V61)</f>
        <v>34.799999999999997</v>
      </c>
      <c r="W37" s="228"/>
      <c r="X37" s="228"/>
      <c r="Y37" s="228"/>
      <c r="AG37" t="s">
        <v>223</v>
      </c>
    </row>
    <row r="38" spans="1:60" ht="22.5" outlineLevel="1" x14ac:dyDescent="0.2">
      <c r="A38" s="239">
        <v>17</v>
      </c>
      <c r="B38" s="240" t="s">
        <v>3145</v>
      </c>
      <c r="C38" s="257" t="s">
        <v>3146</v>
      </c>
      <c r="D38" s="241" t="s">
        <v>317</v>
      </c>
      <c r="E38" s="242">
        <v>47</v>
      </c>
      <c r="F38" s="243"/>
      <c r="G38" s="244">
        <f>ROUND(E38*F38,2)</f>
        <v>0</v>
      </c>
      <c r="H38" s="243"/>
      <c r="I38" s="244">
        <f>ROUND(E38*H38,2)</f>
        <v>0</v>
      </c>
      <c r="J38" s="243"/>
      <c r="K38" s="244">
        <f>ROUND(E38*J38,2)</f>
        <v>0</v>
      </c>
      <c r="L38" s="244">
        <v>15</v>
      </c>
      <c r="M38" s="244">
        <f>G38*(1+L38/100)</f>
        <v>0</v>
      </c>
      <c r="N38" s="242">
        <v>4.2999999999999999E-4</v>
      </c>
      <c r="O38" s="242">
        <f>ROUND(E38*N38,2)</f>
        <v>0.02</v>
      </c>
      <c r="P38" s="242">
        <v>0</v>
      </c>
      <c r="Q38" s="242">
        <f>ROUND(E38*P38,2)</f>
        <v>0</v>
      </c>
      <c r="R38" s="244" t="s">
        <v>2305</v>
      </c>
      <c r="S38" s="244" t="s">
        <v>227</v>
      </c>
      <c r="T38" s="245" t="s">
        <v>227</v>
      </c>
      <c r="U38" s="222">
        <v>0.27889999999999998</v>
      </c>
      <c r="V38" s="222">
        <f>ROUND(E38*U38,2)</f>
        <v>13.11</v>
      </c>
      <c r="W38" s="222"/>
      <c r="X38" s="222" t="s">
        <v>298</v>
      </c>
      <c r="Y38" s="222" t="s">
        <v>230</v>
      </c>
      <c r="Z38" s="212"/>
      <c r="AA38" s="212"/>
      <c r="AB38" s="212"/>
      <c r="AC38" s="212"/>
      <c r="AD38" s="212"/>
      <c r="AE38" s="212"/>
      <c r="AF38" s="212"/>
      <c r="AG38" s="212" t="s">
        <v>299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72" t="s">
        <v>3147</v>
      </c>
      <c r="D39" s="271"/>
      <c r="E39" s="271"/>
      <c r="F39" s="271"/>
      <c r="G39" s="271"/>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39">
        <v>18</v>
      </c>
      <c r="B40" s="240" t="s">
        <v>3148</v>
      </c>
      <c r="C40" s="257" t="s">
        <v>3149</v>
      </c>
      <c r="D40" s="241" t="s">
        <v>317</v>
      </c>
      <c r="E40" s="242">
        <v>11</v>
      </c>
      <c r="F40" s="243"/>
      <c r="G40" s="244">
        <f>ROUND(E40*F40,2)</f>
        <v>0</v>
      </c>
      <c r="H40" s="243"/>
      <c r="I40" s="244">
        <f>ROUND(E40*H40,2)</f>
        <v>0</v>
      </c>
      <c r="J40" s="243"/>
      <c r="K40" s="244">
        <f>ROUND(E40*J40,2)</f>
        <v>0</v>
      </c>
      <c r="L40" s="244">
        <v>15</v>
      </c>
      <c r="M40" s="244">
        <f>G40*(1+L40/100)</f>
        <v>0</v>
      </c>
      <c r="N40" s="242">
        <v>5.2999999999999998E-4</v>
      </c>
      <c r="O40" s="242">
        <f>ROUND(E40*N40,2)</f>
        <v>0.01</v>
      </c>
      <c r="P40" s="242">
        <v>0</v>
      </c>
      <c r="Q40" s="242">
        <f>ROUND(E40*P40,2)</f>
        <v>0</v>
      </c>
      <c r="R40" s="244" t="s">
        <v>2305</v>
      </c>
      <c r="S40" s="244" t="s">
        <v>227</v>
      </c>
      <c r="T40" s="245" t="s">
        <v>227</v>
      </c>
      <c r="U40" s="222">
        <v>0.29730000000000001</v>
      </c>
      <c r="V40" s="222">
        <f>ROUND(E40*U40,2)</f>
        <v>3.27</v>
      </c>
      <c r="W40" s="222"/>
      <c r="X40" s="222" t="s">
        <v>298</v>
      </c>
      <c r="Y40" s="222" t="s">
        <v>230</v>
      </c>
      <c r="Z40" s="212"/>
      <c r="AA40" s="212"/>
      <c r="AB40" s="212"/>
      <c r="AC40" s="212"/>
      <c r="AD40" s="212"/>
      <c r="AE40" s="212"/>
      <c r="AF40" s="212"/>
      <c r="AG40" s="212" t="s">
        <v>299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72" t="s">
        <v>3147</v>
      </c>
      <c r="D41" s="271"/>
      <c r="E41" s="271"/>
      <c r="F41" s="271"/>
      <c r="G41" s="271"/>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19</v>
      </c>
      <c r="B42" s="250" t="s">
        <v>3150</v>
      </c>
      <c r="C42" s="261" t="s">
        <v>3151</v>
      </c>
      <c r="D42" s="251" t="s">
        <v>425</v>
      </c>
      <c r="E42" s="252">
        <v>8</v>
      </c>
      <c r="F42" s="253"/>
      <c r="G42" s="254">
        <f>ROUND(E42*F42,2)</f>
        <v>0</v>
      </c>
      <c r="H42" s="253"/>
      <c r="I42" s="254">
        <f>ROUND(E42*H42,2)</f>
        <v>0</v>
      </c>
      <c r="J42" s="253"/>
      <c r="K42" s="254">
        <f>ROUND(E42*J42,2)</f>
        <v>0</v>
      </c>
      <c r="L42" s="254">
        <v>15</v>
      </c>
      <c r="M42" s="254">
        <f>G42*(1+L42/100)</f>
        <v>0</v>
      </c>
      <c r="N42" s="252">
        <v>0</v>
      </c>
      <c r="O42" s="252">
        <f>ROUND(E42*N42,2)</f>
        <v>0</v>
      </c>
      <c r="P42" s="252">
        <v>0</v>
      </c>
      <c r="Q42" s="252">
        <f>ROUND(E42*P42,2)</f>
        <v>0</v>
      </c>
      <c r="R42" s="254" t="s">
        <v>2305</v>
      </c>
      <c r="S42" s="254" t="s">
        <v>227</v>
      </c>
      <c r="T42" s="255" t="s">
        <v>227</v>
      </c>
      <c r="U42" s="222">
        <v>0.42499999999999999</v>
      </c>
      <c r="V42" s="222">
        <f>ROUND(E42*U42,2)</f>
        <v>3.4</v>
      </c>
      <c r="W42" s="222"/>
      <c r="X42" s="222" t="s">
        <v>298</v>
      </c>
      <c r="Y42" s="222" t="s">
        <v>230</v>
      </c>
      <c r="Z42" s="212"/>
      <c r="AA42" s="212"/>
      <c r="AB42" s="212"/>
      <c r="AC42" s="212"/>
      <c r="AD42" s="212"/>
      <c r="AE42" s="212"/>
      <c r="AF42" s="212"/>
      <c r="AG42" s="212" t="s">
        <v>299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20</v>
      </c>
      <c r="B43" s="250" t="s">
        <v>3152</v>
      </c>
      <c r="C43" s="261" t="s">
        <v>3153</v>
      </c>
      <c r="D43" s="251" t="s">
        <v>317</v>
      </c>
      <c r="E43" s="252">
        <v>59</v>
      </c>
      <c r="F43" s="253"/>
      <c r="G43" s="254">
        <f>ROUND(E43*F43,2)</f>
        <v>0</v>
      </c>
      <c r="H43" s="253"/>
      <c r="I43" s="254">
        <f>ROUND(E43*H43,2)</f>
        <v>0</v>
      </c>
      <c r="J43" s="253"/>
      <c r="K43" s="254">
        <f>ROUND(E43*J43,2)</f>
        <v>0</v>
      </c>
      <c r="L43" s="254">
        <v>15</v>
      </c>
      <c r="M43" s="254">
        <f>G43*(1+L43/100)</f>
        <v>0</v>
      </c>
      <c r="N43" s="252">
        <v>3.8000000000000002E-4</v>
      </c>
      <c r="O43" s="252">
        <f>ROUND(E43*N43,2)</f>
        <v>0.02</v>
      </c>
      <c r="P43" s="252">
        <v>0</v>
      </c>
      <c r="Q43" s="252">
        <f>ROUND(E43*P43,2)</f>
        <v>0</v>
      </c>
      <c r="R43" s="254" t="s">
        <v>2305</v>
      </c>
      <c r="S43" s="254" t="s">
        <v>227</v>
      </c>
      <c r="T43" s="255" t="s">
        <v>227</v>
      </c>
      <c r="U43" s="222">
        <v>0.17899999999999999</v>
      </c>
      <c r="V43" s="222">
        <f>ROUND(E43*U43,2)</f>
        <v>10.56</v>
      </c>
      <c r="W43" s="222"/>
      <c r="X43" s="222" t="s">
        <v>298</v>
      </c>
      <c r="Y43" s="222" t="s">
        <v>230</v>
      </c>
      <c r="Z43" s="212"/>
      <c r="AA43" s="212"/>
      <c r="AB43" s="212"/>
      <c r="AC43" s="212"/>
      <c r="AD43" s="212"/>
      <c r="AE43" s="212"/>
      <c r="AF43" s="212"/>
      <c r="AG43" s="212" t="s">
        <v>299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21</v>
      </c>
      <c r="B44" s="250" t="s">
        <v>3154</v>
      </c>
      <c r="C44" s="261" t="s">
        <v>3155</v>
      </c>
      <c r="D44" s="251" t="s">
        <v>317</v>
      </c>
      <c r="E44" s="252">
        <v>59</v>
      </c>
      <c r="F44" s="253"/>
      <c r="G44" s="254">
        <f>ROUND(E44*F44,2)</f>
        <v>0</v>
      </c>
      <c r="H44" s="253"/>
      <c r="I44" s="254">
        <f>ROUND(E44*H44,2)</f>
        <v>0</v>
      </c>
      <c r="J44" s="253"/>
      <c r="K44" s="254">
        <f>ROUND(E44*J44,2)</f>
        <v>0</v>
      </c>
      <c r="L44" s="254">
        <v>15</v>
      </c>
      <c r="M44" s="254">
        <f>G44*(1+L44/100)</f>
        <v>0</v>
      </c>
      <c r="N44" s="252">
        <v>1.0000000000000001E-5</v>
      </c>
      <c r="O44" s="252">
        <f>ROUND(E44*N44,2)</f>
        <v>0</v>
      </c>
      <c r="P44" s="252">
        <v>0</v>
      </c>
      <c r="Q44" s="252">
        <f>ROUND(E44*P44,2)</f>
        <v>0</v>
      </c>
      <c r="R44" s="254" t="s">
        <v>2305</v>
      </c>
      <c r="S44" s="254" t="s">
        <v>227</v>
      </c>
      <c r="T44" s="255" t="s">
        <v>227</v>
      </c>
      <c r="U44" s="222">
        <v>6.2E-2</v>
      </c>
      <c r="V44" s="222">
        <f>ROUND(E44*U44,2)</f>
        <v>3.66</v>
      </c>
      <c r="W44" s="222"/>
      <c r="X44" s="222" t="s">
        <v>298</v>
      </c>
      <c r="Y44" s="222" t="s">
        <v>230</v>
      </c>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22</v>
      </c>
      <c r="B45" s="250" t="s">
        <v>3156</v>
      </c>
      <c r="C45" s="261" t="s">
        <v>3157</v>
      </c>
      <c r="D45" s="251" t="s">
        <v>2346</v>
      </c>
      <c r="E45" s="252">
        <v>47</v>
      </c>
      <c r="F45" s="253"/>
      <c r="G45" s="254">
        <f>ROUND(E45*F45,2)</f>
        <v>0</v>
      </c>
      <c r="H45" s="253"/>
      <c r="I45" s="254">
        <f>ROUND(E45*H45,2)</f>
        <v>0</v>
      </c>
      <c r="J45" s="253"/>
      <c r="K45" s="254">
        <f>ROUND(E45*J45,2)</f>
        <v>0</v>
      </c>
      <c r="L45" s="254">
        <v>15</v>
      </c>
      <c r="M45" s="254">
        <f>G45*(1+L45/100)</f>
        <v>0</v>
      </c>
      <c r="N45" s="252">
        <v>0</v>
      </c>
      <c r="O45" s="252">
        <f>ROUND(E45*N45,2)</f>
        <v>0</v>
      </c>
      <c r="P45" s="252">
        <v>0</v>
      </c>
      <c r="Q45" s="252">
        <f>ROUND(E45*P45,2)</f>
        <v>0</v>
      </c>
      <c r="R45" s="254"/>
      <c r="S45" s="254" t="s">
        <v>250</v>
      </c>
      <c r="T45" s="255" t="s">
        <v>228</v>
      </c>
      <c r="U45" s="222">
        <v>0</v>
      </c>
      <c r="V45" s="222">
        <f>ROUND(E45*U45,2)</f>
        <v>0</v>
      </c>
      <c r="W45" s="222"/>
      <c r="X45" s="222" t="s">
        <v>298</v>
      </c>
      <c r="Y45" s="222" t="s">
        <v>230</v>
      </c>
      <c r="Z45" s="212"/>
      <c r="AA45" s="212"/>
      <c r="AB45" s="212"/>
      <c r="AC45" s="212"/>
      <c r="AD45" s="212"/>
      <c r="AE45" s="212"/>
      <c r="AF45" s="212"/>
      <c r="AG45" s="212" t="s">
        <v>299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23</v>
      </c>
      <c r="B46" s="250" t="s">
        <v>3158</v>
      </c>
      <c r="C46" s="261" t="s">
        <v>3159</v>
      </c>
      <c r="D46" s="251" t="s">
        <v>2346</v>
      </c>
      <c r="E46" s="252">
        <v>11</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c r="S46" s="254" t="s">
        <v>250</v>
      </c>
      <c r="T46" s="255" t="s">
        <v>228</v>
      </c>
      <c r="U46" s="222">
        <v>0</v>
      </c>
      <c r="V46" s="222">
        <f>ROUND(E46*U46,2)</f>
        <v>0</v>
      </c>
      <c r="W46" s="222"/>
      <c r="X46" s="222" t="s">
        <v>298</v>
      </c>
      <c r="Y46" s="222" t="s">
        <v>230</v>
      </c>
      <c r="Z46" s="212"/>
      <c r="AA46" s="212"/>
      <c r="AB46" s="212"/>
      <c r="AC46" s="212"/>
      <c r="AD46" s="212"/>
      <c r="AE46" s="212"/>
      <c r="AF46" s="212"/>
      <c r="AG46" s="212" t="s">
        <v>299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24</v>
      </c>
      <c r="B47" s="250" t="s">
        <v>3160</v>
      </c>
      <c r="C47" s="261" t="s">
        <v>3161</v>
      </c>
      <c r="D47" s="251" t="s">
        <v>1115</v>
      </c>
      <c r="E47" s="252">
        <v>1</v>
      </c>
      <c r="F47" s="253"/>
      <c r="G47" s="254">
        <f>ROUND(E47*F47,2)</f>
        <v>0</v>
      </c>
      <c r="H47" s="253"/>
      <c r="I47" s="254">
        <f>ROUND(E47*H47,2)</f>
        <v>0</v>
      </c>
      <c r="J47" s="253"/>
      <c r="K47" s="254">
        <f>ROUND(E47*J47,2)</f>
        <v>0</v>
      </c>
      <c r="L47" s="254">
        <v>15</v>
      </c>
      <c r="M47" s="254">
        <f>G47*(1+L47/100)</f>
        <v>0</v>
      </c>
      <c r="N47" s="252">
        <v>0</v>
      </c>
      <c r="O47" s="252">
        <f>ROUND(E47*N47,2)</f>
        <v>0</v>
      </c>
      <c r="P47" s="252">
        <v>0</v>
      </c>
      <c r="Q47" s="252">
        <f>ROUND(E47*P47,2)</f>
        <v>0</v>
      </c>
      <c r="R47" s="254"/>
      <c r="S47" s="254" t="s">
        <v>250</v>
      </c>
      <c r="T47" s="255" t="s">
        <v>228</v>
      </c>
      <c r="U47" s="222">
        <v>0</v>
      </c>
      <c r="V47" s="222">
        <f>ROUND(E47*U47,2)</f>
        <v>0</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25</v>
      </c>
      <c r="B48" s="250" t="s">
        <v>3162</v>
      </c>
      <c r="C48" s="261" t="s">
        <v>3163</v>
      </c>
      <c r="D48" s="251" t="s">
        <v>1115</v>
      </c>
      <c r="E48" s="252">
        <v>1</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298</v>
      </c>
      <c r="Y48" s="222" t="s">
        <v>230</v>
      </c>
      <c r="Z48" s="212"/>
      <c r="AA48" s="212"/>
      <c r="AB48" s="212"/>
      <c r="AC48" s="212"/>
      <c r="AD48" s="212"/>
      <c r="AE48" s="212"/>
      <c r="AF48" s="212"/>
      <c r="AG48" s="212" t="s">
        <v>299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26</v>
      </c>
      <c r="B49" s="250" t="s">
        <v>3164</v>
      </c>
      <c r="C49" s="261" t="s">
        <v>3165</v>
      </c>
      <c r="D49" s="251" t="s">
        <v>367</v>
      </c>
      <c r="E49" s="252">
        <v>11</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298</v>
      </c>
      <c r="Y49" s="222" t="s">
        <v>230</v>
      </c>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27</v>
      </c>
      <c r="B50" s="250" t="s">
        <v>3166</v>
      </c>
      <c r="C50" s="261" t="s">
        <v>2382</v>
      </c>
      <c r="D50" s="251" t="s">
        <v>367</v>
      </c>
      <c r="E50" s="252">
        <v>5</v>
      </c>
      <c r="F50" s="253"/>
      <c r="G50" s="254">
        <f>ROUND(E50*F50,2)</f>
        <v>0</v>
      </c>
      <c r="H50" s="253"/>
      <c r="I50" s="254">
        <f>ROUND(E50*H50,2)</f>
        <v>0</v>
      </c>
      <c r="J50" s="253"/>
      <c r="K50" s="254">
        <f>ROUND(E50*J50,2)</f>
        <v>0</v>
      </c>
      <c r="L50" s="254">
        <v>15</v>
      </c>
      <c r="M50" s="254">
        <f>G50*(1+L50/100)</f>
        <v>0</v>
      </c>
      <c r="N50" s="252">
        <v>0</v>
      </c>
      <c r="O50" s="252">
        <f>ROUND(E50*N50,2)</f>
        <v>0</v>
      </c>
      <c r="P50" s="252">
        <v>0</v>
      </c>
      <c r="Q50" s="252">
        <f>ROUND(E50*P50,2)</f>
        <v>0</v>
      </c>
      <c r="R50" s="254"/>
      <c r="S50" s="254" t="s">
        <v>250</v>
      </c>
      <c r="T50" s="255" t="s">
        <v>228</v>
      </c>
      <c r="U50" s="222">
        <v>0</v>
      </c>
      <c r="V50" s="222">
        <f>ROUND(E50*U50,2)</f>
        <v>0</v>
      </c>
      <c r="W50" s="222"/>
      <c r="X50" s="222" t="s">
        <v>298</v>
      </c>
      <c r="Y50" s="222" t="s">
        <v>230</v>
      </c>
      <c r="Z50" s="212"/>
      <c r="AA50" s="212"/>
      <c r="AB50" s="212"/>
      <c r="AC50" s="212"/>
      <c r="AD50" s="212"/>
      <c r="AE50" s="212"/>
      <c r="AF50" s="212"/>
      <c r="AG50" s="212" t="s">
        <v>299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28</v>
      </c>
      <c r="B51" s="250" t="s">
        <v>3167</v>
      </c>
      <c r="C51" s="261" t="s">
        <v>3168</v>
      </c>
      <c r="D51" s="251" t="s">
        <v>425</v>
      </c>
      <c r="E51" s="252">
        <v>3</v>
      </c>
      <c r="F51" s="253"/>
      <c r="G51" s="254">
        <f>ROUND(E51*F51,2)</f>
        <v>0</v>
      </c>
      <c r="H51" s="253"/>
      <c r="I51" s="254">
        <f>ROUND(E51*H51,2)</f>
        <v>0</v>
      </c>
      <c r="J51" s="253"/>
      <c r="K51" s="254">
        <f>ROUND(E51*J51,2)</f>
        <v>0</v>
      </c>
      <c r="L51" s="254">
        <v>15</v>
      </c>
      <c r="M51" s="254">
        <f>G51*(1+L51/100)</f>
        <v>0</v>
      </c>
      <c r="N51" s="252">
        <v>1.3999999999999999E-4</v>
      </c>
      <c r="O51" s="252">
        <f>ROUND(E51*N51,2)</f>
        <v>0</v>
      </c>
      <c r="P51" s="252">
        <v>0</v>
      </c>
      <c r="Q51" s="252">
        <f>ROUND(E51*P51,2)</f>
        <v>0</v>
      </c>
      <c r="R51" s="254" t="s">
        <v>368</v>
      </c>
      <c r="S51" s="254" t="s">
        <v>227</v>
      </c>
      <c r="T51" s="255" t="s">
        <v>227</v>
      </c>
      <c r="U51" s="222">
        <v>0</v>
      </c>
      <c r="V51" s="222">
        <f>ROUND(E51*U51,2)</f>
        <v>0</v>
      </c>
      <c r="W51" s="222"/>
      <c r="X51" s="222" t="s">
        <v>369</v>
      </c>
      <c r="Y51" s="222" t="s">
        <v>230</v>
      </c>
      <c r="Z51" s="212"/>
      <c r="AA51" s="212"/>
      <c r="AB51" s="212"/>
      <c r="AC51" s="212"/>
      <c r="AD51" s="212"/>
      <c r="AE51" s="212"/>
      <c r="AF51" s="212"/>
      <c r="AG51" s="212" t="s">
        <v>370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39">
        <v>29</v>
      </c>
      <c r="B52" s="240" t="s">
        <v>3169</v>
      </c>
      <c r="C52" s="257" t="s">
        <v>3170</v>
      </c>
      <c r="D52" s="241" t="s">
        <v>425</v>
      </c>
      <c r="E52" s="242">
        <v>1</v>
      </c>
      <c r="F52" s="243"/>
      <c r="G52" s="244">
        <f>ROUND(E52*F52,2)</f>
        <v>0</v>
      </c>
      <c r="H52" s="243"/>
      <c r="I52" s="244">
        <f>ROUND(E52*H52,2)</f>
        <v>0</v>
      </c>
      <c r="J52" s="243"/>
      <c r="K52" s="244">
        <f>ROUND(E52*J52,2)</f>
        <v>0</v>
      </c>
      <c r="L52" s="244">
        <v>15</v>
      </c>
      <c r="M52" s="244">
        <f>G52*(1+L52/100)</f>
        <v>0</v>
      </c>
      <c r="N52" s="242">
        <v>1.5E-3</v>
      </c>
      <c r="O52" s="242">
        <f>ROUND(E52*N52,2)</f>
        <v>0</v>
      </c>
      <c r="P52" s="242">
        <v>0</v>
      </c>
      <c r="Q52" s="242">
        <f>ROUND(E52*P52,2)</f>
        <v>0</v>
      </c>
      <c r="R52" s="244" t="s">
        <v>368</v>
      </c>
      <c r="S52" s="244" t="s">
        <v>227</v>
      </c>
      <c r="T52" s="245" t="s">
        <v>227</v>
      </c>
      <c r="U52" s="222">
        <v>0</v>
      </c>
      <c r="V52" s="222">
        <f>ROUND(E52*U52,2)</f>
        <v>0</v>
      </c>
      <c r="W52" s="222"/>
      <c r="X52" s="222" t="s">
        <v>369</v>
      </c>
      <c r="Y52" s="222" t="s">
        <v>230</v>
      </c>
      <c r="Z52" s="212"/>
      <c r="AA52" s="212"/>
      <c r="AB52" s="212"/>
      <c r="AC52" s="212"/>
      <c r="AD52" s="212"/>
      <c r="AE52" s="212"/>
      <c r="AF52" s="212"/>
      <c r="AG52" s="212" t="s">
        <v>370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8" t="s">
        <v>3171</v>
      </c>
      <c r="D53" s="246"/>
      <c r="E53" s="246"/>
      <c r="F53" s="246"/>
      <c r="G53" s="246"/>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0" t="s">
        <v>3171</v>
      </c>
      <c r="D54" s="248"/>
      <c r="E54" s="248"/>
      <c r="F54" s="248"/>
      <c r="G54" s="248"/>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30</v>
      </c>
      <c r="B55" s="250" t="s">
        <v>3172</v>
      </c>
      <c r="C55" s="261" t="s">
        <v>3173</v>
      </c>
      <c r="D55" s="251" t="s">
        <v>425</v>
      </c>
      <c r="E55" s="252">
        <v>1</v>
      </c>
      <c r="F55" s="253"/>
      <c r="G55" s="254">
        <f>ROUND(E55*F55,2)</f>
        <v>0</v>
      </c>
      <c r="H55" s="253"/>
      <c r="I55" s="254">
        <f>ROUND(E55*H55,2)</f>
        <v>0</v>
      </c>
      <c r="J55" s="253"/>
      <c r="K55" s="254">
        <f>ROUND(E55*J55,2)</f>
        <v>0</v>
      </c>
      <c r="L55" s="254">
        <v>15</v>
      </c>
      <c r="M55" s="254">
        <f>G55*(1+L55/100)</f>
        <v>0</v>
      </c>
      <c r="N55" s="252">
        <v>2.7E-4</v>
      </c>
      <c r="O55" s="252">
        <f>ROUND(E55*N55,2)</f>
        <v>0</v>
      </c>
      <c r="P55" s="252">
        <v>0</v>
      </c>
      <c r="Q55" s="252">
        <f>ROUND(E55*P55,2)</f>
        <v>0</v>
      </c>
      <c r="R55" s="254" t="s">
        <v>368</v>
      </c>
      <c r="S55" s="254" t="s">
        <v>227</v>
      </c>
      <c r="T55" s="255" t="s">
        <v>227</v>
      </c>
      <c r="U55" s="222">
        <v>0</v>
      </c>
      <c r="V55" s="222">
        <f>ROUND(E55*U55,2)</f>
        <v>0</v>
      </c>
      <c r="W55" s="222"/>
      <c r="X55" s="222" t="s">
        <v>369</v>
      </c>
      <c r="Y55" s="222" t="s">
        <v>230</v>
      </c>
      <c r="Z55" s="212"/>
      <c r="AA55" s="212"/>
      <c r="AB55" s="212"/>
      <c r="AC55" s="212"/>
      <c r="AD55" s="212"/>
      <c r="AE55" s="212"/>
      <c r="AF55" s="212"/>
      <c r="AG55" s="212" t="s">
        <v>370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31</v>
      </c>
      <c r="B56" s="250" t="s">
        <v>3162</v>
      </c>
      <c r="C56" s="261" t="s">
        <v>3174</v>
      </c>
      <c r="D56" s="251" t="s">
        <v>1115</v>
      </c>
      <c r="E56" s="252">
        <v>1</v>
      </c>
      <c r="F56" s="253"/>
      <c r="G56" s="254">
        <f>ROUND(E56*F56,2)</f>
        <v>0</v>
      </c>
      <c r="H56" s="253"/>
      <c r="I56" s="254">
        <f>ROUND(E56*H56,2)</f>
        <v>0</v>
      </c>
      <c r="J56" s="253"/>
      <c r="K56" s="254">
        <f>ROUND(E56*J56,2)</f>
        <v>0</v>
      </c>
      <c r="L56" s="254">
        <v>15</v>
      </c>
      <c r="M56" s="254">
        <f>G56*(1+L56/100)</f>
        <v>0</v>
      </c>
      <c r="N56" s="252">
        <v>0</v>
      </c>
      <c r="O56" s="252">
        <f>ROUND(E56*N56,2)</f>
        <v>0</v>
      </c>
      <c r="P56" s="252">
        <v>0</v>
      </c>
      <c r="Q56" s="252">
        <f>ROUND(E56*P56,2)</f>
        <v>0</v>
      </c>
      <c r="R56" s="254"/>
      <c r="S56" s="254" t="s">
        <v>250</v>
      </c>
      <c r="T56" s="255" t="s">
        <v>228</v>
      </c>
      <c r="U56" s="222">
        <v>0</v>
      </c>
      <c r="V56" s="222">
        <f>ROUND(E56*U56,2)</f>
        <v>0</v>
      </c>
      <c r="W56" s="222"/>
      <c r="X56" s="222" t="s">
        <v>369</v>
      </c>
      <c r="Y56" s="222" t="s">
        <v>230</v>
      </c>
      <c r="Z56" s="212"/>
      <c r="AA56" s="212"/>
      <c r="AB56" s="212"/>
      <c r="AC56" s="212"/>
      <c r="AD56" s="212"/>
      <c r="AE56" s="212"/>
      <c r="AF56" s="212"/>
      <c r="AG56" s="212" t="s">
        <v>370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9">
        <v>32</v>
      </c>
      <c r="B57" s="250" t="s">
        <v>3175</v>
      </c>
      <c r="C57" s="261" t="s">
        <v>3176</v>
      </c>
      <c r="D57" s="251" t="s">
        <v>2346</v>
      </c>
      <c r="E57" s="252">
        <v>48</v>
      </c>
      <c r="F57" s="253"/>
      <c r="G57" s="254">
        <f>ROUND(E57*F57,2)</f>
        <v>0</v>
      </c>
      <c r="H57" s="253"/>
      <c r="I57" s="254">
        <f>ROUND(E57*H57,2)</f>
        <v>0</v>
      </c>
      <c r="J57" s="253"/>
      <c r="K57" s="254">
        <f>ROUND(E57*J57,2)</f>
        <v>0</v>
      </c>
      <c r="L57" s="254">
        <v>15</v>
      </c>
      <c r="M57" s="254">
        <f>G57*(1+L57/100)</f>
        <v>0</v>
      </c>
      <c r="N57" s="252">
        <v>0</v>
      </c>
      <c r="O57" s="252">
        <f>ROUND(E57*N57,2)</f>
        <v>0</v>
      </c>
      <c r="P57" s="252">
        <v>0</v>
      </c>
      <c r="Q57" s="252">
        <f>ROUND(E57*P57,2)</f>
        <v>0</v>
      </c>
      <c r="R57" s="254"/>
      <c r="S57" s="254" t="s">
        <v>250</v>
      </c>
      <c r="T57" s="255" t="s">
        <v>228</v>
      </c>
      <c r="U57" s="222">
        <v>0</v>
      </c>
      <c r="V57" s="222">
        <f>ROUND(E57*U57,2)</f>
        <v>0</v>
      </c>
      <c r="W57" s="222"/>
      <c r="X57" s="222" t="s">
        <v>369</v>
      </c>
      <c r="Y57" s="222" t="s">
        <v>230</v>
      </c>
      <c r="Z57" s="212"/>
      <c r="AA57" s="212"/>
      <c r="AB57" s="212"/>
      <c r="AC57" s="212"/>
      <c r="AD57" s="212"/>
      <c r="AE57" s="212"/>
      <c r="AF57" s="212"/>
      <c r="AG57" s="212" t="s">
        <v>370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9">
        <v>33</v>
      </c>
      <c r="B58" s="240" t="s">
        <v>3177</v>
      </c>
      <c r="C58" s="257" t="s">
        <v>3178</v>
      </c>
      <c r="D58" s="241" t="s">
        <v>317</v>
      </c>
      <c r="E58" s="242">
        <v>14</v>
      </c>
      <c r="F58" s="243"/>
      <c r="G58" s="244">
        <f>ROUND(E58*F58,2)</f>
        <v>0</v>
      </c>
      <c r="H58" s="243"/>
      <c r="I58" s="244">
        <f>ROUND(E58*H58,2)</f>
        <v>0</v>
      </c>
      <c r="J58" s="243"/>
      <c r="K58" s="244">
        <f>ROUND(E58*J58,2)</f>
        <v>0</v>
      </c>
      <c r="L58" s="244">
        <v>15</v>
      </c>
      <c r="M58" s="244">
        <f>G58*(1+L58/100)</f>
        <v>0</v>
      </c>
      <c r="N58" s="242">
        <v>0</v>
      </c>
      <c r="O58" s="242">
        <f>ROUND(E58*N58,2)</f>
        <v>0</v>
      </c>
      <c r="P58" s="242">
        <v>0</v>
      </c>
      <c r="Q58" s="242">
        <f>ROUND(E58*P58,2)</f>
        <v>0</v>
      </c>
      <c r="R58" s="244" t="s">
        <v>2305</v>
      </c>
      <c r="S58" s="244" t="s">
        <v>227</v>
      </c>
      <c r="T58" s="245" t="s">
        <v>228</v>
      </c>
      <c r="U58" s="222">
        <v>5.1999999999999998E-2</v>
      </c>
      <c r="V58" s="222">
        <f>ROUND(E58*U58,2)</f>
        <v>0.73</v>
      </c>
      <c r="W58" s="222"/>
      <c r="X58" s="222" t="s">
        <v>298</v>
      </c>
      <c r="Y58" s="222" t="s">
        <v>230</v>
      </c>
      <c r="Z58" s="212"/>
      <c r="AA58" s="212"/>
      <c r="AB58" s="212"/>
      <c r="AC58" s="212"/>
      <c r="AD58" s="212"/>
      <c r="AE58" s="212"/>
      <c r="AF58" s="212"/>
      <c r="AG58" s="212" t="s">
        <v>299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8" t="s">
        <v>3179</v>
      </c>
      <c r="D59" s="246"/>
      <c r="E59" s="246"/>
      <c r="F59" s="246"/>
      <c r="G59" s="24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233</v>
      </c>
      <c r="AH59" s="212"/>
      <c r="AI59" s="212"/>
      <c r="AJ59" s="212"/>
      <c r="AK59" s="212"/>
      <c r="AL59" s="212"/>
      <c r="AM59" s="212"/>
      <c r="AN59" s="212"/>
      <c r="AO59" s="212"/>
      <c r="AP59" s="212"/>
      <c r="AQ59" s="212"/>
      <c r="AR59" s="212"/>
      <c r="AS59" s="212"/>
      <c r="AT59" s="212"/>
      <c r="AU59" s="212"/>
      <c r="AV59" s="212"/>
      <c r="AW59" s="212"/>
      <c r="AX59" s="212"/>
      <c r="AY59" s="212"/>
      <c r="AZ59" s="212"/>
      <c r="BA59" s="247" t="str">
        <f>C59</f>
        <v>Demontáž stávajícího potrubí včetně následné likvidace, včetně vysekání dražek  a jejich následné zapravení.</v>
      </c>
      <c r="BB59" s="212"/>
      <c r="BC59" s="212"/>
      <c r="BD59" s="212"/>
      <c r="BE59" s="212"/>
      <c r="BF59" s="212"/>
      <c r="BG59" s="212"/>
      <c r="BH59" s="212"/>
    </row>
    <row r="60" spans="1:60" outlineLevel="1" x14ac:dyDescent="0.2">
      <c r="A60" s="239">
        <v>34</v>
      </c>
      <c r="B60" s="240" t="s">
        <v>3180</v>
      </c>
      <c r="C60" s="257" t="s">
        <v>3181</v>
      </c>
      <c r="D60" s="241" t="s">
        <v>384</v>
      </c>
      <c r="E60" s="242">
        <v>5.1240000000000001E-2</v>
      </c>
      <c r="F60" s="243"/>
      <c r="G60" s="244">
        <f>ROUND(E60*F60,2)</f>
        <v>0</v>
      </c>
      <c r="H60" s="243"/>
      <c r="I60" s="244">
        <f>ROUND(E60*H60,2)</f>
        <v>0</v>
      </c>
      <c r="J60" s="243"/>
      <c r="K60" s="244">
        <f>ROUND(E60*J60,2)</f>
        <v>0</v>
      </c>
      <c r="L60" s="244">
        <v>15</v>
      </c>
      <c r="M60" s="244">
        <f>G60*(1+L60/100)</f>
        <v>0</v>
      </c>
      <c r="N60" s="242">
        <v>0</v>
      </c>
      <c r="O60" s="242">
        <f>ROUND(E60*N60,2)</f>
        <v>0</v>
      </c>
      <c r="P60" s="242">
        <v>0</v>
      </c>
      <c r="Q60" s="242">
        <f>ROUND(E60*P60,2)</f>
        <v>0</v>
      </c>
      <c r="R60" s="244" t="s">
        <v>2305</v>
      </c>
      <c r="S60" s="244" t="s">
        <v>227</v>
      </c>
      <c r="T60" s="245" t="s">
        <v>227</v>
      </c>
      <c r="U60" s="222">
        <v>1.327</v>
      </c>
      <c r="V60" s="222">
        <f>ROUND(E60*U60,2)</f>
        <v>7.0000000000000007E-2</v>
      </c>
      <c r="W60" s="222"/>
      <c r="X60" s="222" t="s">
        <v>1420</v>
      </c>
      <c r="Y60" s="222" t="s">
        <v>230</v>
      </c>
      <c r="Z60" s="212"/>
      <c r="AA60" s="212"/>
      <c r="AB60" s="212"/>
      <c r="AC60" s="212"/>
      <c r="AD60" s="212"/>
      <c r="AE60" s="212"/>
      <c r="AF60" s="212"/>
      <c r="AG60" s="212" t="s">
        <v>1421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72" t="s">
        <v>2356</v>
      </c>
      <c r="D61" s="271"/>
      <c r="E61" s="271"/>
      <c r="F61" s="271"/>
      <c r="G61" s="271"/>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29" t="s">
        <v>222</v>
      </c>
      <c r="B62" s="230" t="s">
        <v>143</v>
      </c>
      <c r="C62" s="256" t="s">
        <v>144</v>
      </c>
      <c r="D62" s="231"/>
      <c r="E62" s="232"/>
      <c r="F62" s="233"/>
      <c r="G62" s="233">
        <f>SUMIF(AG63:AG96,"&lt;&gt;NOR",G63:G96)</f>
        <v>0</v>
      </c>
      <c r="H62" s="233"/>
      <c r="I62" s="233">
        <f>SUM(I63:I96)</f>
        <v>0</v>
      </c>
      <c r="J62" s="233"/>
      <c r="K62" s="233">
        <f>SUM(K63:K96)</f>
        <v>0</v>
      </c>
      <c r="L62" s="233"/>
      <c r="M62" s="233">
        <f>SUM(M63:M96)</f>
        <v>0</v>
      </c>
      <c r="N62" s="232"/>
      <c r="O62" s="232">
        <f>SUM(O63:O96)</f>
        <v>6.0000000000000005E-2</v>
      </c>
      <c r="P62" s="232"/>
      <c r="Q62" s="232">
        <f>SUM(Q63:Q96)</f>
        <v>0.08</v>
      </c>
      <c r="R62" s="233"/>
      <c r="S62" s="233"/>
      <c r="T62" s="234"/>
      <c r="U62" s="228"/>
      <c r="V62" s="228">
        <f>SUM(V63:V96)</f>
        <v>2.4300000000000002</v>
      </c>
      <c r="W62" s="228"/>
      <c r="X62" s="228"/>
      <c r="Y62" s="228"/>
      <c r="AG62" t="s">
        <v>223</v>
      </c>
    </row>
    <row r="63" spans="1:60" outlineLevel="1" x14ac:dyDescent="0.2">
      <c r="A63" s="239">
        <v>35</v>
      </c>
      <c r="B63" s="240" t="s">
        <v>3182</v>
      </c>
      <c r="C63" s="257" t="s">
        <v>3183</v>
      </c>
      <c r="D63" s="241" t="s">
        <v>3184</v>
      </c>
      <c r="E63" s="242">
        <v>2</v>
      </c>
      <c r="F63" s="243"/>
      <c r="G63" s="244">
        <f>ROUND(E63*F63,2)</f>
        <v>0</v>
      </c>
      <c r="H63" s="243"/>
      <c r="I63" s="244">
        <f>ROUND(E63*H63,2)</f>
        <v>0</v>
      </c>
      <c r="J63" s="243"/>
      <c r="K63" s="244">
        <f>ROUND(E63*J63,2)</f>
        <v>0</v>
      </c>
      <c r="L63" s="244">
        <v>15</v>
      </c>
      <c r="M63" s="244">
        <f>G63*(1+L63/100)</f>
        <v>0</v>
      </c>
      <c r="N63" s="242">
        <v>9.5999999999999992E-3</v>
      </c>
      <c r="O63" s="242">
        <f>ROUND(E63*N63,2)</f>
        <v>0.02</v>
      </c>
      <c r="P63" s="242">
        <v>0</v>
      </c>
      <c r="Q63" s="242">
        <f>ROUND(E63*P63,2)</f>
        <v>0</v>
      </c>
      <c r="R63" s="244"/>
      <c r="S63" s="244" t="s">
        <v>250</v>
      </c>
      <c r="T63" s="245" t="s">
        <v>228</v>
      </c>
      <c r="U63" s="222">
        <v>0</v>
      </c>
      <c r="V63" s="222">
        <f>ROUND(E63*U63,2)</f>
        <v>0</v>
      </c>
      <c r="W63" s="222"/>
      <c r="X63" s="222" t="s">
        <v>298</v>
      </c>
      <c r="Y63" s="222" t="s">
        <v>230</v>
      </c>
      <c r="Z63" s="212"/>
      <c r="AA63" s="212"/>
      <c r="AB63" s="212"/>
      <c r="AC63" s="212"/>
      <c r="AD63" s="212"/>
      <c r="AE63" s="212"/>
      <c r="AF63" s="212"/>
      <c r="AG63" s="212" t="s">
        <v>299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3185</v>
      </c>
      <c r="D64" s="226"/>
      <c r="E64" s="227"/>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235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3186</v>
      </c>
      <c r="D65" s="226"/>
      <c r="E65" s="227"/>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235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9" t="s">
        <v>3187</v>
      </c>
      <c r="D66" s="226"/>
      <c r="E66" s="227"/>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235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9" t="s">
        <v>3188</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235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3189</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235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9" t="s">
        <v>2337</v>
      </c>
      <c r="D69" s="226"/>
      <c r="E69" s="227">
        <v>2</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235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9">
        <v>36</v>
      </c>
      <c r="B70" s="240" t="s">
        <v>3190</v>
      </c>
      <c r="C70" s="257" t="s">
        <v>3191</v>
      </c>
      <c r="D70" s="241" t="s">
        <v>3184</v>
      </c>
      <c r="E70" s="242">
        <v>1</v>
      </c>
      <c r="F70" s="243"/>
      <c r="G70" s="244">
        <f>ROUND(E70*F70,2)</f>
        <v>0</v>
      </c>
      <c r="H70" s="243"/>
      <c r="I70" s="244">
        <f>ROUND(E70*H70,2)</f>
        <v>0</v>
      </c>
      <c r="J70" s="243"/>
      <c r="K70" s="244">
        <f>ROUND(E70*J70,2)</f>
        <v>0</v>
      </c>
      <c r="L70" s="244">
        <v>15</v>
      </c>
      <c r="M70" s="244">
        <f>G70*(1+L70/100)</f>
        <v>0</v>
      </c>
      <c r="N70" s="242">
        <v>0.02</v>
      </c>
      <c r="O70" s="242">
        <f>ROUND(E70*N70,2)</f>
        <v>0.02</v>
      </c>
      <c r="P70" s="242">
        <v>0</v>
      </c>
      <c r="Q70" s="242">
        <f>ROUND(E70*P70,2)</f>
        <v>0</v>
      </c>
      <c r="R70" s="244"/>
      <c r="S70" s="244" t="s">
        <v>250</v>
      </c>
      <c r="T70" s="245" t="s">
        <v>228</v>
      </c>
      <c r="U70" s="222">
        <v>0</v>
      </c>
      <c r="V70" s="222">
        <f>ROUND(E70*U70,2)</f>
        <v>0</v>
      </c>
      <c r="W70" s="222"/>
      <c r="X70" s="222" t="s">
        <v>298</v>
      </c>
      <c r="Y70" s="222" t="s">
        <v>230</v>
      </c>
      <c r="Z70" s="212"/>
      <c r="AA70" s="212"/>
      <c r="AB70" s="212"/>
      <c r="AC70" s="212"/>
      <c r="AD70" s="212"/>
      <c r="AE70" s="212"/>
      <c r="AF70" s="212"/>
      <c r="AG70" s="212" t="s">
        <v>299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9" t="s">
        <v>3192</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235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9" t="s">
        <v>3193</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235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9" t="s">
        <v>3194</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3195</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235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3196</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235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3197</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9" t="s">
        <v>3198</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235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9" t="s">
        <v>2218</v>
      </c>
      <c r="D78" s="226"/>
      <c r="E78" s="227">
        <v>1</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235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9">
        <v>37</v>
      </c>
      <c r="B79" s="240" t="s">
        <v>3199</v>
      </c>
      <c r="C79" s="257" t="s">
        <v>3200</v>
      </c>
      <c r="D79" s="241" t="s">
        <v>3184</v>
      </c>
      <c r="E79" s="242">
        <v>1</v>
      </c>
      <c r="F79" s="243"/>
      <c r="G79" s="244">
        <f>ROUND(E79*F79,2)</f>
        <v>0</v>
      </c>
      <c r="H79" s="243"/>
      <c r="I79" s="244">
        <f>ROUND(E79*H79,2)</f>
        <v>0</v>
      </c>
      <c r="J79" s="243"/>
      <c r="K79" s="244">
        <f>ROUND(E79*J79,2)</f>
        <v>0</v>
      </c>
      <c r="L79" s="244">
        <v>15</v>
      </c>
      <c r="M79" s="244">
        <f>G79*(1+L79/100)</f>
        <v>0</v>
      </c>
      <c r="N79" s="242">
        <v>1.2E-2</v>
      </c>
      <c r="O79" s="242">
        <f>ROUND(E79*N79,2)</f>
        <v>0.01</v>
      </c>
      <c r="P79" s="242">
        <v>0</v>
      </c>
      <c r="Q79" s="242">
        <f>ROUND(E79*P79,2)</f>
        <v>0</v>
      </c>
      <c r="R79" s="244"/>
      <c r="S79" s="244" t="s">
        <v>250</v>
      </c>
      <c r="T79" s="245" t="s">
        <v>228</v>
      </c>
      <c r="U79" s="222">
        <v>0</v>
      </c>
      <c r="V79" s="222">
        <f>ROUND(E79*U79,2)</f>
        <v>0</v>
      </c>
      <c r="W79" s="222"/>
      <c r="X79" s="222" t="s">
        <v>298</v>
      </c>
      <c r="Y79" s="222" t="s">
        <v>230</v>
      </c>
      <c r="Z79" s="212"/>
      <c r="AA79" s="212"/>
      <c r="AB79" s="212"/>
      <c r="AC79" s="212"/>
      <c r="AD79" s="212"/>
      <c r="AE79" s="212"/>
      <c r="AF79" s="212"/>
      <c r="AG79" s="212" t="s">
        <v>299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9" t="s">
        <v>3201</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235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3202</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235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3203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9" t="s">
        <v>3204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235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9" t="s">
        <v>238</v>
      </c>
      <c r="D84" s="226"/>
      <c r="E84" s="227">
        <v>1</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235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9">
        <v>38</v>
      </c>
      <c r="B85" s="240" t="s">
        <v>3205</v>
      </c>
      <c r="C85" s="257" t="s">
        <v>3206</v>
      </c>
      <c r="D85" s="241" t="s">
        <v>3184</v>
      </c>
      <c r="E85" s="242">
        <v>1</v>
      </c>
      <c r="F85" s="243"/>
      <c r="G85" s="244">
        <f>ROUND(E85*F85,2)</f>
        <v>0</v>
      </c>
      <c r="H85" s="243"/>
      <c r="I85" s="244">
        <f>ROUND(E85*H85,2)</f>
        <v>0</v>
      </c>
      <c r="J85" s="243"/>
      <c r="K85" s="244">
        <f>ROUND(E85*J85,2)</f>
        <v>0</v>
      </c>
      <c r="L85" s="244">
        <v>15</v>
      </c>
      <c r="M85" s="244">
        <f>G85*(1+L85/100)</f>
        <v>0</v>
      </c>
      <c r="N85" s="242">
        <v>6.6E-3</v>
      </c>
      <c r="O85" s="242">
        <f>ROUND(E85*N85,2)</f>
        <v>0.01</v>
      </c>
      <c r="P85" s="242">
        <v>0</v>
      </c>
      <c r="Q85" s="242">
        <f>ROUND(E85*P85,2)</f>
        <v>0</v>
      </c>
      <c r="R85" s="244"/>
      <c r="S85" s="244" t="s">
        <v>250</v>
      </c>
      <c r="T85" s="245" t="s">
        <v>228</v>
      </c>
      <c r="U85" s="222">
        <v>0</v>
      </c>
      <c r="V85" s="222">
        <f>ROUND(E85*U85,2)</f>
        <v>0</v>
      </c>
      <c r="W85" s="222"/>
      <c r="X85" s="222" t="s">
        <v>298</v>
      </c>
      <c r="Y85" s="222" t="s">
        <v>230</v>
      </c>
      <c r="Z85" s="212"/>
      <c r="AA85" s="212"/>
      <c r="AB85" s="212"/>
      <c r="AC85" s="212"/>
      <c r="AD85" s="212"/>
      <c r="AE85" s="212"/>
      <c r="AF85" s="212"/>
      <c r="AG85" s="212" t="s">
        <v>299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9" t="s">
        <v>3207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235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9" t="s">
        <v>3208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235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9" t="s">
        <v>3209</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235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9" t="s">
        <v>3210</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235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238</v>
      </c>
      <c r="D90" s="226"/>
      <c r="E90" s="227">
        <v>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235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9">
        <v>39</v>
      </c>
      <c r="B91" s="250" t="s">
        <v>3211</v>
      </c>
      <c r="C91" s="261" t="s">
        <v>3212</v>
      </c>
      <c r="D91" s="251" t="s">
        <v>1115</v>
      </c>
      <c r="E91" s="252">
        <v>3</v>
      </c>
      <c r="F91" s="253"/>
      <c r="G91" s="254">
        <f>ROUND(E91*F91,2)</f>
        <v>0</v>
      </c>
      <c r="H91" s="253"/>
      <c r="I91" s="254">
        <f>ROUND(E91*H91,2)</f>
        <v>0</v>
      </c>
      <c r="J91" s="253"/>
      <c r="K91" s="254">
        <f>ROUND(E91*J91,2)</f>
        <v>0</v>
      </c>
      <c r="L91" s="254">
        <v>15</v>
      </c>
      <c r="M91" s="254">
        <f>G91*(1+L91/100)</f>
        <v>0</v>
      </c>
      <c r="N91" s="252">
        <v>1.1000000000000001E-3</v>
      </c>
      <c r="O91" s="252">
        <f>ROUND(E91*N91,2)</f>
        <v>0</v>
      </c>
      <c r="P91" s="252">
        <v>0</v>
      </c>
      <c r="Q91" s="252">
        <f>ROUND(E91*P91,2)</f>
        <v>0</v>
      </c>
      <c r="R91" s="254"/>
      <c r="S91" s="254" t="s">
        <v>250</v>
      </c>
      <c r="T91" s="255" t="s">
        <v>228</v>
      </c>
      <c r="U91" s="222">
        <v>0</v>
      </c>
      <c r="V91" s="222">
        <f>ROUND(E91*U91,2)</f>
        <v>0</v>
      </c>
      <c r="W91" s="222"/>
      <c r="X91" s="222" t="s">
        <v>298</v>
      </c>
      <c r="Y91" s="222" t="s">
        <v>230</v>
      </c>
      <c r="Z91" s="212"/>
      <c r="AA91" s="212"/>
      <c r="AB91" s="212"/>
      <c r="AC91" s="212"/>
      <c r="AD91" s="212"/>
      <c r="AE91" s="212"/>
      <c r="AF91" s="212"/>
      <c r="AG91" s="212" t="s">
        <v>299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9">
        <v>40</v>
      </c>
      <c r="B92" s="250" t="s">
        <v>3213</v>
      </c>
      <c r="C92" s="261" t="s">
        <v>3214</v>
      </c>
      <c r="D92" s="251" t="s">
        <v>1115</v>
      </c>
      <c r="E92" s="252">
        <v>1</v>
      </c>
      <c r="F92" s="253"/>
      <c r="G92" s="254">
        <f>ROUND(E92*F92,2)</f>
        <v>0</v>
      </c>
      <c r="H92" s="253"/>
      <c r="I92" s="254">
        <f>ROUND(E92*H92,2)</f>
        <v>0</v>
      </c>
      <c r="J92" s="253"/>
      <c r="K92" s="254">
        <f>ROUND(E92*J92,2)</f>
        <v>0</v>
      </c>
      <c r="L92" s="254">
        <v>15</v>
      </c>
      <c r="M92" s="254">
        <f>G92*(1+L92/100)</f>
        <v>0</v>
      </c>
      <c r="N92" s="252">
        <v>2.2000000000000001E-3</v>
      </c>
      <c r="O92" s="252">
        <f>ROUND(E92*N92,2)</f>
        <v>0</v>
      </c>
      <c r="P92" s="252">
        <v>0</v>
      </c>
      <c r="Q92" s="252">
        <f>ROUND(E92*P92,2)</f>
        <v>0</v>
      </c>
      <c r="R92" s="254"/>
      <c r="S92" s="254" t="s">
        <v>250</v>
      </c>
      <c r="T92" s="255" t="s">
        <v>228</v>
      </c>
      <c r="U92" s="222">
        <v>0</v>
      </c>
      <c r="V92" s="222">
        <f>ROUND(E92*U92,2)</f>
        <v>0</v>
      </c>
      <c r="W92" s="222"/>
      <c r="X92" s="222" t="s">
        <v>298</v>
      </c>
      <c r="Y92" s="222" t="s">
        <v>230</v>
      </c>
      <c r="Z92" s="212"/>
      <c r="AA92" s="212"/>
      <c r="AB92" s="212"/>
      <c r="AC92" s="212"/>
      <c r="AD92" s="212"/>
      <c r="AE92" s="212"/>
      <c r="AF92" s="212"/>
      <c r="AG92" s="212" t="s">
        <v>299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9">
        <v>41</v>
      </c>
      <c r="B93" s="240" t="s">
        <v>3215</v>
      </c>
      <c r="C93" s="257" t="s">
        <v>3216</v>
      </c>
      <c r="D93" s="241" t="s">
        <v>425</v>
      </c>
      <c r="E93" s="242">
        <v>1</v>
      </c>
      <c r="F93" s="243"/>
      <c r="G93" s="244">
        <f>ROUND(E93*F93,2)</f>
        <v>0</v>
      </c>
      <c r="H93" s="243"/>
      <c r="I93" s="244">
        <f>ROUND(E93*H93,2)</f>
        <v>0</v>
      </c>
      <c r="J93" s="243"/>
      <c r="K93" s="244">
        <f>ROUND(E93*J93,2)</f>
        <v>0</v>
      </c>
      <c r="L93" s="244">
        <v>15</v>
      </c>
      <c r="M93" s="244">
        <f>G93*(1+L93/100)</f>
        <v>0</v>
      </c>
      <c r="N93" s="242">
        <v>0</v>
      </c>
      <c r="O93" s="242">
        <f>ROUND(E93*N93,2)</f>
        <v>0</v>
      </c>
      <c r="P93" s="242">
        <v>1.933E-2</v>
      </c>
      <c r="Q93" s="242">
        <f>ROUND(E93*P93,2)</f>
        <v>0.02</v>
      </c>
      <c r="R93" s="244" t="s">
        <v>1448</v>
      </c>
      <c r="S93" s="244" t="s">
        <v>227</v>
      </c>
      <c r="T93" s="245" t="s">
        <v>227</v>
      </c>
      <c r="U93" s="222">
        <v>0.64383000000000001</v>
      </c>
      <c r="V93" s="222">
        <f>ROUND(E93*U93,2)</f>
        <v>0.64</v>
      </c>
      <c r="W93" s="222"/>
      <c r="X93" s="222" t="s">
        <v>347</v>
      </c>
      <c r="Y93" s="222" t="s">
        <v>230</v>
      </c>
      <c r="Z93" s="212"/>
      <c r="AA93" s="212"/>
      <c r="AB93" s="212"/>
      <c r="AC93" s="212"/>
      <c r="AD93" s="212"/>
      <c r="AE93" s="212"/>
      <c r="AF93" s="212"/>
      <c r="AG93" s="212" t="s">
        <v>348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9" t="s">
        <v>3217</v>
      </c>
      <c r="D94" s="226"/>
      <c r="E94" s="227">
        <v>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235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9">
        <v>42</v>
      </c>
      <c r="B95" s="240" t="s">
        <v>3218</v>
      </c>
      <c r="C95" s="257" t="s">
        <v>3219</v>
      </c>
      <c r="D95" s="241" t="s">
        <v>425</v>
      </c>
      <c r="E95" s="242">
        <v>2</v>
      </c>
      <c r="F95" s="243"/>
      <c r="G95" s="244">
        <f>ROUND(E95*F95,2)</f>
        <v>0</v>
      </c>
      <c r="H95" s="243"/>
      <c r="I95" s="244">
        <f>ROUND(E95*H95,2)</f>
        <v>0</v>
      </c>
      <c r="J95" s="243"/>
      <c r="K95" s="244">
        <f>ROUND(E95*J95,2)</f>
        <v>0</v>
      </c>
      <c r="L95" s="244">
        <v>15</v>
      </c>
      <c r="M95" s="244">
        <f>G95*(1+L95/100)</f>
        <v>0</v>
      </c>
      <c r="N95" s="242">
        <v>0</v>
      </c>
      <c r="O95" s="242">
        <f>ROUND(E95*N95,2)</f>
        <v>0</v>
      </c>
      <c r="P95" s="242">
        <v>3.1870000000000002E-2</v>
      </c>
      <c r="Q95" s="242">
        <f>ROUND(E95*P95,2)</f>
        <v>0.06</v>
      </c>
      <c r="R95" s="244" t="s">
        <v>1448</v>
      </c>
      <c r="S95" s="244" t="s">
        <v>227</v>
      </c>
      <c r="T95" s="245" t="s">
        <v>227</v>
      </c>
      <c r="U95" s="222">
        <v>0.89376</v>
      </c>
      <c r="V95" s="222">
        <f>ROUND(E95*U95,2)</f>
        <v>1.79</v>
      </c>
      <c r="W95" s="222"/>
      <c r="X95" s="222" t="s">
        <v>347</v>
      </c>
      <c r="Y95" s="222" t="s">
        <v>230</v>
      </c>
      <c r="Z95" s="212"/>
      <c r="AA95" s="212"/>
      <c r="AB95" s="212"/>
      <c r="AC95" s="212"/>
      <c r="AD95" s="212"/>
      <c r="AE95" s="212"/>
      <c r="AF95" s="212"/>
      <c r="AG95" s="212" t="s">
        <v>348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9" t="s">
        <v>3220</v>
      </c>
      <c r="D96" s="226"/>
      <c r="E96" s="227">
        <v>2</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9" t="s">
        <v>222</v>
      </c>
      <c r="B97" s="230" t="s">
        <v>189</v>
      </c>
      <c r="C97" s="256" t="s">
        <v>190</v>
      </c>
      <c r="D97" s="231"/>
      <c r="E97" s="232"/>
      <c r="F97" s="233"/>
      <c r="G97" s="233">
        <f>SUMIF(AG98:AG98,"&lt;&gt;NOR",G98:G98)</f>
        <v>0</v>
      </c>
      <c r="H97" s="233"/>
      <c r="I97" s="233">
        <f>SUM(I98:I98)</f>
        <v>0</v>
      </c>
      <c r="J97" s="233"/>
      <c r="K97" s="233">
        <f>SUM(K98:K98)</f>
        <v>0</v>
      </c>
      <c r="L97" s="233"/>
      <c r="M97" s="233">
        <f>SUM(M98:M98)</f>
        <v>0</v>
      </c>
      <c r="N97" s="232"/>
      <c r="O97" s="232">
        <f>SUM(O98:O98)</f>
        <v>0</v>
      </c>
      <c r="P97" s="232"/>
      <c r="Q97" s="232">
        <f>SUM(Q98:Q98)</f>
        <v>0</v>
      </c>
      <c r="R97" s="233"/>
      <c r="S97" s="233"/>
      <c r="T97" s="234"/>
      <c r="U97" s="228"/>
      <c r="V97" s="228">
        <f>SUM(V98:V98)</f>
        <v>0</v>
      </c>
      <c r="W97" s="228"/>
      <c r="X97" s="228"/>
      <c r="Y97" s="228"/>
      <c r="AG97" t="s">
        <v>223</v>
      </c>
    </row>
    <row r="98" spans="1:60" ht="22.5" outlineLevel="1" x14ac:dyDescent="0.2">
      <c r="A98" s="249">
        <v>43</v>
      </c>
      <c r="B98" s="250" t="s">
        <v>2274</v>
      </c>
      <c r="C98" s="261" t="s">
        <v>2275</v>
      </c>
      <c r="D98" s="251" t="s">
        <v>384</v>
      </c>
      <c r="E98" s="252">
        <v>8.3070000000000005E-2</v>
      </c>
      <c r="F98" s="253"/>
      <c r="G98" s="254">
        <f>ROUND(E98*F98,2)</f>
        <v>0</v>
      </c>
      <c r="H98" s="253"/>
      <c r="I98" s="254">
        <f>ROUND(E98*H98,2)</f>
        <v>0</v>
      </c>
      <c r="J98" s="253"/>
      <c r="K98" s="254">
        <f>ROUND(E98*J98,2)</f>
        <v>0</v>
      </c>
      <c r="L98" s="254">
        <v>15</v>
      </c>
      <c r="M98" s="254">
        <f>G98*(1+L98/100)</f>
        <v>0</v>
      </c>
      <c r="N98" s="252">
        <v>0</v>
      </c>
      <c r="O98" s="252">
        <f>ROUND(E98*N98,2)</f>
        <v>0</v>
      </c>
      <c r="P98" s="252">
        <v>0</v>
      </c>
      <c r="Q98" s="252">
        <f>ROUND(E98*P98,2)</f>
        <v>0</v>
      </c>
      <c r="R98" s="254" t="s">
        <v>1138</v>
      </c>
      <c r="S98" s="254" t="s">
        <v>227</v>
      </c>
      <c r="T98" s="255" t="s">
        <v>227</v>
      </c>
      <c r="U98" s="222">
        <v>0</v>
      </c>
      <c r="V98" s="222">
        <f>ROUND(E98*U98,2)</f>
        <v>0</v>
      </c>
      <c r="W98" s="222"/>
      <c r="X98" s="222" t="s">
        <v>298</v>
      </c>
      <c r="Y98" s="222" t="s">
        <v>230</v>
      </c>
      <c r="Z98" s="212"/>
      <c r="AA98" s="212"/>
      <c r="AB98" s="212"/>
      <c r="AC98" s="212"/>
      <c r="AD98" s="212"/>
      <c r="AE98" s="212"/>
      <c r="AF98" s="212"/>
      <c r="AG98" s="212" t="s">
        <v>299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9" t="s">
        <v>222</v>
      </c>
      <c r="B99" s="230" t="s">
        <v>143</v>
      </c>
      <c r="C99" s="256" t="s">
        <v>144</v>
      </c>
      <c r="D99" s="231"/>
      <c r="E99" s="232"/>
      <c r="F99" s="233"/>
      <c r="G99" s="233">
        <f>SUMIF(AG100:AG101,"&lt;&gt;NOR",G100:G101)</f>
        <v>0</v>
      </c>
      <c r="H99" s="233"/>
      <c r="I99" s="233">
        <f>SUM(I100:I101)</f>
        <v>0</v>
      </c>
      <c r="J99" s="233"/>
      <c r="K99" s="233">
        <f>SUM(K100:K101)</f>
        <v>0</v>
      </c>
      <c r="L99" s="233"/>
      <c r="M99" s="233">
        <f>SUM(M100:M101)</f>
        <v>0</v>
      </c>
      <c r="N99" s="232"/>
      <c r="O99" s="232">
        <f>SUM(O100:O101)</f>
        <v>0</v>
      </c>
      <c r="P99" s="232"/>
      <c r="Q99" s="232">
        <f>SUM(Q100:Q101)</f>
        <v>0</v>
      </c>
      <c r="R99" s="233"/>
      <c r="S99" s="233"/>
      <c r="T99" s="234"/>
      <c r="U99" s="228"/>
      <c r="V99" s="228">
        <f>SUM(V100:V101)</f>
        <v>0.1</v>
      </c>
      <c r="W99" s="228"/>
      <c r="X99" s="228"/>
      <c r="Y99" s="228"/>
      <c r="AG99" t="s">
        <v>223</v>
      </c>
    </row>
    <row r="100" spans="1:60" outlineLevel="1" x14ac:dyDescent="0.2">
      <c r="A100" s="239">
        <v>44</v>
      </c>
      <c r="B100" s="240" t="s">
        <v>3221</v>
      </c>
      <c r="C100" s="257" t="s">
        <v>3222</v>
      </c>
      <c r="D100" s="241" t="s">
        <v>384</v>
      </c>
      <c r="E100" s="242">
        <v>6.3299999999999995E-2</v>
      </c>
      <c r="F100" s="243"/>
      <c r="G100" s="244">
        <f>ROUND(E100*F100,2)</f>
        <v>0</v>
      </c>
      <c r="H100" s="243"/>
      <c r="I100" s="244">
        <f>ROUND(E100*H100,2)</f>
        <v>0</v>
      </c>
      <c r="J100" s="243"/>
      <c r="K100" s="244">
        <f>ROUND(E100*J100,2)</f>
        <v>0</v>
      </c>
      <c r="L100" s="244">
        <v>15</v>
      </c>
      <c r="M100" s="244">
        <f>G100*(1+L100/100)</f>
        <v>0</v>
      </c>
      <c r="N100" s="242">
        <v>0</v>
      </c>
      <c r="O100" s="242">
        <f>ROUND(E100*N100,2)</f>
        <v>0</v>
      </c>
      <c r="P100" s="242">
        <v>0</v>
      </c>
      <c r="Q100" s="242">
        <f>ROUND(E100*P100,2)</f>
        <v>0</v>
      </c>
      <c r="R100" s="244" t="s">
        <v>2305</v>
      </c>
      <c r="S100" s="244" t="s">
        <v>227</v>
      </c>
      <c r="T100" s="245" t="s">
        <v>227</v>
      </c>
      <c r="U100" s="222">
        <v>1.52</v>
      </c>
      <c r="V100" s="222">
        <f>ROUND(E100*U100,2)</f>
        <v>0.1</v>
      </c>
      <c r="W100" s="222"/>
      <c r="X100" s="222" t="s">
        <v>1420</v>
      </c>
      <c r="Y100" s="222" t="s">
        <v>230</v>
      </c>
      <c r="Z100" s="212"/>
      <c r="AA100" s="212"/>
      <c r="AB100" s="212"/>
      <c r="AC100" s="212"/>
      <c r="AD100" s="212"/>
      <c r="AE100" s="212"/>
      <c r="AF100" s="212"/>
      <c r="AG100" s="212" t="s">
        <v>1421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72" t="s">
        <v>2356</v>
      </c>
      <c r="D101" s="271"/>
      <c r="E101" s="271"/>
      <c r="F101" s="271"/>
      <c r="G101" s="271"/>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301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3"/>
      <c r="B102" s="4"/>
      <c r="C102" s="262"/>
      <c r="D102" s="6"/>
      <c r="E102" s="3"/>
      <c r="F102" s="3"/>
      <c r="G102" s="3"/>
      <c r="H102" s="3"/>
      <c r="I102" s="3"/>
      <c r="J102" s="3"/>
      <c r="K102" s="3"/>
      <c r="L102" s="3"/>
      <c r="M102" s="3"/>
      <c r="N102" s="3"/>
      <c r="O102" s="3"/>
      <c r="P102" s="3"/>
      <c r="Q102" s="3"/>
      <c r="R102" s="3"/>
      <c r="S102" s="3"/>
      <c r="T102" s="3"/>
      <c r="U102" s="3"/>
      <c r="V102" s="3"/>
      <c r="W102" s="3"/>
      <c r="X102" s="3"/>
      <c r="Y102" s="3"/>
      <c r="AE102">
        <v>15</v>
      </c>
      <c r="AF102">
        <v>21</v>
      </c>
      <c r="AG102" t="s">
        <v>208</v>
      </c>
    </row>
    <row r="103" spans="1:60" x14ac:dyDescent="0.2">
      <c r="A103" s="215"/>
      <c r="B103" s="216" t="s">
        <v>29</v>
      </c>
      <c r="C103" s="263"/>
      <c r="D103" s="217"/>
      <c r="E103" s="218"/>
      <c r="F103" s="218"/>
      <c r="G103" s="238">
        <f>G8+G37+G62+G97+G99</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290</v>
      </c>
    </row>
    <row r="104" spans="1:60" x14ac:dyDescent="0.2">
      <c r="C104" s="264"/>
      <c r="D104" s="10"/>
      <c r="AG104" t="s">
        <v>292</v>
      </c>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2">
    <mergeCell ref="C54:G54"/>
    <mergeCell ref="C59:G59"/>
    <mergeCell ref="C61:G61"/>
    <mergeCell ref="C101:G101"/>
    <mergeCell ref="C27:G27"/>
    <mergeCell ref="C33:G33"/>
    <mergeCell ref="C36:G36"/>
    <mergeCell ref="C39:G39"/>
    <mergeCell ref="C41:G41"/>
    <mergeCell ref="C53:G53"/>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68</v>
      </c>
      <c r="C3" s="201" t="s">
        <v>69</v>
      </c>
      <c r="D3" s="199"/>
      <c r="E3" s="199"/>
      <c r="F3" s="199"/>
      <c r="G3" s="200"/>
      <c r="AC3" s="176" t="s">
        <v>196</v>
      </c>
      <c r="AG3" t="s">
        <v>198</v>
      </c>
    </row>
    <row r="4" spans="1:60" ht="24.95" customHeight="1" x14ac:dyDescent="0.2">
      <c r="A4" s="202" t="s">
        <v>9</v>
      </c>
      <c r="B4" s="203" t="s">
        <v>62</v>
      </c>
      <c r="C4" s="204" t="s">
        <v>63</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15" t="s">
        <v>222</v>
      </c>
      <c r="B8" s="216" t="s">
        <v>141</v>
      </c>
      <c r="C8" s="263" t="s">
        <v>142</v>
      </c>
      <c r="D8" s="235"/>
      <c r="E8" s="236"/>
      <c r="F8" s="237"/>
      <c r="G8" s="237">
        <f>SUMIF(AG9:AG21,"&lt;&gt;NOR",G9:G21)</f>
        <v>0</v>
      </c>
      <c r="H8" s="237"/>
      <c r="I8" s="237">
        <f>SUM(I9:I21)</f>
        <v>0</v>
      </c>
      <c r="J8" s="237"/>
      <c r="K8" s="237">
        <f>SUM(K9:K21)</f>
        <v>0</v>
      </c>
      <c r="L8" s="237"/>
      <c r="M8" s="237">
        <f>SUM(M9:M21)</f>
        <v>0</v>
      </c>
      <c r="N8" s="236"/>
      <c r="O8" s="236">
        <f>SUM(O9:O21)</f>
        <v>0</v>
      </c>
      <c r="P8" s="236"/>
      <c r="Q8" s="236">
        <f>SUM(Q9:Q21)</f>
        <v>0</v>
      </c>
      <c r="R8" s="237"/>
      <c r="S8" s="237"/>
      <c r="T8" s="238"/>
      <c r="U8" s="228"/>
      <c r="V8" s="228">
        <f>SUM(V9:V21)</f>
        <v>0</v>
      </c>
      <c r="W8" s="228"/>
      <c r="X8" s="228"/>
      <c r="Y8" s="228"/>
      <c r="AG8" t="s">
        <v>223</v>
      </c>
    </row>
    <row r="9" spans="1:60" outlineLevel="1" x14ac:dyDescent="0.2">
      <c r="A9" s="219"/>
      <c r="B9" s="220"/>
      <c r="C9" s="258" t="s">
        <v>3223</v>
      </c>
      <c r="D9" s="246"/>
      <c r="E9" s="246"/>
      <c r="F9" s="246"/>
      <c r="G9" s="246"/>
      <c r="H9" s="222"/>
      <c r="I9" s="222"/>
      <c r="J9" s="222"/>
      <c r="K9" s="222"/>
      <c r="L9" s="222"/>
      <c r="M9" s="222"/>
      <c r="N9" s="221"/>
      <c r="O9" s="221"/>
      <c r="P9" s="221"/>
      <c r="Q9" s="221"/>
      <c r="R9" s="222"/>
      <c r="S9" s="222"/>
      <c r="T9" s="222"/>
      <c r="U9" s="222"/>
      <c r="V9" s="222"/>
      <c r="W9" s="222"/>
      <c r="X9" s="222"/>
      <c r="Y9" s="222"/>
      <c r="Z9" s="212"/>
      <c r="AA9" s="212"/>
      <c r="AB9" s="212"/>
      <c r="AC9" s="212"/>
      <c r="AD9" s="212"/>
      <c r="AE9" s="212"/>
      <c r="AF9" s="212"/>
      <c r="AG9" s="212" t="s">
        <v>233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1</v>
      </c>
      <c r="B10" s="250" t="s">
        <v>3224</v>
      </c>
      <c r="C10" s="261" t="s">
        <v>3225</v>
      </c>
      <c r="D10" s="251" t="s">
        <v>2346</v>
      </c>
      <c r="E10" s="252">
        <v>19</v>
      </c>
      <c r="F10" s="253"/>
      <c r="G10" s="254">
        <f>ROUND(E10*F10,2)</f>
        <v>0</v>
      </c>
      <c r="H10" s="253"/>
      <c r="I10" s="254">
        <f>ROUND(E10*H10,2)</f>
        <v>0</v>
      </c>
      <c r="J10" s="253"/>
      <c r="K10" s="254">
        <f>ROUND(E10*J10,2)</f>
        <v>0</v>
      </c>
      <c r="L10" s="254">
        <v>15</v>
      </c>
      <c r="M10" s="254">
        <f>G10*(1+L10/100)</f>
        <v>0</v>
      </c>
      <c r="N10" s="252">
        <v>0</v>
      </c>
      <c r="O10" s="252">
        <f>ROUND(E10*N10,2)</f>
        <v>0</v>
      </c>
      <c r="P10" s="252">
        <v>0</v>
      </c>
      <c r="Q10" s="252">
        <f>ROUND(E10*P10,2)</f>
        <v>0</v>
      </c>
      <c r="R10" s="254"/>
      <c r="S10" s="254" t="s">
        <v>250</v>
      </c>
      <c r="T10" s="255" t="s">
        <v>228</v>
      </c>
      <c r="U10" s="222">
        <v>0</v>
      </c>
      <c r="V10" s="222">
        <f>ROUND(E10*U10,2)</f>
        <v>0</v>
      </c>
      <c r="W10" s="222"/>
      <c r="X10" s="222" t="s">
        <v>298</v>
      </c>
      <c r="Y10" s="222" t="s">
        <v>230</v>
      </c>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2</v>
      </c>
      <c r="B11" s="250" t="s">
        <v>3226</v>
      </c>
      <c r="C11" s="261" t="s">
        <v>3227</v>
      </c>
      <c r="D11" s="251" t="s">
        <v>1115</v>
      </c>
      <c r="E11" s="252">
        <v>3</v>
      </c>
      <c r="F11" s="253"/>
      <c r="G11" s="254">
        <f>ROUND(E11*F11,2)</f>
        <v>0</v>
      </c>
      <c r="H11" s="253"/>
      <c r="I11" s="254">
        <f>ROUND(E11*H11,2)</f>
        <v>0</v>
      </c>
      <c r="J11" s="253"/>
      <c r="K11" s="254">
        <f>ROUND(E11*J11,2)</f>
        <v>0</v>
      </c>
      <c r="L11" s="254">
        <v>15</v>
      </c>
      <c r="M11" s="254">
        <f>G11*(1+L11/100)</f>
        <v>0</v>
      </c>
      <c r="N11" s="252">
        <v>0</v>
      </c>
      <c r="O11" s="252">
        <f>ROUND(E11*N11,2)</f>
        <v>0</v>
      </c>
      <c r="P11" s="252">
        <v>0</v>
      </c>
      <c r="Q11" s="252">
        <f>ROUND(E11*P11,2)</f>
        <v>0</v>
      </c>
      <c r="R11" s="254"/>
      <c r="S11" s="254" t="s">
        <v>250</v>
      </c>
      <c r="T11" s="255" t="s">
        <v>228</v>
      </c>
      <c r="U11" s="222">
        <v>0</v>
      </c>
      <c r="V11" s="222">
        <f>ROUND(E11*U11,2)</f>
        <v>0</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3</v>
      </c>
      <c r="B12" s="250" t="s">
        <v>2377</v>
      </c>
      <c r="C12" s="261" t="s">
        <v>3228</v>
      </c>
      <c r="D12" s="251" t="s">
        <v>1115</v>
      </c>
      <c r="E12" s="252">
        <v>1</v>
      </c>
      <c r="F12" s="253"/>
      <c r="G12" s="254">
        <f>ROUND(E12*F12,2)</f>
        <v>0</v>
      </c>
      <c r="H12" s="253"/>
      <c r="I12" s="254">
        <f>ROUND(E12*H12,2)</f>
        <v>0</v>
      </c>
      <c r="J12" s="253"/>
      <c r="K12" s="254">
        <f>ROUND(E12*J12,2)</f>
        <v>0</v>
      </c>
      <c r="L12" s="254">
        <v>15</v>
      </c>
      <c r="M12" s="254">
        <f>G12*(1+L12/100)</f>
        <v>0</v>
      </c>
      <c r="N12" s="252">
        <v>0</v>
      </c>
      <c r="O12" s="252">
        <f>ROUND(E12*N12,2)</f>
        <v>0</v>
      </c>
      <c r="P12" s="252">
        <v>0</v>
      </c>
      <c r="Q12" s="252">
        <f>ROUND(E12*P12,2)</f>
        <v>0</v>
      </c>
      <c r="R12" s="254"/>
      <c r="S12" s="254" t="s">
        <v>250</v>
      </c>
      <c r="T12" s="255" t="s">
        <v>228</v>
      </c>
      <c r="U12" s="222">
        <v>0</v>
      </c>
      <c r="V12" s="222">
        <f>ROUND(E12*U12,2)</f>
        <v>0</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9">
        <v>4</v>
      </c>
      <c r="B13" s="240" t="s">
        <v>2379</v>
      </c>
      <c r="C13" s="257" t="s">
        <v>3229</v>
      </c>
      <c r="D13" s="241" t="s">
        <v>2346</v>
      </c>
      <c r="E13" s="242">
        <v>19</v>
      </c>
      <c r="F13" s="243"/>
      <c r="G13" s="244">
        <f>ROUND(E13*F13,2)</f>
        <v>0</v>
      </c>
      <c r="H13" s="243"/>
      <c r="I13" s="244">
        <f>ROUND(E13*H13,2)</f>
        <v>0</v>
      </c>
      <c r="J13" s="243"/>
      <c r="K13" s="244">
        <f>ROUND(E13*J13,2)</f>
        <v>0</v>
      </c>
      <c r="L13" s="244">
        <v>15</v>
      </c>
      <c r="M13" s="244">
        <f>G13*(1+L13/100)</f>
        <v>0</v>
      </c>
      <c r="N13" s="242">
        <v>0</v>
      </c>
      <c r="O13" s="242">
        <f>ROUND(E13*N13,2)</f>
        <v>0</v>
      </c>
      <c r="P13" s="242">
        <v>0</v>
      </c>
      <c r="Q13" s="242">
        <f>ROUND(E13*P13,2)</f>
        <v>0</v>
      </c>
      <c r="R13" s="244"/>
      <c r="S13" s="244" t="s">
        <v>250</v>
      </c>
      <c r="T13" s="245" t="s">
        <v>228</v>
      </c>
      <c r="U13" s="222">
        <v>0</v>
      </c>
      <c r="V13" s="222">
        <f>ROUND(E13*U13,2)</f>
        <v>0</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3230</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235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9" t="s">
        <v>3231</v>
      </c>
      <c r="D15" s="226"/>
      <c r="E15" s="227">
        <v>19</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235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5</v>
      </c>
      <c r="B16" s="250" t="s">
        <v>2381</v>
      </c>
      <c r="C16" s="261" t="s">
        <v>3232</v>
      </c>
      <c r="D16" s="251" t="s">
        <v>2346</v>
      </c>
      <c r="E16" s="252">
        <v>9</v>
      </c>
      <c r="F16" s="253"/>
      <c r="G16" s="254">
        <f>ROUND(E16*F16,2)</f>
        <v>0</v>
      </c>
      <c r="H16" s="253"/>
      <c r="I16" s="254">
        <f>ROUND(E16*H16,2)</f>
        <v>0</v>
      </c>
      <c r="J16" s="253"/>
      <c r="K16" s="254">
        <f>ROUND(E16*J16,2)</f>
        <v>0</v>
      </c>
      <c r="L16" s="254">
        <v>15</v>
      </c>
      <c r="M16" s="254">
        <f>G16*(1+L16/100)</f>
        <v>0</v>
      </c>
      <c r="N16" s="252">
        <v>0</v>
      </c>
      <c r="O16" s="252">
        <f>ROUND(E16*N16,2)</f>
        <v>0</v>
      </c>
      <c r="P16" s="252">
        <v>0</v>
      </c>
      <c r="Q16" s="252">
        <f>ROUND(E16*P16,2)</f>
        <v>0</v>
      </c>
      <c r="R16" s="254"/>
      <c r="S16" s="254" t="s">
        <v>250</v>
      </c>
      <c r="T16" s="255" t="s">
        <v>228</v>
      </c>
      <c r="U16" s="222">
        <v>0</v>
      </c>
      <c r="V16" s="222">
        <f>ROUND(E16*U16,2)</f>
        <v>0</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6</v>
      </c>
      <c r="B17" s="250" t="s">
        <v>3233</v>
      </c>
      <c r="C17" s="261" t="s">
        <v>3234</v>
      </c>
      <c r="D17" s="251" t="s">
        <v>2346</v>
      </c>
      <c r="E17" s="252">
        <v>9</v>
      </c>
      <c r="F17" s="253"/>
      <c r="G17" s="254">
        <f>ROUND(E17*F17,2)</f>
        <v>0</v>
      </c>
      <c r="H17" s="253"/>
      <c r="I17" s="254">
        <f>ROUND(E17*H17,2)</f>
        <v>0</v>
      </c>
      <c r="J17" s="253"/>
      <c r="K17" s="254">
        <f>ROUND(E17*J17,2)</f>
        <v>0</v>
      </c>
      <c r="L17" s="254">
        <v>15</v>
      </c>
      <c r="M17" s="254">
        <f>G17*(1+L17/100)</f>
        <v>0</v>
      </c>
      <c r="N17" s="252">
        <v>0</v>
      </c>
      <c r="O17" s="252">
        <f>ROUND(E17*N17,2)</f>
        <v>0</v>
      </c>
      <c r="P17" s="252">
        <v>0</v>
      </c>
      <c r="Q17" s="252">
        <f>ROUND(E17*P17,2)</f>
        <v>0</v>
      </c>
      <c r="R17" s="254"/>
      <c r="S17" s="254" t="s">
        <v>250</v>
      </c>
      <c r="T17" s="255" t="s">
        <v>228</v>
      </c>
      <c r="U17" s="222">
        <v>0</v>
      </c>
      <c r="V17" s="222">
        <f>ROUND(E17*U17,2)</f>
        <v>0</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7</v>
      </c>
      <c r="B18" s="250" t="s">
        <v>3235</v>
      </c>
      <c r="C18" s="261" t="s">
        <v>3236</v>
      </c>
      <c r="D18" s="251" t="s">
        <v>2346</v>
      </c>
      <c r="E18" s="252">
        <v>9</v>
      </c>
      <c r="F18" s="253"/>
      <c r="G18" s="254">
        <f>ROUND(E18*F18,2)</f>
        <v>0</v>
      </c>
      <c r="H18" s="253"/>
      <c r="I18" s="254">
        <f>ROUND(E18*H18,2)</f>
        <v>0</v>
      </c>
      <c r="J18" s="253"/>
      <c r="K18" s="254">
        <f>ROUND(E18*J18,2)</f>
        <v>0</v>
      </c>
      <c r="L18" s="254">
        <v>15</v>
      </c>
      <c r="M18" s="254">
        <f>G18*(1+L18/100)</f>
        <v>0</v>
      </c>
      <c r="N18" s="252">
        <v>0</v>
      </c>
      <c r="O18" s="252">
        <f>ROUND(E18*N18,2)</f>
        <v>0</v>
      </c>
      <c r="P18" s="252">
        <v>0</v>
      </c>
      <c r="Q18" s="252">
        <f>ROUND(E18*P18,2)</f>
        <v>0</v>
      </c>
      <c r="R18" s="254"/>
      <c r="S18" s="254" t="s">
        <v>250</v>
      </c>
      <c r="T18" s="255" t="s">
        <v>228</v>
      </c>
      <c r="U18" s="222">
        <v>0</v>
      </c>
      <c r="V18" s="222">
        <f>ROUND(E18*U18,2)</f>
        <v>0</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8</v>
      </c>
      <c r="B19" s="250" t="s">
        <v>3237</v>
      </c>
      <c r="C19" s="261" t="s">
        <v>3238</v>
      </c>
      <c r="D19" s="251" t="s">
        <v>1115</v>
      </c>
      <c r="E19" s="252">
        <v>1</v>
      </c>
      <c r="F19" s="253"/>
      <c r="G19" s="254">
        <f>ROUND(E19*F19,2)</f>
        <v>0</v>
      </c>
      <c r="H19" s="253"/>
      <c r="I19" s="254">
        <f>ROUND(E19*H19,2)</f>
        <v>0</v>
      </c>
      <c r="J19" s="253"/>
      <c r="K19" s="254">
        <f>ROUND(E19*J19,2)</f>
        <v>0</v>
      </c>
      <c r="L19" s="254">
        <v>15</v>
      </c>
      <c r="M19" s="254">
        <f>G19*(1+L19/100)</f>
        <v>0</v>
      </c>
      <c r="N19" s="252">
        <v>0</v>
      </c>
      <c r="O19" s="252">
        <f>ROUND(E19*N19,2)</f>
        <v>0</v>
      </c>
      <c r="P19" s="252">
        <v>0</v>
      </c>
      <c r="Q19" s="252">
        <f>ROUND(E19*P19,2)</f>
        <v>0</v>
      </c>
      <c r="R19" s="254"/>
      <c r="S19" s="254" t="s">
        <v>250</v>
      </c>
      <c r="T19" s="255" t="s">
        <v>228</v>
      </c>
      <c r="U19" s="222">
        <v>0</v>
      </c>
      <c r="V19" s="222">
        <f>ROUND(E19*U19,2)</f>
        <v>0</v>
      </c>
      <c r="W19" s="222"/>
      <c r="X19" s="222" t="s">
        <v>298</v>
      </c>
      <c r="Y19" s="222" t="s">
        <v>230</v>
      </c>
      <c r="Z19" s="212"/>
      <c r="AA19" s="212"/>
      <c r="AB19" s="212"/>
      <c r="AC19" s="212"/>
      <c r="AD19" s="212"/>
      <c r="AE19" s="212"/>
      <c r="AF19" s="212"/>
      <c r="AG19" s="212" t="s">
        <v>299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9</v>
      </c>
      <c r="B20" s="250" t="s">
        <v>3239</v>
      </c>
      <c r="C20" s="261" t="s">
        <v>2380</v>
      </c>
      <c r="D20" s="251" t="s">
        <v>1115</v>
      </c>
      <c r="E20" s="252">
        <v>1</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10</v>
      </c>
      <c r="B21" s="240" t="s">
        <v>3240</v>
      </c>
      <c r="C21" s="257" t="s">
        <v>3241</v>
      </c>
      <c r="D21" s="241" t="s">
        <v>2346</v>
      </c>
      <c r="E21" s="242">
        <v>19</v>
      </c>
      <c r="F21" s="243"/>
      <c r="G21" s="244">
        <f>ROUND(E21*F21,2)</f>
        <v>0</v>
      </c>
      <c r="H21" s="243"/>
      <c r="I21" s="244">
        <f>ROUND(E21*H21,2)</f>
        <v>0</v>
      </c>
      <c r="J21" s="243"/>
      <c r="K21" s="244">
        <f>ROUND(E21*J21,2)</f>
        <v>0</v>
      </c>
      <c r="L21" s="244">
        <v>15</v>
      </c>
      <c r="M21" s="244">
        <f>G21*(1+L21/100)</f>
        <v>0</v>
      </c>
      <c r="N21" s="242">
        <v>0</v>
      </c>
      <c r="O21" s="242">
        <f>ROUND(E21*N21,2)</f>
        <v>0</v>
      </c>
      <c r="P21" s="242">
        <v>0</v>
      </c>
      <c r="Q21" s="242">
        <f>ROUND(E21*P21,2)</f>
        <v>0</v>
      </c>
      <c r="R21" s="244"/>
      <c r="S21" s="244" t="s">
        <v>250</v>
      </c>
      <c r="T21" s="245" t="s">
        <v>228</v>
      </c>
      <c r="U21" s="222">
        <v>0</v>
      </c>
      <c r="V21" s="222">
        <f>ROUND(E21*U21,2)</f>
        <v>0</v>
      </c>
      <c r="W21" s="222"/>
      <c r="X21" s="222" t="s">
        <v>298</v>
      </c>
      <c r="Y21" s="222" t="s">
        <v>230</v>
      </c>
      <c r="Z21" s="212"/>
      <c r="AA21" s="212"/>
      <c r="AB21" s="212"/>
      <c r="AC21" s="212"/>
      <c r="AD21" s="212"/>
      <c r="AE21" s="212"/>
      <c r="AF21" s="212"/>
      <c r="AG21" s="212" t="s">
        <v>299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3"/>
      <c r="B22" s="4"/>
      <c r="C22" s="262"/>
      <c r="D22" s="6"/>
      <c r="E22" s="3"/>
      <c r="F22" s="3"/>
      <c r="G22" s="3"/>
      <c r="H22" s="3"/>
      <c r="I22" s="3"/>
      <c r="J22" s="3"/>
      <c r="K22" s="3"/>
      <c r="L22" s="3"/>
      <c r="M22" s="3"/>
      <c r="N22" s="3"/>
      <c r="O22" s="3"/>
      <c r="P22" s="3"/>
      <c r="Q22" s="3"/>
      <c r="R22" s="3"/>
      <c r="S22" s="3"/>
      <c r="T22" s="3"/>
      <c r="U22" s="3"/>
      <c r="V22" s="3"/>
      <c r="W22" s="3"/>
      <c r="X22" s="3"/>
      <c r="Y22" s="3"/>
      <c r="AE22">
        <v>15</v>
      </c>
      <c r="AF22">
        <v>21</v>
      </c>
      <c r="AG22" t="s">
        <v>208</v>
      </c>
    </row>
    <row r="23" spans="1:60" x14ac:dyDescent="0.2">
      <c r="A23" s="215"/>
      <c r="B23" s="216" t="s">
        <v>29</v>
      </c>
      <c r="C23" s="263"/>
      <c r="D23" s="217"/>
      <c r="E23" s="218"/>
      <c r="F23" s="218"/>
      <c r="G23" s="238">
        <f>G8</f>
        <v>0</v>
      </c>
      <c r="H23" s="3"/>
      <c r="I23" s="3"/>
      <c r="J23" s="3"/>
      <c r="K23" s="3"/>
      <c r="L23" s="3"/>
      <c r="M23" s="3"/>
      <c r="N23" s="3"/>
      <c r="O23" s="3"/>
      <c r="P23" s="3"/>
      <c r="Q23" s="3"/>
      <c r="R23" s="3"/>
      <c r="S23" s="3"/>
      <c r="T23" s="3"/>
      <c r="U23" s="3"/>
      <c r="V23" s="3"/>
      <c r="W23" s="3"/>
      <c r="X23" s="3"/>
      <c r="Y23" s="3"/>
      <c r="AE23">
        <f>SUMIF(L7:L21,AE22,G7:G21)</f>
        <v>0</v>
      </c>
      <c r="AF23">
        <f>SUMIF(L7:L21,AF22,G7:G21)</f>
        <v>0</v>
      </c>
      <c r="AG23" t="s">
        <v>290</v>
      </c>
    </row>
    <row r="24" spans="1:60" x14ac:dyDescent="0.2">
      <c r="C24" s="264"/>
      <c r="D24" s="10"/>
      <c r="AG24" t="s">
        <v>292</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5">
    <mergeCell ref="A1:G1"/>
    <mergeCell ref="C2:G2"/>
    <mergeCell ref="C3:G3"/>
    <mergeCell ref="C4:G4"/>
    <mergeCell ref="C9:G9"/>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68</v>
      </c>
      <c r="C3" s="201" t="s">
        <v>69</v>
      </c>
      <c r="D3" s="199"/>
      <c r="E3" s="199"/>
      <c r="F3" s="199"/>
      <c r="G3" s="200"/>
      <c r="AC3" s="176" t="s">
        <v>196</v>
      </c>
      <c r="AG3" t="s">
        <v>198</v>
      </c>
    </row>
    <row r="4" spans="1:60" ht="24.95" customHeight="1" x14ac:dyDescent="0.2">
      <c r="A4" s="202" t="s">
        <v>9</v>
      </c>
      <c r="B4" s="203" t="s">
        <v>64</v>
      </c>
      <c r="C4" s="204" t="s">
        <v>65</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222</v>
      </c>
      <c r="B8" s="230" t="s">
        <v>183</v>
      </c>
      <c r="C8" s="256" t="s">
        <v>184</v>
      </c>
      <c r="D8" s="231"/>
      <c r="E8" s="232"/>
      <c r="F8" s="233"/>
      <c r="G8" s="233">
        <f>SUMIF(AG9:AG55,"&lt;&gt;NOR",G9:G55)</f>
        <v>0</v>
      </c>
      <c r="H8" s="233"/>
      <c r="I8" s="233">
        <f>SUM(I9:I55)</f>
        <v>0</v>
      </c>
      <c r="J8" s="233"/>
      <c r="K8" s="233">
        <f>SUM(K9:K55)</f>
        <v>0</v>
      </c>
      <c r="L8" s="233"/>
      <c r="M8" s="233">
        <f>SUM(M9:M55)</f>
        <v>0</v>
      </c>
      <c r="N8" s="232"/>
      <c r="O8" s="232">
        <f>SUM(O9:O55)</f>
        <v>0</v>
      </c>
      <c r="P8" s="232"/>
      <c r="Q8" s="232">
        <f>SUM(Q9:Q55)</f>
        <v>0</v>
      </c>
      <c r="R8" s="233"/>
      <c r="S8" s="233"/>
      <c r="T8" s="234"/>
      <c r="U8" s="228"/>
      <c r="V8" s="228">
        <f>SUM(V9:V55)</f>
        <v>0</v>
      </c>
      <c r="W8" s="228"/>
      <c r="X8" s="228"/>
      <c r="Y8" s="228"/>
      <c r="AG8" t="s">
        <v>223</v>
      </c>
    </row>
    <row r="9" spans="1:60" outlineLevel="1" x14ac:dyDescent="0.2">
      <c r="A9" s="249">
        <v>1</v>
      </c>
      <c r="B9" s="250" t="s">
        <v>2391</v>
      </c>
      <c r="C9" s="261" t="s">
        <v>3242</v>
      </c>
      <c r="D9" s="251" t="s">
        <v>1115</v>
      </c>
      <c r="E9" s="252">
        <v>1</v>
      </c>
      <c r="F9" s="253"/>
      <c r="G9" s="254">
        <f>ROUND(E9*F9,2)</f>
        <v>0</v>
      </c>
      <c r="H9" s="253"/>
      <c r="I9" s="254">
        <f>ROUND(E9*H9,2)</f>
        <v>0</v>
      </c>
      <c r="J9" s="253"/>
      <c r="K9" s="254">
        <f>ROUND(E9*J9,2)</f>
        <v>0</v>
      </c>
      <c r="L9" s="254">
        <v>15</v>
      </c>
      <c r="M9" s="254">
        <f>G9*(1+L9/100)</f>
        <v>0</v>
      </c>
      <c r="N9" s="252">
        <v>0</v>
      </c>
      <c r="O9" s="252">
        <f>ROUND(E9*N9,2)</f>
        <v>0</v>
      </c>
      <c r="P9" s="252">
        <v>0</v>
      </c>
      <c r="Q9" s="252">
        <f>ROUND(E9*P9,2)</f>
        <v>0</v>
      </c>
      <c r="R9" s="254"/>
      <c r="S9" s="254" t="s">
        <v>250</v>
      </c>
      <c r="T9" s="255" t="s">
        <v>228</v>
      </c>
      <c r="U9" s="222">
        <v>0</v>
      </c>
      <c r="V9" s="222">
        <f>ROUND(E9*U9,2)</f>
        <v>0</v>
      </c>
      <c r="W9" s="222"/>
      <c r="X9" s="222" t="s">
        <v>298</v>
      </c>
      <c r="Y9" s="222" t="s">
        <v>230</v>
      </c>
      <c r="Z9" s="212"/>
      <c r="AA9" s="212"/>
      <c r="AB9" s="212"/>
      <c r="AC9" s="212"/>
      <c r="AD9" s="212"/>
      <c r="AE9" s="212"/>
      <c r="AF9" s="212"/>
      <c r="AG9" s="212" t="s">
        <v>299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2393</v>
      </c>
      <c r="C10" s="261" t="s">
        <v>2402</v>
      </c>
      <c r="D10" s="251" t="s">
        <v>1115</v>
      </c>
      <c r="E10" s="252">
        <v>40</v>
      </c>
      <c r="F10" s="253"/>
      <c r="G10" s="254">
        <f>ROUND(E10*F10,2)</f>
        <v>0</v>
      </c>
      <c r="H10" s="253"/>
      <c r="I10" s="254">
        <f>ROUND(E10*H10,2)</f>
        <v>0</v>
      </c>
      <c r="J10" s="253"/>
      <c r="K10" s="254">
        <f>ROUND(E10*J10,2)</f>
        <v>0</v>
      </c>
      <c r="L10" s="254">
        <v>15</v>
      </c>
      <c r="M10" s="254">
        <f>G10*(1+L10/100)</f>
        <v>0</v>
      </c>
      <c r="N10" s="252">
        <v>0</v>
      </c>
      <c r="O10" s="252">
        <f>ROUND(E10*N10,2)</f>
        <v>0</v>
      </c>
      <c r="P10" s="252">
        <v>0</v>
      </c>
      <c r="Q10" s="252">
        <f>ROUND(E10*P10,2)</f>
        <v>0</v>
      </c>
      <c r="R10" s="254"/>
      <c r="S10" s="254" t="s">
        <v>250</v>
      </c>
      <c r="T10" s="255" t="s">
        <v>228</v>
      </c>
      <c r="U10" s="222">
        <v>0</v>
      </c>
      <c r="V10" s="222">
        <f>ROUND(E10*U10,2)</f>
        <v>0</v>
      </c>
      <c r="W10" s="222"/>
      <c r="X10" s="222" t="s">
        <v>298</v>
      </c>
      <c r="Y10" s="222" t="s">
        <v>230</v>
      </c>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3</v>
      </c>
      <c r="B11" s="250" t="s">
        <v>2395</v>
      </c>
      <c r="C11" s="261" t="s">
        <v>2404</v>
      </c>
      <c r="D11" s="251" t="s">
        <v>1115</v>
      </c>
      <c r="E11" s="252">
        <v>25</v>
      </c>
      <c r="F11" s="253"/>
      <c r="G11" s="254">
        <f>ROUND(E11*F11,2)</f>
        <v>0</v>
      </c>
      <c r="H11" s="253"/>
      <c r="I11" s="254">
        <f>ROUND(E11*H11,2)</f>
        <v>0</v>
      </c>
      <c r="J11" s="253"/>
      <c r="K11" s="254">
        <f>ROUND(E11*J11,2)</f>
        <v>0</v>
      </c>
      <c r="L11" s="254">
        <v>15</v>
      </c>
      <c r="M11" s="254">
        <f>G11*(1+L11/100)</f>
        <v>0</v>
      </c>
      <c r="N11" s="252">
        <v>0</v>
      </c>
      <c r="O11" s="252">
        <f>ROUND(E11*N11,2)</f>
        <v>0</v>
      </c>
      <c r="P11" s="252">
        <v>0</v>
      </c>
      <c r="Q11" s="252">
        <f>ROUND(E11*P11,2)</f>
        <v>0</v>
      </c>
      <c r="R11" s="254"/>
      <c r="S11" s="254" t="s">
        <v>250</v>
      </c>
      <c r="T11" s="255" t="s">
        <v>228</v>
      </c>
      <c r="U11" s="222">
        <v>0</v>
      </c>
      <c r="V11" s="222">
        <f>ROUND(E11*U11,2)</f>
        <v>0</v>
      </c>
      <c r="W11" s="222"/>
      <c r="X11" s="222" t="s">
        <v>298</v>
      </c>
      <c r="Y11" s="222" t="s">
        <v>230</v>
      </c>
      <c r="Z11" s="212"/>
      <c r="AA11" s="212"/>
      <c r="AB11" s="212"/>
      <c r="AC11" s="212"/>
      <c r="AD11" s="212"/>
      <c r="AE11" s="212"/>
      <c r="AF11" s="212"/>
      <c r="AG11" s="212" t="s">
        <v>299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4</v>
      </c>
      <c r="B12" s="250" t="s">
        <v>2397</v>
      </c>
      <c r="C12" s="261" t="s">
        <v>3243</v>
      </c>
      <c r="D12" s="251" t="s">
        <v>1115</v>
      </c>
      <c r="E12" s="252">
        <v>1</v>
      </c>
      <c r="F12" s="253"/>
      <c r="G12" s="254">
        <f>ROUND(E12*F12,2)</f>
        <v>0</v>
      </c>
      <c r="H12" s="253"/>
      <c r="I12" s="254">
        <f>ROUND(E12*H12,2)</f>
        <v>0</v>
      </c>
      <c r="J12" s="253"/>
      <c r="K12" s="254">
        <f>ROUND(E12*J12,2)</f>
        <v>0</v>
      </c>
      <c r="L12" s="254">
        <v>15</v>
      </c>
      <c r="M12" s="254">
        <f>G12*(1+L12/100)</f>
        <v>0</v>
      </c>
      <c r="N12" s="252">
        <v>0</v>
      </c>
      <c r="O12" s="252">
        <f>ROUND(E12*N12,2)</f>
        <v>0</v>
      </c>
      <c r="P12" s="252">
        <v>0</v>
      </c>
      <c r="Q12" s="252">
        <f>ROUND(E12*P12,2)</f>
        <v>0</v>
      </c>
      <c r="R12" s="254"/>
      <c r="S12" s="254" t="s">
        <v>250</v>
      </c>
      <c r="T12" s="255" t="s">
        <v>228</v>
      </c>
      <c r="U12" s="222">
        <v>0</v>
      </c>
      <c r="V12" s="222">
        <f>ROUND(E12*U12,2)</f>
        <v>0</v>
      </c>
      <c r="W12" s="222"/>
      <c r="X12" s="222" t="s">
        <v>298</v>
      </c>
      <c r="Y12" s="222" t="s">
        <v>230</v>
      </c>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5</v>
      </c>
      <c r="B13" s="250" t="s">
        <v>2399</v>
      </c>
      <c r="C13" s="261" t="s">
        <v>2416</v>
      </c>
      <c r="D13" s="251" t="s">
        <v>1115</v>
      </c>
      <c r="E13" s="252">
        <v>30</v>
      </c>
      <c r="F13" s="253"/>
      <c r="G13" s="254">
        <f>ROUND(E13*F13,2)</f>
        <v>0</v>
      </c>
      <c r="H13" s="253"/>
      <c r="I13" s="254">
        <f>ROUND(E13*H13,2)</f>
        <v>0</v>
      </c>
      <c r="J13" s="253"/>
      <c r="K13" s="254">
        <f>ROUND(E13*J13,2)</f>
        <v>0</v>
      </c>
      <c r="L13" s="254">
        <v>15</v>
      </c>
      <c r="M13" s="254">
        <f>G13*(1+L13/100)</f>
        <v>0</v>
      </c>
      <c r="N13" s="252">
        <v>0</v>
      </c>
      <c r="O13" s="252">
        <f>ROUND(E13*N13,2)</f>
        <v>0</v>
      </c>
      <c r="P13" s="252">
        <v>0</v>
      </c>
      <c r="Q13" s="252">
        <f>ROUND(E13*P13,2)</f>
        <v>0</v>
      </c>
      <c r="R13" s="254"/>
      <c r="S13" s="254" t="s">
        <v>250</v>
      </c>
      <c r="T13" s="255" t="s">
        <v>228</v>
      </c>
      <c r="U13" s="222">
        <v>0</v>
      </c>
      <c r="V13" s="222">
        <f>ROUND(E13*U13,2)</f>
        <v>0</v>
      </c>
      <c r="W13" s="222"/>
      <c r="X13" s="222" t="s">
        <v>298</v>
      </c>
      <c r="Y13" s="222" t="s">
        <v>230</v>
      </c>
      <c r="Z13" s="212"/>
      <c r="AA13" s="212"/>
      <c r="AB13" s="212"/>
      <c r="AC13" s="212"/>
      <c r="AD13" s="212"/>
      <c r="AE13" s="212"/>
      <c r="AF13" s="212"/>
      <c r="AG13" s="212" t="s">
        <v>299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6</v>
      </c>
      <c r="B14" s="250" t="s">
        <v>2401</v>
      </c>
      <c r="C14" s="261" t="s">
        <v>2418</v>
      </c>
      <c r="D14" s="251" t="s">
        <v>1115</v>
      </c>
      <c r="E14" s="252">
        <v>100</v>
      </c>
      <c r="F14" s="253"/>
      <c r="G14" s="254">
        <f>ROUND(E14*F14,2)</f>
        <v>0</v>
      </c>
      <c r="H14" s="253"/>
      <c r="I14" s="254">
        <f>ROUND(E14*H14,2)</f>
        <v>0</v>
      </c>
      <c r="J14" s="253"/>
      <c r="K14" s="254">
        <f>ROUND(E14*J14,2)</f>
        <v>0</v>
      </c>
      <c r="L14" s="254">
        <v>15</v>
      </c>
      <c r="M14" s="254">
        <f>G14*(1+L14/100)</f>
        <v>0</v>
      </c>
      <c r="N14" s="252">
        <v>0</v>
      </c>
      <c r="O14" s="252">
        <f>ROUND(E14*N14,2)</f>
        <v>0</v>
      </c>
      <c r="P14" s="252">
        <v>0</v>
      </c>
      <c r="Q14" s="252">
        <f>ROUND(E14*P14,2)</f>
        <v>0</v>
      </c>
      <c r="R14" s="254"/>
      <c r="S14" s="254" t="s">
        <v>250</v>
      </c>
      <c r="T14" s="255" t="s">
        <v>228</v>
      </c>
      <c r="U14" s="222">
        <v>0</v>
      </c>
      <c r="V14" s="222">
        <f>ROUND(E14*U14,2)</f>
        <v>0</v>
      </c>
      <c r="W14" s="222"/>
      <c r="X14" s="222" t="s">
        <v>298</v>
      </c>
      <c r="Y14" s="222" t="s">
        <v>230</v>
      </c>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7</v>
      </c>
      <c r="B15" s="250" t="s">
        <v>2403</v>
      </c>
      <c r="C15" s="261" t="s">
        <v>2420</v>
      </c>
      <c r="D15" s="251" t="s">
        <v>1115</v>
      </c>
      <c r="E15" s="252">
        <v>50</v>
      </c>
      <c r="F15" s="253"/>
      <c r="G15" s="254">
        <f>ROUND(E15*F15,2)</f>
        <v>0</v>
      </c>
      <c r="H15" s="253"/>
      <c r="I15" s="254">
        <f>ROUND(E15*H15,2)</f>
        <v>0</v>
      </c>
      <c r="J15" s="253"/>
      <c r="K15" s="254">
        <f>ROUND(E15*J15,2)</f>
        <v>0</v>
      </c>
      <c r="L15" s="254">
        <v>15</v>
      </c>
      <c r="M15" s="254">
        <f>G15*(1+L15/100)</f>
        <v>0</v>
      </c>
      <c r="N15" s="252">
        <v>0</v>
      </c>
      <c r="O15" s="252">
        <f>ROUND(E15*N15,2)</f>
        <v>0</v>
      </c>
      <c r="P15" s="252">
        <v>0</v>
      </c>
      <c r="Q15" s="252">
        <f>ROUND(E15*P15,2)</f>
        <v>0</v>
      </c>
      <c r="R15" s="254"/>
      <c r="S15" s="254" t="s">
        <v>250</v>
      </c>
      <c r="T15" s="255" t="s">
        <v>228</v>
      </c>
      <c r="U15" s="222">
        <v>0</v>
      </c>
      <c r="V15" s="222">
        <f>ROUND(E15*U15,2)</f>
        <v>0</v>
      </c>
      <c r="W15" s="222"/>
      <c r="X15" s="222" t="s">
        <v>298</v>
      </c>
      <c r="Y15" s="222" t="s">
        <v>230</v>
      </c>
      <c r="Z15" s="212"/>
      <c r="AA15" s="212"/>
      <c r="AB15" s="212"/>
      <c r="AC15" s="212"/>
      <c r="AD15" s="212"/>
      <c r="AE15" s="212"/>
      <c r="AF15" s="212"/>
      <c r="AG15" s="212" t="s">
        <v>299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9">
        <v>8</v>
      </c>
      <c r="B16" s="250" t="s">
        <v>2405</v>
      </c>
      <c r="C16" s="261" t="s">
        <v>3244</v>
      </c>
      <c r="D16" s="251" t="s">
        <v>1115</v>
      </c>
      <c r="E16" s="252">
        <v>60</v>
      </c>
      <c r="F16" s="253"/>
      <c r="G16" s="254">
        <f>ROUND(E16*F16,2)</f>
        <v>0</v>
      </c>
      <c r="H16" s="253"/>
      <c r="I16" s="254">
        <f>ROUND(E16*H16,2)</f>
        <v>0</v>
      </c>
      <c r="J16" s="253"/>
      <c r="K16" s="254">
        <f>ROUND(E16*J16,2)</f>
        <v>0</v>
      </c>
      <c r="L16" s="254">
        <v>15</v>
      </c>
      <c r="M16" s="254">
        <f>G16*(1+L16/100)</f>
        <v>0</v>
      </c>
      <c r="N16" s="252">
        <v>0</v>
      </c>
      <c r="O16" s="252">
        <f>ROUND(E16*N16,2)</f>
        <v>0</v>
      </c>
      <c r="P16" s="252">
        <v>0</v>
      </c>
      <c r="Q16" s="252">
        <f>ROUND(E16*P16,2)</f>
        <v>0</v>
      </c>
      <c r="R16" s="254"/>
      <c r="S16" s="254" t="s">
        <v>250</v>
      </c>
      <c r="T16" s="255" t="s">
        <v>228</v>
      </c>
      <c r="U16" s="222">
        <v>0</v>
      </c>
      <c r="V16" s="222">
        <f>ROUND(E16*U16,2)</f>
        <v>0</v>
      </c>
      <c r="W16" s="222"/>
      <c r="X16" s="222" t="s">
        <v>298</v>
      </c>
      <c r="Y16" s="222" t="s">
        <v>230</v>
      </c>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9</v>
      </c>
      <c r="B17" s="250" t="s">
        <v>2407</v>
      </c>
      <c r="C17" s="261" t="s">
        <v>3245</v>
      </c>
      <c r="D17" s="251" t="s">
        <v>1115</v>
      </c>
      <c r="E17" s="252">
        <v>10</v>
      </c>
      <c r="F17" s="253"/>
      <c r="G17" s="254">
        <f>ROUND(E17*F17,2)</f>
        <v>0</v>
      </c>
      <c r="H17" s="253"/>
      <c r="I17" s="254">
        <f>ROUND(E17*H17,2)</f>
        <v>0</v>
      </c>
      <c r="J17" s="253"/>
      <c r="K17" s="254">
        <f>ROUND(E17*J17,2)</f>
        <v>0</v>
      </c>
      <c r="L17" s="254">
        <v>15</v>
      </c>
      <c r="M17" s="254">
        <f>G17*(1+L17/100)</f>
        <v>0</v>
      </c>
      <c r="N17" s="252">
        <v>0</v>
      </c>
      <c r="O17" s="252">
        <f>ROUND(E17*N17,2)</f>
        <v>0</v>
      </c>
      <c r="P17" s="252">
        <v>0</v>
      </c>
      <c r="Q17" s="252">
        <f>ROUND(E17*P17,2)</f>
        <v>0</v>
      </c>
      <c r="R17" s="254"/>
      <c r="S17" s="254" t="s">
        <v>250</v>
      </c>
      <c r="T17" s="255" t="s">
        <v>228</v>
      </c>
      <c r="U17" s="222">
        <v>0</v>
      </c>
      <c r="V17" s="222">
        <f>ROUND(E17*U17,2)</f>
        <v>0</v>
      </c>
      <c r="W17" s="222"/>
      <c r="X17" s="222" t="s">
        <v>298</v>
      </c>
      <c r="Y17" s="222" t="s">
        <v>230</v>
      </c>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9">
        <v>10</v>
      </c>
      <c r="B18" s="250" t="s">
        <v>2409</v>
      </c>
      <c r="C18" s="261" t="s">
        <v>3246</v>
      </c>
      <c r="D18" s="251" t="s">
        <v>2346</v>
      </c>
      <c r="E18" s="252">
        <v>15</v>
      </c>
      <c r="F18" s="253"/>
      <c r="G18" s="254">
        <f>ROUND(E18*F18,2)</f>
        <v>0</v>
      </c>
      <c r="H18" s="253"/>
      <c r="I18" s="254">
        <f>ROUND(E18*H18,2)</f>
        <v>0</v>
      </c>
      <c r="J18" s="253"/>
      <c r="K18" s="254">
        <f>ROUND(E18*J18,2)</f>
        <v>0</v>
      </c>
      <c r="L18" s="254">
        <v>15</v>
      </c>
      <c r="M18" s="254">
        <f>G18*(1+L18/100)</f>
        <v>0</v>
      </c>
      <c r="N18" s="252">
        <v>0</v>
      </c>
      <c r="O18" s="252">
        <f>ROUND(E18*N18,2)</f>
        <v>0</v>
      </c>
      <c r="P18" s="252">
        <v>0</v>
      </c>
      <c r="Q18" s="252">
        <f>ROUND(E18*P18,2)</f>
        <v>0</v>
      </c>
      <c r="R18" s="254"/>
      <c r="S18" s="254" t="s">
        <v>250</v>
      </c>
      <c r="T18" s="255" t="s">
        <v>228</v>
      </c>
      <c r="U18" s="222">
        <v>0</v>
      </c>
      <c r="V18" s="222">
        <f>ROUND(E18*U18,2)</f>
        <v>0</v>
      </c>
      <c r="W18" s="222"/>
      <c r="X18" s="222" t="s">
        <v>298</v>
      </c>
      <c r="Y18" s="222" t="s">
        <v>230</v>
      </c>
      <c r="Z18" s="212"/>
      <c r="AA18" s="212"/>
      <c r="AB18" s="212"/>
      <c r="AC18" s="212"/>
      <c r="AD18" s="212"/>
      <c r="AE18" s="212"/>
      <c r="AF18" s="212"/>
      <c r="AG18" s="212" t="s">
        <v>299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11</v>
      </c>
      <c r="B19" s="250" t="s">
        <v>2411</v>
      </c>
      <c r="C19" s="261" t="s">
        <v>3247</v>
      </c>
      <c r="D19" s="251" t="s">
        <v>2346</v>
      </c>
      <c r="E19" s="252">
        <v>30</v>
      </c>
      <c r="F19" s="253"/>
      <c r="G19" s="254">
        <f>ROUND(E19*F19,2)</f>
        <v>0</v>
      </c>
      <c r="H19" s="253"/>
      <c r="I19" s="254">
        <f>ROUND(E19*H19,2)</f>
        <v>0</v>
      </c>
      <c r="J19" s="253"/>
      <c r="K19" s="254">
        <f>ROUND(E19*J19,2)</f>
        <v>0</v>
      </c>
      <c r="L19" s="254">
        <v>15</v>
      </c>
      <c r="M19" s="254">
        <f>G19*(1+L19/100)</f>
        <v>0</v>
      </c>
      <c r="N19" s="252">
        <v>0</v>
      </c>
      <c r="O19" s="252">
        <f>ROUND(E19*N19,2)</f>
        <v>0</v>
      </c>
      <c r="P19" s="252">
        <v>0</v>
      </c>
      <c r="Q19" s="252">
        <f>ROUND(E19*P19,2)</f>
        <v>0</v>
      </c>
      <c r="R19" s="254"/>
      <c r="S19" s="254" t="s">
        <v>250</v>
      </c>
      <c r="T19" s="255" t="s">
        <v>228</v>
      </c>
      <c r="U19" s="222">
        <v>0</v>
      </c>
      <c r="V19" s="222">
        <f>ROUND(E19*U19,2)</f>
        <v>0</v>
      </c>
      <c r="W19" s="222"/>
      <c r="X19" s="222" t="s">
        <v>298</v>
      </c>
      <c r="Y19" s="222" t="s">
        <v>230</v>
      </c>
      <c r="Z19" s="212"/>
      <c r="AA19" s="212"/>
      <c r="AB19" s="212"/>
      <c r="AC19" s="212"/>
      <c r="AD19" s="212"/>
      <c r="AE19" s="212"/>
      <c r="AF19" s="212"/>
      <c r="AG19" s="212" t="s">
        <v>299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9">
        <v>12</v>
      </c>
      <c r="B20" s="250" t="s">
        <v>2413</v>
      </c>
      <c r="C20" s="261" t="s">
        <v>3248</v>
      </c>
      <c r="D20" s="251" t="s">
        <v>2346</v>
      </c>
      <c r="E20" s="252">
        <v>80</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298</v>
      </c>
      <c r="Y20" s="222" t="s">
        <v>230</v>
      </c>
      <c r="Z20" s="212"/>
      <c r="AA20" s="212"/>
      <c r="AB20" s="212"/>
      <c r="AC20" s="212"/>
      <c r="AD20" s="212"/>
      <c r="AE20" s="212"/>
      <c r="AF20" s="212"/>
      <c r="AG20" s="212" t="s">
        <v>299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13</v>
      </c>
      <c r="B21" s="250" t="s">
        <v>2415</v>
      </c>
      <c r="C21" s="261" t="s">
        <v>3249</v>
      </c>
      <c r="D21" s="251" t="s">
        <v>2346</v>
      </c>
      <c r="E21" s="252">
        <v>175</v>
      </c>
      <c r="F21" s="253"/>
      <c r="G21" s="254">
        <f>ROUND(E21*F21,2)</f>
        <v>0</v>
      </c>
      <c r="H21" s="253"/>
      <c r="I21" s="254">
        <f>ROUND(E21*H21,2)</f>
        <v>0</v>
      </c>
      <c r="J21" s="253"/>
      <c r="K21" s="254">
        <f>ROUND(E21*J21,2)</f>
        <v>0</v>
      </c>
      <c r="L21" s="254">
        <v>15</v>
      </c>
      <c r="M21" s="254">
        <f>G21*(1+L21/100)</f>
        <v>0</v>
      </c>
      <c r="N21" s="252">
        <v>0</v>
      </c>
      <c r="O21" s="252">
        <f>ROUND(E21*N21,2)</f>
        <v>0</v>
      </c>
      <c r="P21" s="252">
        <v>0</v>
      </c>
      <c r="Q21" s="252">
        <f>ROUND(E21*P21,2)</f>
        <v>0</v>
      </c>
      <c r="R21" s="254"/>
      <c r="S21" s="254" t="s">
        <v>250</v>
      </c>
      <c r="T21" s="255" t="s">
        <v>228</v>
      </c>
      <c r="U21" s="222">
        <v>0</v>
      </c>
      <c r="V21" s="222">
        <f>ROUND(E21*U21,2)</f>
        <v>0</v>
      </c>
      <c r="W21" s="222"/>
      <c r="X21" s="222" t="s">
        <v>298</v>
      </c>
      <c r="Y21" s="222" t="s">
        <v>230</v>
      </c>
      <c r="Z21" s="212"/>
      <c r="AA21" s="212"/>
      <c r="AB21" s="212"/>
      <c r="AC21" s="212"/>
      <c r="AD21" s="212"/>
      <c r="AE21" s="212"/>
      <c r="AF21" s="212"/>
      <c r="AG21" s="212" t="s">
        <v>299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14</v>
      </c>
      <c r="B22" s="250" t="s">
        <v>2417</v>
      </c>
      <c r="C22" s="261" t="s">
        <v>3250</v>
      </c>
      <c r="D22" s="251" t="s">
        <v>2346</v>
      </c>
      <c r="E22" s="252">
        <v>18</v>
      </c>
      <c r="F22" s="253"/>
      <c r="G22" s="254">
        <f>ROUND(E22*F22,2)</f>
        <v>0</v>
      </c>
      <c r="H22" s="253"/>
      <c r="I22" s="254">
        <f>ROUND(E22*H22,2)</f>
        <v>0</v>
      </c>
      <c r="J22" s="253"/>
      <c r="K22" s="254">
        <f>ROUND(E22*J22,2)</f>
        <v>0</v>
      </c>
      <c r="L22" s="254">
        <v>15</v>
      </c>
      <c r="M22" s="254">
        <f>G22*(1+L22/100)</f>
        <v>0</v>
      </c>
      <c r="N22" s="252">
        <v>0</v>
      </c>
      <c r="O22" s="252">
        <f>ROUND(E22*N22,2)</f>
        <v>0</v>
      </c>
      <c r="P22" s="252">
        <v>0</v>
      </c>
      <c r="Q22" s="252">
        <f>ROUND(E22*P22,2)</f>
        <v>0</v>
      </c>
      <c r="R22" s="254"/>
      <c r="S22" s="254" t="s">
        <v>250</v>
      </c>
      <c r="T22" s="255" t="s">
        <v>228</v>
      </c>
      <c r="U22" s="222">
        <v>0</v>
      </c>
      <c r="V22" s="222">
        <f>ROUND(E22*U22,2)</f>
        <v>0</v>
      </c>
      <c r="W22" s="222"/>
      <c r="X22" s="222" t="s">
        <v>298</v>
      </c>
      <c r="Y22" s="222" t="s">
        <v>230</v>
      </c>
      <c r="Z22" s="212"/>
      <c r="AA22" s="212"/>
      <c r="AB22" s="212"/>
      <c r="AC22" s="212"/>
      <c r="AD22" s="212"/>
      <c r="AE22" s="212"/>
      <c r="AF22" s="212"/>
      <c r="AG22" s="212" t="s">
        <v>299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15</v>
      </c>
      <c r="B23" s="250" t="s">
        <v>2419</v>
      </c>
      <c r="C23" s="261" t="s">
        <v>3251</v>
      </c>
      <c r="D23" s="251" t="s">
        <v>2346</v>
      </c>
      <c r="E23" s="252">
        <v>30</v>
      </c>
      <c r="F23" s="253"/>
      <c r="G23" s="254">
        <f>ROUND(E23*F23,2)</f>
        <v>0</v>
      </c>
      <c r="H23" s="253"/>
      <c r="I23" s="254">
        <f>ROUND(E23*H23,2)</f>
        <v>0</v>
      </c>
      <c r="J23" s="253"/>
      <c r="K23" s="254">
        <f>ROUND(E23*J23,2)</f>
        <v>0</v>
      </c>
      <c r="L23" s="254">
        <v>15</v>
      </c>
      <c r="M23" s="254">
        <f>G23*(1+L23/100)</f>
        <v>0</v>
      </c>
      <c r="N23" s="252">
        <v>0</v>
      </c>
      <c r="O23" s="252">
        <f>ROUND(E23*N23,2)</f>
        <v>0</v>
      </c>
      <c r="P23" s="252">
        <v>0</v>
      </c>
      <c r="Q23" s="252">
        <f>ROUND(E23*P23,2)</f>
        <v>0</v>
      </c>
      <c r="R23" s="254"/>
      <c r="S23" s="254" t="s">
        <v>250</v>
      </c>
      <c r="T23" s="255" t="s">
        <v>228</v>
      </c>
      <c r="U23" s="222">
        <v>0</v>
      </c>
      <c r="V23" s="222">
        <f>ROUND(E23*U23,2)</f>
        <v>0</v>
      </c>
      <c r="W23" s="222"/>
      <c r="X23" s="222" t="s">
        <v>298</v>
      </c>
      <c r="Y23" s="222" t="s">
        <v>230</v>
      </c>
      <c r="Z23" s="212"/>
      <c r="AA23" s="212"/>
      <c r="AB23" s="212"/>
      <c r="AC23" s="212"/>
      <c r="AD23" s="212"/>
      <c r="AE23" s="212"/>
      <c r="AF23" s="212"/>
      <c r="AG23" s="212" t="s">
        <v>299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16</v>
      </c>
      <c r="B24" s="250" t="s">
        <v>2421</v>
      </c>
      <c r="C24" s="261" t="s">
        <v>3252</v>
      </c>
      <c r="D24" s="251" t="s">
        <v>2346</v>
      </c>
      <c r="E24" s="252">
        <v>15</v>
      </c>
      <c r="F24" s="253"/>
      <c r="G24" s="254">
        <f>ROUND(E24*F24,2)</f>
        <v>0</v>
      </c>
      <c r="H24" s="253"/>
      <c r="I24" s="254">
        <f>ROUND(E24*H24,2)</f>
        <v>0</v>
      </c>
      <c r="J24" s="253"/>
      <c r="K24" s="254">
        <f>ROUND(E24*J24,2)</f>
        <v>0</v>
      </c>
      <c r="L24" s="254">
        <v>15</v>
      </c>
      <c r="M24" s="254">
        <f>G24*(1+L24/100)</f>
        <v>0</v>
      </c>
      <c r="N24" s="252">
        <v>0</v>
      </c>
      <c r="O24" s="252">
        <f>ROUND(E24*N24,2)</f>
        <v>0</v>
      </c>
      <c r="P24" s="252">
        <v>0</v>
      </c>
      <c r="Q24" s="252">
        <f>ROUND(E24*P24,2)</f>
        <v>0</v>
      </c>
      <c r="R24" s="254"/>
      <c r="S24" s="254" t="s">
        <v>250</v>
      </c>
      <c r="T24" s="255" t="s">
        <v>228</v>
      </c>
      <c r="U24" s="222">
        <v>0</v>
      </c>
      <c r="V24" s="222">
        <f>ROUND(E24*U24,2)</f>
        <v>0</v>
      </c>
      <c r="W24" s="222"/>
      <c r="X24" s="222" t="s">
        <v>298</v>
      </c>
      <c r="Y24" s="222" t="s">
        <v>230</v>
      </c>
      <c r="Z24" s="212"/>
      <c r="AA24" s="212"/>
      <c r="AB24" s="212"/>
      <c r="AC24" s="212"/>
      <c r="AD24" s="212"/>
      <c r="AE24" s="212"/>
      <c r="AF24" s="212"/>
      <c r="AG24" s="212" t="s">
        <v>299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17</v>
      </c>
      <c r="B25" s="250" t="s">
        <v>2423</v>
      </c>
      <c r="C25" s="261" t="s">
        <v>3253</v>
      </c>
      <c r="D25" s="251" t="s">
        <v>2346</v>
      </c>
      <c r="E25" s="252">
        <v>3</v>
      </c>
      <c r="F25" s="253"/>
      <c r="G25" s="254">
        <f>ROUND(E25*F25,2)</f>
        <v>0</v>
      </c>
      <c r="H25" s="253"/>
      <c r="I25" s="254">
        <f>ROUND(E25*H25,2)</f>
        <v>0</v>
      </c>
      <c r="J25" s="253"/>
      <c r="K25" s="254">
        <f>ROUND(E25*J25,2)</f>
        <v>0</v>
      </c>
      <c r="L25" s="254">
        <v>15</v>
      </c>
      <c r="M25" s="254">
        <f>G25*(1+L25/100)</f>
        <v>0</v>
      </c>
      <c r="N25" s="252">
        <v>0</v>
      </c>
      <c r="O25" s="252">
        <f>ROUND(E25*N25,2)</f>
        <v>0</v>
      </c>
      <c r="P25" s="252">
        <v>0</v>
      </c>
      <c r="Q25" s="252">
        <f>ROUND(E25*P25,2)</f>
        <v>0</v>
      </c>
      <c r="R25" s="254"/>
      <c r="S25" s="254" t="s">
        <v>250</v>
      </c>
      <c r="T25" s="255" t="s">
        <v>228</v>
      </c>
      <c r="U25" s="222">
        <v>0</v>
      </c>
      <c r="V25" s="222">
        <f>ROUND(E25*U25,2)</f>
        <v>0</v>
      </c>
      <c r="W25" s="222"/>
      <c r="X25" s="222" t="s">
        <v>298</v>
      </c>
      <c r="Y25" s="222" t="s">
        <v>230</v>
      </c>
      <c r="Z25" s="212"/>
      <c r="AA25" s="212"/>
      <c r="AB25" s="212"/>
      <c r="AC25" s="212"/>
      <c r="AD25" s="212"/>
      <c r="AE25" s="212"/>
      <c r="AF25" s="212"/>
      <c r="AG25" s="212" t="s">
        <v>299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18</v>
      </c>
      <c r="B26" s="250" t="s">
        <v>2425</v>
      </c>
      <c r="C26" s="261" t="s">
        <v>2452</v>
      </c>
      <c r="D26" s="251" t="s">
        <v>1115</v>
      </c>
      <c r="E26" s="252">
        <v>10</v>
      </c>
      <c r="F26" s="253"/>
      <c r="G26" s="254">
        <f>ROUND(E26*F26,2)</f>
        <v>0</v>
      </c>
      <c r="H26" s="253"/>
      <c r="I26" s="254">
        <f>ROUND(E26*H26,2)</f>
        <v>0</v>
      </c>
      <c r="J26" s="253"/>
      <c r="K26" s="254">
        <f>ROUND(E26*J26,2)</f>
        <v>0</v>
      </c>
      <c r="L26" s="254">
        <v>15</v>
      </c>
      <c r="M26" s="254">
        <f>G26*(1+L26/100)</f>
        <v>0</v>
      </c>
      <c r="N26" s="252">
        <v>0</v>
      </c>
      <c r="O26" s="252">
        <f>ROUND(E26*N26,2)</f>
        <v>0</v>
      </c>
      <c r="P26" s="252">
        <v>0</v>
      </c>
      <c r="Q26" s="252">
        <f>ROUND(E26*P26,2)</f>
        <v>0</v>
      </c>
      <c r="R26" s="254"/>
      <c r="S26" s="254" t="s">
        <v>250</v>
      </c>
      <c r="T26" s="255" t="s">
        <v>228</v>
      </c>
      <c r="U26" s="222">
        <v>0</v>
      </c>
      <c r="V26" s="222">
        <f>ROUND(E26*U26,2)</f>
        <v>0</v>
      </c>
      <c r="W26" s="222"/>
      <c r="X26" s="222" t="s">
        <v>298</v>
      </c>
      <c r="Y26" s="222" t="s">
        <v>230</v>
      </c>
      <c r="Z26" s="212"/>
      <c r="AA26" s="212"/>
      <c r="AB26" s="212"/>
      <c r="AC26" s="212"/>
      <c r="AD26" s="212"/>
      <c r="AE26" s="212"/>
      <c r="AF26" s="212"/>
      <c r="AG26" s="212" t="s">
        <v>299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19</v>
      </c>
      <c r="B27" s="250" t="s">
        <v>2427</v>
      </c>
      <c r="C27" s="261" t="s">
        <v>3254</v>
      </c>
      <c r="D27" s="251" t="s">
        <v>1115</v>
      </c>
      <c r="E27" s="252">
        <v>2</v>
      </c>
      <c r="F27" s="253"/>
      <c r="G27" s="254">
        <f>ROUND(E27*F27,2)</f>
        <v>0</v>
      </c>
      <c r="H27" s="253"/>
      <c r="I27" s="254">
        <f>ROUND(E27*H27,2)</f>
        <v>0</v>
      </c>
      <c r="J27" s="253"/>
      <c r="K27" s="254">
        <f>ROUND(E27*J27,2)</f>
        <v>0</v>
      </c>
      <c r="L27" s="254">
        <v>15</v>
      </c>
      <c r="M27" s="254">
        <f>G27*(1+L27/100)</f>
        <v>0</v>
      </c>
      <c r="N27" s="252">
        <v>0</v>
      </c>
      <c r="O27" s="252">
        <f>ROUND(E27*N27,2)</f>
        <v>0</v>
      </c>
      <c r="P27" s="252">
        <v>0</v>
      </c>
      <c r="Q27" s="252">
        <f>ROUND(E27*P27,2)</f>
        <v>0</v>
      </c>
      <c r="R27" s="254"/>
      <c r="S27" s="254" t="s">
        <v>250</v>
      </c>
      <c r="T27" s="255" t="s">
        <v>228</v>
      </c>
      <c r="U27" s="222">
        <v>0</v>
      </c>
      <c r="V27" s="222">
        <f>ROUND(E27*U27,2)</f>
        <v>0</v>
      </c>
      <c r="W27" s="222"/>
      <c r="X27" s="222" t="s">
        <v>298</v>
      </c>
      <c r="Y27" s="222" t="s">
        <v>230</v>
      </c>
      <c r="Z27" s="212"/>
      <c r="AA27" s="212"/>
      <c r="AB27" s="212"/>
      <c r="AC27" s="212"/>
      <c r="AD27" s="212"/>
      <c r="AE27" s="212"/>
      <c r="AF27" s="212"/>
      <c r="AG27" s="212" t="s">
        <v>299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20</v>
      </c>
      <c r="B28" s="250" t="s">
        <v>2429</v>
      </c>
      <c r="C28" s="261" t="s">
        <v>3255</v>
      </c>
      <c r="D28" s="251" t="s">
        <v>1115</v>
      </c>
      <c r="E28" s="252">
        <v>4</v>
      </c>
      <c r="F28" s="253"/>
      <c r="G28" s="254">
        <f>ROUND(E28*F28,2)</f>
        <v>0</v>
      </c>
      <c r="H28" s="253"/>
      <c r="I28" s="254">
        <f>ROUND(E28*H28,2)</f>
        <v>0</v>
      </c>
      <c r="J28" s="253"/>
      <c r="K28" s="254">
        <f>ROUND(E28*J28,2)</f>
        <v>0</v>
      </c>
      <c r="L28" s="254">
        <v>15</v>
      </c>
      <c r="M28" s="254">
        <f>G28*(1+L28/100)</f>
        <v>0</v>
      </c>
      <c r="N28" s="252">
        <v>0</v>
      </c>
      <c r="O28" s="252">
        <f>ROUND(E28*N28,2)</f>
        <v>0</v>
      </c>
      <c r="P28" s="252">
        <v>0</v>
      </c>
      <c r="Q28" s="252">
        <f>ROUND(E28*P28,2)</f>
        <v>0</v>
      </c>
      <c r="R28" s="254"/>
      <c r="S28" s="254" t="s">
        <v>250</v>
      </c>
      <c r="T28" s="255" t="s">
        <v>228</v>
      </c>
      <c r="U28" s="222">
        <v>0</v>
      </c>
      <c r="V28" s="222">
        <f>ROUND(E28*U28,2)</f>
        <v>0</v>
      </c>
      <c r="W28" s="222"/>
      <c r="X28" s="222" t="s">
        <v>298</v>
      </c>
      <c r="Y28" s="222" t="s">
        <v>230</v>
      </c>
      <c r="Z28" s="212"/>
      <c r="AA28" s="212"/>
      <c r="AB28" s="212"/>
      <c r="AC28" s="212"/>
      <c r="AD28" s="212"/>
      <c r="AE28" s="212"/>
      <c r="AF28" s="212"/>
      <c r="AG28" s="212" t="s">
        <v>299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9">
        <v>21</v>
      </c>
      <c r="B29" s="250" t="s">
        <v>2431</v>
      </c>
      <c r="C29" s="261" t="s">
        <v>3256</v>
      </c>
      <c r="D29" s="251" t="s">
        <v>1115</v>
      </c>
      <c r="E29" s="252">
        <v>1</v>
      </c>
      <c r="F29" s="253"/>
      <c r="G29" s="254">
        <f>ROUND(E29*F29,2)</f>
        <v>0</v>
      </c>
      <c r="H29" s="253"/>
      <c r="I29" s="254">
        <f>ROUND(E29*H29,2)</f>
        <v>0</v>
      </c>
      <c r="J29" s="253"/>
      <c r="K29" s="254">
        <f>ROUND(E29*J29,2)</f>
        <v>0</v>
      </c>
      <c r="L29" s="254">
        <v>15</v>
      </c>
      <c r="M29" s="254">
        <f>G29*(1+L29/100)</f>
        <v>0</v>
      </c>
      <c r="N29" s="252">
        <v>0</v>
      </c>
      <c r="O29" s="252">
        <f>ROUND(E29*N29,2)</f>
        <v>0</v>
      </c>
      <c r="P29" s="252">
        <v>0</v>
      </c>
      <c r="Q29" s="252">
        <f>ROUND(E29*P29,2)</f>
        <v>0</v>
      </c>
      <c r="R29" s="254"/>
      <c r="S29" s="254" t="s">
        <v>250</v>
      </c>
      <c r="T29" s="255" t="s">
        <v>228</v>
      </c>
      <c r="U29" s="222">
        <v>0</v>
      </c>
      <c r="V29" s="222">
        <f>ROUND(E29*U29,2)</f>
        <v>0</v>
      </c>
      <c r="W29" s="222"/>
      <c r="X29" s="222" t="s">
        <v>298</v>
      </c>
      <c r="Y29" s="222" t="s">
        <v>230</v>
      </c>
      <c r="Z29" s="212"/>
      <c r="AA29" s="212"/>
      <c r="AB29" s="212"/>
      <c r="AC29" s="212"/>
      <c r="AD29" s="212"/>
      <c r="AE29" s="212"/>
      <c r="AF29" s="212"/>
      <c r="AG29" s="212" t="s">
        <v>299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22</v>
      </c>
      <c r="B30" s="250" t="s">
        <v>2433</v>
      </c>
      <c r="C30" s="261" t="s">
        <v>3257</v>
      </c>
      <c r="D30" s="251" t="s">
        <v>1115</v>
      </c>
      <c r="E30" s="252">
        <v>8</v>
      </c>
      <c r="F30" s="253"/>
      <c r="G30" s="254">
        <f>ROUND(E30*F30,2)</f>
        <v>0</v>
      </c>
      <c r="H30" s="253"/>
      <c r="I30" s="254">
        <f>ROUND(E30*H30,2)</f>
        <v>0</v>
      </c>
      <c r="J30" s="253"/>
      <c r="K30" s="254">
        <f>ROUND(E30*J30,2)</f>
        <v>0</v>
      </c>
      <c r="L30" s="254">
        <v>15</v>
      </c>
      <c r="M30" s="254">
        <f>G30*(1+L30/100)</f>
        <v>0</v>
      </c>
      <c r="N30" s="252">
        <v>0</v>
      </c>
      <c r="O30" s="252">
        <f>ROUND(E30*N30,2)</f>
        <v>0</v>
      </c>
      <c r="P30" s="252">
        <v>0</v>
      </c>
      <c r="Q30" s="252">
        <f>ROUND(E30*P30,2)</f>
        <v>0</v>
      </c>
      <c r="R30" s="254"/>
      <c r="S30" s="254" t="s">
        <v>250</v>
      </c>
      <c r="T30" s="255" t="s">
        <v>228</v>
      </c>
      <c r="U30" s="222">
        <v>0</v>
      </c>
      <c r="V30" s="222">
        <f>ROUND(E30*U30,2)</f>
        <v>0</v>
      </c>
      <c r="W30" s="222"/>
      <c r="X30" s="222" t="s">
        <v>298</v>
      </c>
      <c r="Y30" s="222" t="s">
        <v>230</v>
      </c>
      <c r="Z30" s="212"/>
      <c r="AA30" s="212"/>
      <c r="AB30" s="212"/>
      <c r="AC30" s="212"/>
      <c r="AD30" s="212"/>
      <c r="AE30" s="212"/>
      <c r="AF30" s="212"/>
      <c r="AG30" s="212" t="s">
        <v>299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23</v>
      </c>
      <c r="B31" s="250" t="s">
        <v>2435</v>
      </c>
      <c r="C31" s="261" t="s">
        <v>3258</v>
      </c>
      <c r="D31" s="251" t="s">
        <v>1115</v>
      </c>
      <c r="E31" s="252">
        <v>12</v>
      </c>
      <c r="F31" s="253"/>
      <c r="G31" s="254">
        <f>ROUND(E31*F31,2)</f>
        <v>0</v>
      </c>
      <c r="H31" s="253"/>
      <c r="I31" s="254">
        <f>ROUND(E31*H31,2)</f>
        <v>0</v>
      </c>
      <c r="J31" s="253"/>
      <c r="K31" s="254">
        <f>ROUND(E31*J31,2)</f>
        <v>0</v>
      </c>
      <c r="L31" s="254">
        <v>15</v>
      </c>
      <c r="M31" s="254">
        <f>G31*(1+L31/100)</f>
        <v>0</v>
      </c>
      <c r="N31" s="252">
        <v>0</v>
      </c>
      <c r="O31" s="252">
        <f>ROUND(E31*N31,2)</f>
        <v>0</v>
      </c>
      <c r="P31" s="252">
        <v>0</v>
      </c>
      <c r="Q31" s="252">
        <f>ROUND(E31*P31,2)</f>
        <v>0</v>
      </c>
      <c r="R31" s="254"/>
      <c r="S31" s="254" t="s">
        <v>250</v>
      </c>
      <c r="T31" s="255" t="s">
        <v>228</v>
      </c>
      <c r="U31" s="222">
        <v>0</v>
      </c>
      <c r="V31" s="222">
        <f>ROUND(E31*U31,2)</f>
        <v>0</v>
      </c>
      <c r="W31" s="222"/>
      <c r="X31" s="222" t="s">
        <v>298</v>
      </c>
      <c r="Y31" s="222" t="s">
        <v>230</v>
      </c>
      <c r="Z31" s="212"/>
      <c r="AA31" s="212"/>
      <c r="AB31" s="212"/>
      <c r="AC31" s="212"/>
      <c r="AD31" s="212"/>
      <c r="AE31" s="212"/>
      <c r="AF31" s="212"/>
      <c r="AG31" s="212" t="s">
        <v>299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24</v>
      </c>
      <c r="B32" s="250" t="s">
        <v>2437</v>
      </c>
      <c r="C32" s="261" t="s">
        <v>3259</v>
      </c>
      <c r="D32" s="251" t="s">
        <v>1115</v>
      </c>
      <c r="E32" s="252">
        <v>1</v>
      </c>
      <c r="F32" s="253"/>
      <c r="G32" s="254">
        <f>ROUND(E32*F32,2)</f>
        <v>0</v>
      </c>
      <c r="H32" s="253"/>
      <c r="I32" s="254">
        <f>ROUND(E32*H32,2)</f>
        <v>0</v>
      </c>
      <c r="J32" s="253"/>
      <c r="K32" s="254">
        <f>ROUND(E32*J32,2)</f>
        <v>0</v>
      </c>
      <c r="L32" s="254">
        <v>15</v>
      </c>
      <c r="M32" s="254">
        <f>G32*(1+L32/100)</f>
        <v>0</v>
      </c>
      <c r="N32" s="252">
        <v>0</v>
      </c>
      <c r="O32" s="252">
        <f>ROUND(E32*N32,2)</f>
        <v>0</v>
      </c>
      <c r="P32" s="252">
        <v>0</v>
      </c>
      <c r="Q32" s="252">
        <f>ROUND(E32*P32,2)</f>
        <v>0</v>
      </c>
      <c r="R32" s="254"/>
      <c r="S32" s="254" t="s">
        <v>250</v>
      </c>
      <c r="T32" s="255" t="s">
        <v>228</v>
      </c>
      <c r="U32" s="222">
        <v>0</v>
      </c>
      <c r="V32" s="222">
        <f>ROUND(E32*U32,2)</f>
        <v>0</v>
      </c>
      <c r="W32" s="222"/>
      <c r="X32" s="222" t="s">
        <v>298</v>
      </c>
      <c r="Y32" s="222" t="s">
        <v>230</v>
      </c>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25</v>
      </c>
      <c r="B33" s="250" t="s">
        <v>2439</v>
      </c>
      <c r="C33" s="261" t="s">
        <v>3260</v>
      </c>
      <c r="D33" s="251" t="s">
        <v>1115</v>
      </c>
      <c r="E33" s="252">
        <v>13</v>
      </c>
      <c r="F33" s="253"/>
      <c r="G33" s="254">
        <f>ROUND(E33*F33,2)</f>
        <v>0</v>
      </c>
      <c r="H33" s="253"/>
      <c r="I33" s="254">
        <f>ROUND(E33*H33,2)</f>
        <v>0</v>
      </c>
      <c r="J33" s="253"/>
      <c r="K33" s="254">
        <f>ROUND(E33*J33,2)</f>
        <v>0</v>
      </c>
      <c r="L33" s="254">
        <v>15</v>
      </c>
      <c r="M33" s="254">
        <f>G33*(1+L33/100)</f>
        <v>0</v>
      </c>
      <c r="N33" s="252">
        <v>0</v>
      </c>
      <c r="O33" s="252">
        <f>ROUND(E33*N33,2)</f>
        <v>0</v>
      </c>
      <c r="P33" s="252">
        <v>0</v>
      </c>
      <c r="Q33" s="252">
        <f>ROUND(E33*P33,2)</f>
        <v>0</v>
      </c>
      <c r="R33" s="254"/>
      <c r="S33" s="254" t="s">
        <v>250</v>
      </c>
      <c r="T33" s="255" t="s">
        <v>228</v>
      </c>
      <c r="U33" s="222">
        <v>0</v>
      </c>
      <c r="V33" s="222">
        <f>ROUND(E33*U33,2)</f>
        <v>0</v>
      </c>
      <c r="W33" s="222"/>
      <c r="X33" s="222" t="s">
        <v>298</v>
      </c>
      <c r="Y33" s="222" t="s">
        <v>230</v>
      </c>
      <c r="Z33" s="212"/>
      <c r="AA33" s="212"/>
      <c r="AB33" s="212"/>
      <c r="AC33" s="212"/>
      <c r="AD33" s="212"/>
      <c r="AE33" s="212"/>
      <c r="AF33" s="212"/>
      <c r="AG33" s="212" t="s">
        <v>299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26</v>
      </c>
      <c r="B34" s="250" t="s">
        <v>2441</v>
      </c>
      <c r="C34" s="261" t="s">
        <v>3261</v>
      </c>
      <c r="D34" s="251" t="s">
        <v>1115</v>
      </c>
      <c r="E34" s="252">
        <v>21</v>
      </c>
      <c r="F34" s="253"/>
      <c r="G34" s="254">
        <f>ROUND(E34*F34,2)</f>
        <v>0</v>
      </c>
      <c r="H34" s="253"/>
      <c r="I34" s="254">
        <f>ROUND(E34*H34,2)</f>
        <v>0</v>
      </c>
      <c r="J34" s="253"/>
      <c r="K34" s="254">
        <f>ROUND(E34*J34,2)</f>
        <v>0</v>
      </c>
      <c r="L34" s="254">
        <v>15</v>
      </c>
      <c r="M34" s="254">
        <f>G34*(1+L34/100)</f>
        <v>0</v>
      </c>
      <c r="N34" s="252">
        <v>0</v>
      </c>
      <c r="O34" s="252">
        <f>ROUND(E34*N34,2)</f>
        <v>0</v>
      </c>
      <c r="P34" s="252">
        <v>0</v>
      </c>
      <c r="Q34" s="252">
        <f>ROUND(E34*P34,2)</f>
        <v>0</v>
      </c>
      <c r="R34" s="254"/>
      <c r="S34" s="254" t="s">
        <v>250</v>
      </c>
      <c r="T34" s="255" t="s">
        <v>228</v>
      </c>
      <c r="U34" s="222">
        <v>0</v>
      </c>
      <c r="V34" s="222">
        <f>ROUND(E34*U34,2)</f>
        <v>0</v>
      </c>
      <c r="W34" s="222"/>
      <c r="X34" s="222" t="s">
        <v>298</v>
      </c>
      <c r="Y34" s="222" t="s">
        <v>230</v>
      </c>
      <c r="Z34" s="212"/>
      <c r="AA34" s="212"/>
      <c r="AB34" s="212"/>
      <c r="AC34" s="212"/>
      <c r="AD34" s="212"/>
      <c r="AE34" s="212"/>
      <c r="AF34" s="212"/>
      <c r="AG34" s="212" t="s">
        <v>299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9">
        <v>27</v>
      </c>
      <c r="B35" s="250" t="s">
        <v>2443</v>
      </c>
      <c r="C35" s="261" t="s">
        <v>3262</v>
      </c>
      <c r="D35" s="251" t="s">
        <v>1115</v>
      </c>
      <c r="E35" s="252">
        <v>3</v>
      </c>
      <c r="F35" s="253"/>
      <c r="G35" s="254">
        <f>ROUND(E35*F35,2)</f>
        <v>0</v>
      </c>
      <c r="H35" s="253"/>
      <c r="I35" s="254">
        <f>ROUND(E35*H35,2)</f>
        <v>0</v>
      </c>
      <c r="J35" s="253"/>
      <c r="K35" s="254">
        <f>ROUND(E35*J35,2)</f>
        <v>0</v>
      </c>
      <c r="L35" s="254">
        <v>15</v>
      </c>
      <c r="M35" s="254">
        <f>G35*(1+L35/100)</f>
        <v>0</v>
      </c>
      <c r="N35" s="252">
        <v>0</v>
      </c>
      <c r="O35" s="252">
        <f>ROUND(E35*N35,2)</f>
        <v>0</v>
      </c>
      <c r="P35" s="252">
        <v>0</v>
      </c>
      <c r="Q35" s="252">
        <f>ROUND(E35*P35,2)</f>
        <v>0</v>
      </c>
      <c r="R35" s="254"/>
      <c r="S35" s="254" t="s">
        <v>250</v>
      </c>
      <c r="T35" s="255" t="s">
        <v>228</v>
      </c>
      <c r="U35" s="222">
        <v>0</v>
      </c>
      <c r="V35" s="222">
        <f>ROUND(E35*U35,2)</f>
        <v>0</v>
      </c>
      <c r="W35" s="222"/>
      <c r="X35" s="222" t="s">
        <v>298</v>
      </c>
      <c r="Y35" s="222" t="s">
        <v>230</v>
      </c>
      <c r="Z35" s="212"/>
      <c r="AA35" s="212"/>
      <c r="AB35" s="212"/>
      <c r="AC35" s="212"/>
      <c r="AD35" s="212"/>
      <c r="AE35" s="212"/>
      <c r="AF35" s="212"/>
      <c r="AG35" s="212" t="s">
        <v>299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28</v>
      </c>
      <c r="B36" s="250" t="s">
        <v>2445</v>
      </c>
      <c r="C36" s="261" t="s">
        <v>3263</v>
      </c>
      <c r="D36" s="251" t="s">
        <v>1115</v>
      </c>
      <c r="E36" s="252">
        <v>1</v>
      </c>
      <c r="F36" s="253"/>
      <c r="G36" s="254">
        <f>ROUND(E36*F36,2)</f>
        <v>0</v>
      </c>
      <c r="H36" s="253"/>
      <c r="I36" s="254">
        <f>ROUND(E36*H36,2)</f>
        <v>0</v>
      </c>
      <c r="J36" s="253"/>
      <c r="K36" s="254">
        <f>ROUND(E36*J36,2)</f>
        <v>0</v>
      </c>
      <c r="L36" s="254">
        <v>15</v>
      </c>
      <c r="M36" s="254">
        <f>G36*(1+L36/100)</f>
        <v>0</v>
      </c>
      <c r="N36" s="252">
        <v>0</v>
      </c>
      <c r="O36" s="252">
        <f>ROUND(E36*N36,2)</f>
        <v>0</v>
      </c>
      <c r="P36" s="252">
        <v>0</v>
      </c>
      <c r="Q36" s="252">
        <f>ROUND(E36*P36,2)</f>
        <v>0</v>
      </c>
      <c r="R36" s="254"/>
      <c r="S36" s="254" t="s">
        <v>250</v>
      </c>
      <c r="T36" s="255" t="s">
        <v>228</v>
      </c>
      <c r="U36" s="222">
        <v>0</v>
      </c>
      <c r="V36" s="222">
        <f>ROUND(E36*U36,2)</f>
        <v>0</v>
      </c>
      <c r="W36" s="222"/>
      <c r="X36" s="222" t="s">
        <v>298</v>
      </c>
      <c r="Y36" s="222" t="s">
        <v>230</v>
      </c>
      <c r="Z36" s="212"/>
      <c r="AA36" s="212"/>
      <c r="AB36" s="212"/>
      <c r="AC36" s="212"/>
      <c r="AD36" s="212"/>
      <c r="AE36" s="212"/>
      <c r="AF36" s="212"/>
      <c r="AG36" s="212" t="s">
        <v>299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9">
        <v>29</v>
      </c>
      <c r="B37" s="240" t="s">
        <v>2447</v>
      </c>
      <c r="C37" s="257" t="s">
        <v>3264</v>
      </c>
      <c r="D37" s="241" t="s">
        <v>1115</v>
      </c>
      <c r="E37" s="242">
        <v>10</v>
      </c>
      <c r="F37" s="243"/>
      <c r="G37" s="244">
        <f>ROUND(E37*F37,2)</f>
        <v>0</v>
      </c>
      <c r="H37" s="243"/>
      <c r="I37" s="244">
        <f>ROUND(E37*H37,2)</f>
        <v>0</v>
      </c>
      <c r="J37" s="243"/>
      <c r="K37" s="244">
        <f>ROUND(E37*J37,2)</f>
        <v>0</v>
      </c>
      <c r="L37" s="244">
        <v>15</v>
      </c>
      <c r="M37" s="244">
        <f>G37*(1+L37/100)</f>
        <v>0</v>
      </c>
      <c r="N37" s="242">
        <v>0</v>
      </c>
      <c r="O37" s="242">
        <f>ROUND(E37*N37,2)</f>
        <v>0</v>
      </c>
      <c r="P37" s="242">
        <v>0</v>
      </c>
      <c r="Q37" s="242">
        <f>ROUND(E37*P37,2)</f>
        <v>0</v>
      </c>
      <c r="R37" s="244"/>
      <c r="S37" s="244" t="s">
        <v>250</v>
      </c>
      <c r="T37" s="245" t="s">
        <v>228</v>
      </c>
      <c r="U37" s="222">
        <v>0</v>
      </c>
      <c r="V37" s="222">
        <f>ROUND(E37*U37,2)</f>
        <v>0</v>
      </c>
      <c r="W37" s="222"/>
      <c r="X37" s="222" t="s">
        <v>298</v>
      </c>
      <c r="Y37" s="222" t="s">
        <v>230</v>
      </c>
      <c r="Z37" s="212"/>
      <c r="AA37" s="212"/>
      <c r="AB37" s="212"/>
      <c r="AC37" s="212"/>
      <c r="AD37" s="212"/>
      <c r="AE37" s="212"/>
      <c r="AF37" s="212"/>
      <c r="AG37" s="212" t="s">
        <v>299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9" t="s">
        <v>3265</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3266</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235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3267</v>
      </c>
      <c r="D40" s="226"/>
      <c r="E40" s="227">
        <v>10</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30</v>
      </c>
      <c r="B41" s="250" t="s">
        <v>2449</v>
      </c>
      <c r="C41" s="261" t="s">
        <v>2524</v>
      </c>
      <c r="D41" s="251" t="s">
        <v>2346</v>
      </c>
      <c r="E41" s="252">
        <v>20</v>
      </c>
      <c r="F41" s="253"/>
      <c r="G41" s="254">
        <f>ROUND(E41*F41,2)</f>
        <v>0</v>
      </c>
      <c r="H41" s="253"/>
      <c r="I41" s="254">
        <f>ROUND(E41*H41,2)</f>
        <v>0</v>
      </c>
      <c r="J41" s="253"/>
      <c r="K41" s="254">
        <f>ROUND(E41*J41,2)</f>
        <v>0</v>
      </c>
      <c r="L41" s="254">
        <v>15</v>
      </c>
      <c r="M41" s="254">
        <f>G41*(1+L41/100)</f>
        <v>0</v>
      </c>
      <c r="N41" s="252">
        <v>0</v>
      </c>
      <c r="O41" s="252">
        <f>ROUND(E41*N41,2)</f>
        <v>0</v>
      </c>
      <c r="P41" s="252">
        <v>0</v>
      </c>
      <c r="Q41" s="252">
        <f>ROUND(E41*P41,2)</f>
        <v>0</v>
      </c>
      <c r="R41" s="254"/>
      <c r="S41" s="254" t="s">
        <v>250</v>
      </c>
      <c r="T41" s="255" t="s">
        <v>228</v>
      </c>
      <c r="U41" s="222">
        <v>0</v>
      </c>
      <c r="V41" s="222">
        <f>ROUND(E41*U41,2)</f>
        <v>0</v>
      </c>
      <c r="W41" s="222"/>
      <c r="X41" s="222" t="s">
        <v>298</v>
      </c>
      <c r="Y41" s="222" t="s">
        <v>230</v>
      </c>
      <c r="Z41" s="212"/>
      <c r="AA41" s="212"/>
      <c r="AB41" s="212"/>
      <c r="AC41" s="212"/>
      <c r="AD41" s="212"/>
      <c r="AE41" s="212"/>
      <c r="AF41" s="212"/>
      <c r="AG41" s="212" t="s">
        <v>299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31</v>
      </c>
      <c r="B42" s="250" t="s">
        <v>2451</v>
      </c>
      <c r="C42" s="261" t="s">
        <v>2535</v>
      </c>
      <c r="D42" s="251" t="s">
        <v>249</v>
      </c>
      <c r="E42" s="252">
        <v>1</v>
      </c>
      <c r="F42" s="253"/>
      <c r="G42" s="254">
        <f>ROUND(E42*F42,2)</f>
        <v>0</v>
      </c>
      <c r="H42" s="253"/>
      <c r="I42" s="254">
        <f>ROUND(E42*H42,2)</f>
        <v>0</v>
      </c>
      <c r="J42" s="253"/>
      <c r="K42" s="254">
        <f>ROUND(E42*J42,2)</f>
        <v>0</v>
      </c>
      <c r="L42" s="254">
        <v>15</v>
      </c>
      <c r="M42" s="254">
        <f>G42*(1+L42/100)</f>
        <v>0</v>
      </c>
      <c r="N42" s="252">
        <v>0</v>
      </c>
      <c r="O42" s="252">
        <f>ROUND(E42*N42,2)</f>
        <v>0</v>
      </c>
      <c r="P42" s="252">
        <v>0</v>
      </c>
      <c r="Q42" s="252">
        <f>ROUND(E42*P42,2)</f>
        <v>0</v>
      </c>
      <c r="R42" s="254"/>
      <c r="S42" s="254" t="s">
        <v>250</v>
      </c>
      <c r="T42" s="255" t="s">
        <v>228</v>
      </c>
      <c r="U42" s="222">
        <v>0</v>
      </c>
      <c r="V42" s="222">
        <f>ROUND(E42*U42,2)</f>
        <v>0</v>
      </c>
      <c r="W42" s="222"/>
      <c r="X42" s="222" t="s">
        <v>298</v>
      </c>
      <c r="Y42" s="222" t="s">
        <v>230</v>
      </c>
      <c r="Z42" s="212"/>
      <c r="AA42" s="212"/>
      <c r="AB42" s="212"/>
      <c r="AC42" s="212"/>
      <c r="AD42" s="212"/>
      <c r="AE42" s="212"/>
      <c r="AF42" s="212"/>
      <c r="AG42" s="212" t="s">
        <v>299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32</v>
      </c>
      <c r="B43" s="250" t="s">
        <v>2453</v>
      </c>
      <c r="C43" s="261" t="s">
        <v>3268</v>
      </c>
      <c r="D43" s="251" t="s">
        <v>249</v>
      </c>
      <c r="E43" s="252">
        <v>1</v>
      </c>
      <c r="F43" s="253"/>
      <c r="G43" s="254">
        <f>ROUND(E43*F43,2)</f>
        <v>0</v>
      </c>
      <c r="H43" s="253"/>
      <c r="I43" s="254">
        <f>ROUND(E43*H43,2)</f>
        <v>0</v>
      </c>
      <c r="J43" s="253"/>
      <c r="K43" s="254">
        <f>ROUND(E43*J43,2)</f>
        <v>0</v>
      </c>
      <c r="L43" s="254">
        <v>15</v>
      </c>
      <c r="M43" s="254">
        <f>G43*(1+L43/100)</f>
        <v>0</v>
      </c>
      <c r="N43" s="252">
        <v>0</v>
      </c>
      <c r="O43" s="252">
        <f>ROUND(E43*N43,2)</f>
        <v>0</v>
      </c>
      <c r="P43" s="252">
        <v>0</v>
      </c>
      <c r="Q43" s="252">
        <f>ROUND(E43*P43,2)</f>
        <v>0</v>
      </c>
      <c r="R43" s="254"/>
      <c r="S43" s="254" t="s">
        <v>250</v>
      </c>
      <c r="T43" s="255" t="s">
        <v>228</v>
      </c>
      <c r="U43" s="222">
        <v>0</v>
      </c>
      <c r="V43" s="222">
        <f>ROUND(E43*U43,2)</f>
        <v>0</v>
      </c>
      <c r="W43" s="222"/>
      <c r="X43" s="222" t="s">
        <v>298</v>
      </c>
      <c r="Y43" s="222" t="s">
        <v>230</v>
      </c>
      <c r="Z43" s="212"/>
      <c r="AA43" s="212"/>
      <c r="AB43" s="212"/>
      <c r="AC43" s="212"/>
      <c r="AD43" s="212"/>
      <c r="AE43" s="212"/>
      <c r="AF43" s="212"/>
      <c r="AG43" s="212" t="s">
        <v>299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33</v>
      </c>
      <c r="B44" s="250" t="s">
        <v>2455</v>
      </c>
      <c r="C44" s="261" t="s">
        <v>2544</v>
      </c>
      <c r="D44" s="251" t="s">
        <v>249</v>
      </c>
      <c r="E44" s="252">
        <v>1</v>
      </c>
      <c r="F44" s="253"/>
      <c r="G44" s="254">
        <f>ROUND(E44*F44,2)</f>
        <v>0</v>
      </c>
      <c r="H44" s="253"/>
      <c r="I44" s="254">
        <f>ROUND(E44*H44,2)</f>
        <v>0</v>
      </c>
      <c r="J44" s="253"/>
      <c r="K44" s="254">
        <f>ROUND(E44*J44,2)</f>
        <v>0</v>
      </c>
      <c r="L44" s="254">
        <v>15</v>
      </c>
      <c r="M44" s="254">
        <f>G44*(1+L44/100)</f>
        <v>0</v>
      </c>
      <c r="N44" s="252">
        <v>0</v>
      </c>
      <c r="O44" s="252">
        <f>ROUND(E44*N44,2)</f>
        <v>0</v>
      </c>
      <c r="P44" s="252">
        <v>0</v>
      </c>
      <c r="Q44" s="252">
        <f>ROUND(E44*P44,2)</f>
        <v>0</v>
      </c>
      <c r="R44" s="254"/>
      <c r="S44" s="254" t="s">
        <v>250</v>
      </c>
      <c r="T44" s="255" t="s">
        <v>228</v>
      </c>
      <c r="U44" s="222">
        <v>0</v>
      </c>
      <c r="V44" s="222">
        <f>ROUND(E44*U44,2)</f>
        <v>0</v>
      </c>
      <c r="W44" s="222"/>
      <c r="X44" s="222" t="s">
        <v>298</v>
      </c>
      <c r="Y44" s="222" t="s">
        <v>230</v>
      </c>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34</v>
      </c>
      <c r="B45" s="250" t="s">
        <v>2457</v>
      </c>
      <c r="C45" s="261" t="s">
        <v>3269</v>
      </c>
      <c r="D45" s="251" t="s">
        <v>249</v>
      </c>
      <c r="E45" s="252">
        <v>1</v>
      </c>
      <c r="F45" s="253"/>
      <c r="G45" s="254">
        <f>ROUND(E45*F45,2)</f>
        <v>0</v>
      </c>
      <c r="H45" s="253"/>
      <c r="I45" s="254">
        <f>ROUND(E45*H45,2)</f>
        <v>0</v>
      </c>
      <c r="J45" s="253"/>
      <c r="K45" s="254">
        <f>ROUND(E45*J45,2)</f>
        <v>0</v>
      </c>
      <c r="L45" s="254">
        <v>15</v>
      </c>
      <c r="M45" s="254">
        <f>G45*(1+L45/100)</f>
        <v>0</v>
      </c>
      <c r="N45" s="252">
        <v>0</v>
      </c>
      <c r="O45" s="252">
        <f>ROUND(E45*N45,2)</f>
        <v>0</v>
      </c>
      <c r="P45" s="252">
        <v>0</v>
      </c>
      <c r="Q45" s="252">
        <f>ROUND(E45*P45,2)</f>
        <v>0</v>
      </c>
      <c r="R45" s="254"/>
      <c r="S45" s="254" t="s">
        <v>250</v>
      </c>
      <c r="T45" s="255" t="s">
        <v>228</v>
      </c>
      <c r="U45" s="222">
        <v>0</v>
      </c>
      <c r="V45" s="222">
        <f>ROUND(E45*U45,2)</f>
        <v>0</v>
      </c>
      <c r="W45" s="222"/>
      <c r="X45" s="222" t="s">
        <v>298</v>
      </c>
      <c r="Y45" s="222" t="s">
        <v>230</v>
      </c>
      <c r="Z45" s="212"/>
      <c r="AA45" s="212"/>
      <c r="AB45" s="212"/>
      <c r="AC45" s="212"/>
      <c r="AD45" s="212"/>
      <c r="AE45" s="212"/>
      <c r="AF45" s="212"/>
      <c r="AG45" s="212" t="s">
        <v>299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35</v>
      </c>
      <c r="B46" s="250" t="s">
        <v>2469</v>
      </c>
      <c r="C46" s="261" t="s">
        <v>3270</v>
      </c>
      <c r="D46" s="251" t="s">
        <v>1115</v>
      </c>
      <c r="E46" s="252">
        <v>3</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c r="S46" s="254" t="s">
        <v>250</v>
      </c>
      <c r="T46" s="255" t="s">
        <v>228</v>
      </c>
      <c r="U46" s="222">
        <v>0</v>
      </c>
      <c r="V46" s="222">
        <f>ROUND(E46*U46,2)</f>
        <v>0</v>
      </c>
      <c r="W46" s="222"/>
      <c r="X46" s="222" t="s">
        <v>298</v>
      </c>
      <c r="Y46" s="222" t="s">
        <v>230</v>
      </c>
      <c r="Z46" s="212"/>
      <c r="AA46" s="212"/>
      <c r="AB46" s="212"/>
      <c r="AC46" s="212"/>
      <c r="AD46" s="212"/>
      <c r="AE46" s="212"/>
      <c r="AF46" s="212"/>
      <c r="AG46" s="212" t="s">
        <v>299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36</v>
      </c>
      <c r="B47" s="250" t="s">
        <v>2471</v>
      </c>
      <c r="C47" s="261" t="s">
        <v>3271</v>
      </c>
      <c r="D47" s="251" t="s">
        <v>1115</v>
      </c>
      <c r="E47" s="252">
        <v>4</v>
      </c>
      <c r="F47" s="253"/>
      <c r="G47" s="254">
        <f>ROUND(E47*F47,2)</f>
        <v>0</v>
      </c>
      <c r="H47" s="253"/>
      <c r="I47" s="254">
        <f>ROUND(E47*H47,2)</f>
        <v>0</v>
      </c>
      <c r="J47" s="253"/>
      <c r="K47" s="254">
        <f>ROUND(E47*J47,2)</f>
        <v>0</v>
      </c>
      <c r="L47" s="254">
        <v>15</v>
      </c>
      <c r="M47" s="254">
        <f>G47*(1+L47/100)</f>
        <v>0</v>
      </c>
      <c r="N47" s="252">
        <v>0</v>
      </c>
      <c r="O47" s="252">
        <f>ROUND(E47*N47,2)</f>
        <v>0</v>
      </c>
      <c r="P47" s="252">
        <v>0</v>
      </c>
      <c r="Q47" s="252">
        <f>ROUND(E47*P47,2)</f>
        <v>0</v>
      </c>
      <c r="R47" s="254"/>
      <c r="S47" s="254" t="s">
        <v>250</v>
      </c>
      <c r="T47" s="255" t="s">
        <v>228</v>
      </c>
      <c r="U47" s="222">
        <v>0</v>
      </c>
      <c r="V47" s="222">
        <f>ROUND(E47*U47,2)</f>
        <v>0</v>
      </c>
      <c r="W47" s="222"/>
      <c r="X47" s="222" t="s">
        <v>298</v>
      </c>
      <c r="Y47" s="222" t="s">
        <v>230</v>
      </c>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37</v>
      </c>
      <c r="B48" s="250" t="s">
        <v>2473</v>
      </c>
      <c r="C48" s="261" t="s">
        <v>3272</v>
      </c>
      <c r="D48" s="251" t="s">
        <v>1115</v>
      </c>
      <c r="E48" s="252">
        <v>65</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298</v>
      </c>
      <c r="Y48" s="222" t="s">
        <v>230</v>
      </c>
      <c r="Z48" s="212"/>
      <c r="AA48" s="212"/>
      <c r="AB48" s="212"/>
      <c r="AC48" s="212"/>
      <c r="AD48" s="212"/>
      <c r="AE48" s="212"/>
      <c r="AF48" s="212"/>
      <c r="AG48" s="212" t="s">
        <v>299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38</v>
      </c>
      <c r="B49" s="250" t="s">
        <v>2475</v>
      </c>
      <c r="C49" s="261" t="s">
        <v>3273</v>
      </c>
      <c r="D49" s="251" t="s">
        <v>2346</v>
      </c>
      <c r="E49" s="252">
        <v>25</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298</v>
      </c>
      <c r="Y49" s="222" t="s">
        <v>230</v>
      </c>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39</v>
      </c>
      <c r="B50" s="250" t="s">
        <v>2477</v>
      </c>
      <c r="C50" s="261" t="s">
        <v>3274</v>
      </c>
      <c r="D50" s="251" t="s">
        <v>2346</v>
      </c>
      <c r="E50" s="252">
        <v>20</v>
      </c>
      <c r="F50" s="253"/>
      <c r="G50" s="254">
        <f>ROUND(E50*F50,2)</f>
        <v>0</v>
      </c>
      <c r="H50" s="253"/>
      <c r="I50" s="254">
        <f>ROUND(E50*H50,2)</f>
        <v>0</v>
      </c>
      <c r="J50" s="253"/>
      <c r="K50" s="254">
        <f>ROUND(E50*J50,2)</f>
        <v>0</v>
      </c>
      <c r="L50" s="254">
        <v>15</v>
      </c>
      <c r="M50" s="254">
        <f>G50*(1+L50/100)</f>
        <v>0</v>
      </c>
      <c r="N50" s="252">
        <v>0</v>
      </c>
      <c r="O50" s="252">
        <f>ROUND(E50*N50,2)</f>
        <v>0</v>
      </c>
      <c r="P50" s="252">
        <v>0</v>
      </c>
      <c r="Q50" s="252">
        <f>ROUND(E50*P50,2)</f>
        <v>0</v>
      </c>
      <c r="R50" s="254"/>
      <c r="S50" s="254" t="s">
        <v>250</v>
      </c>
      <c r="T50" s="255" t="s">
        <v>228</v>
      </c>
      <c r="U50" s="222">
        <v>0</v>
      </c>
      <c r="V50" s="222">
        <f>ROUND(E50*U50,2)</f>
        <v>0</v>
      </c>
      <c r="W50" s="222"/>
      <c r="X50" s="222" t="s">
        <v>298</v>
      </c>
      <c r="Y50" s="222" t="s">
        <v>230</v>
      </c>
      <c r="Z50" s="212"/>
      <c r="AA50" s="212"/>
      <c r="AB50" s="212"/>
      <c r="AC50" s="212"/>
      <c r="AD50" s="212"/>
      <c r="AE50" s="212"/>
      <c r="AF50" s="212"/>
      <c r="AG50" s="212" t="s">
        <v>299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40</v>
      </c>
      <c r="B51" s="250" t="s">
        <v>2481</v>
      </c>
      <c r="C51" s="261" t="s">
        <v>2572</v>
      </c>
      <c r="D51" s="251" t="s">
        <v>249</v>
      </c>
      <c r="E51" s="252">
        <v>1</v>
      </c>
      <c r="F51" s="253"/>
      <c r="G51" s="254">
        <f>ROUND(E51*F51,2)</f>
        <v>0</v>
      </c>
      <c r="H51" s="253"/>
      <c r="I51" s="254">
        <f>ROUND(E51*H51,2)</f>
        <v>0</v>
      </c>
      <c r="J51" s="253"/>
      <c r="K51" s="254">
        <f>ROUND(E51*J51,2)</f>
        <v>0</v>
      </c>
      <c r="L51" s="254">
        <v>15</v>
      </c>
      <c r="M51" s="254">
        <f>G51*(1+L51/100)</f>
        <v>0</v>
      </c>
      <c r="N51" s="252">
        <v>0</v>
      </c>
      <c r="O51" s="252">
        <f>ROUND(E51*N51,2)</f>
        <v>0</v>
      </c>
      <c r="P51" s="252">
        <v>0</v>
      </c>
      <c r="Q51" s="252">
        <f>ROUND(E51*P51,2)</f>
        <v>0</v>
      </c>
      <c r="R51" s="254"/>
      <c r="S51" s="254" t="s">
        <v>250</v>
      </c>
      <c r="T51" s="255" t="s">
        <v>228</v>
      </c>
      <c r="U51" s="222">
        <v>0</v>
      </c>
      <c r="V51" s="222">
        <f>ROUND(E51*U51,2)</f>
        <v>0</v>
      </c>
      <c r="W51" s="222"/>
      <c r="X51" s="222" t="s">
        <v>298</v>
      </c>
      <c r="Y51" s="222" t="s">
        <v>230</v>
      </c>
      <c r="Z51" s="212"/>
      <c r="AA51" s="212"/>
      <c r="AB51" s="212"/>
      <c r="AC51" s="212"/>
      <c r="AD51" s="212"/>
      <c r="AE51" s="212"/>
      <c r="AF51" s="212"/>
      <c r="AG51" s="212" t="s">
        <v>299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41</v>
      </c>
      <c r="B52" s="250" t="s">
        <v>2479</v>
      </c>
      <c r="C52" s="261" t="s">
        <v>2570</v>
      </c>
      <c r="D52" s="251" t="s">
        <v>249</v>
      </c>
      <c r="E52" s="252">
        <v>1</v>
      </c>
      <c r="F52" s="253"/>
      <c r="G52" s="254">
        <f>ROUND(E52*F52,2)</f>
        <v>0</v>
      </c>
      <c r="H52" s="253"/>
      <c r="I52" s="254">
        <f>ROUND(E52*H52,2)</f>
        <v>0</v>
      </c>
      <c r="J52" s="253"/>
      <c r="K52" s="254">
        <f>ROUND(E52*J52,2)</f>
        <v>0</v>
      </c>
      <c r="L52" s="254">
        <v>15</v>
      </c>
      <c r="M52" s="254">
        <f>G52*(1+L52/100)</f>
        <v>0</v>
      </c>
      <c r="N52" s="252">
        <v>0</v>
      </c>
      <c r="O52" s="252">
        <f>ROUND(E52*N52,2)</f>
        <v>0</v>
      </c>
      <c r="P52" s="252">
        <v>0</v>
      </c>
      <c r="Q52" s="252">
        <f>ROUND(E52*P52,2)</f>
        <v>0</v>
      </c>
      <c r="R52" s="254"/>
      <c r="S52" s="254" t="s">
        <v>250</v>
      </c>
      <c r="T52" s="255" t="s">
        <v>228</v>
      </c>
      <c r="U52" s="222">
        <v>0</v>
      </c>
      <c r="V52" s="222">
        <f>ROUND(E52*U52,2)</f>
        <v>0</v>
      </c>
      <c r="W52" s="222"/>
      <c r="X52" s="222" t="s">
        <v>298</v>
      </c>
      <c r="Y52" s="222" t="s">
        <v>230</v>
      </c>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42</v>
      </c>
      <c r="B53" s="250" t="s">
        <v>2573</v>
      </c>
      <c r="C53" s="261" t="s">
        <v>2574</v>
      </c>
      <c r="D53" s="251" t="s">
        <v>249</v>
      </c>
      <c r="E53" s="252">
        <v>1</v>
      </c>
      <c r="F53" s="253"/>
      <c r="G53" s="254">
        <f>ROUND(E53*F53,2)</f>
        <v>0</v>
      </c>
      <c r="H53" s="253"/>
      <c r="I53" s="254">
        <f>ROUND(E53*H53,2)</f>
        <v>0</v>
      </c>
      <c r="J53" s="253"/>
      <c r="K53" s="254">
        <f>ROUND(E53*J53,2)</f>
        <v>0</v>
      </c>
      <c r="L53" s="254">
        <v>15</v>
      </c>
      <c r="M53" s="254">
        <f>G53*(1+L53/100)</f>
        <v>0</v>
      </c>
      <c r="N53" s="252">
        <v>0</v>
      </c>
      <c r="O53" s="252">
        <f>ROUND(E53*N53,2)</f>
        <v>0</v>
      </c>
      <c r="P53" s="252">
        <v>0</v>
      </c>
      <c r="Q53" s="252">
        <f>ROUND(E53*P53,2)</f>
        <v>0</v>
      </c>
      <c r="R53" s="254"/>
      <c r="S53" s="254" t="s">
        <v>250</v>
      </c>
      <c r="T53" s="255" t="s">
        <v>228</v>
      </c>
      <c r="U53" s="222">
        <v>0</v>
      </c>
      <c r="V53" s="222">
        <f>ROUND(E53*U53,2)</f>
        <v>0</v>
      </c>
      <c r="W53" s="222"/>
      <c r="X53" s="222" t="s">
        <v>298</v>
      </c>
      <c r="Y53" s="222" t="s">
        <v>230</v>
      </c>
      <c r="Z53" s="212"/>
      <c r="AA53" s="212"/>
      <c r="AB53" s="212"/>
      <c r="AC53" s="212"/>
      <c r="AD53" s="212"/>
      <c r="AE53" s="212"/>
      <c r="AF53" s="212"/>
      <c r="AG53" s="212" t="s">
        <v>362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43</v>
      </c>
      <c r="B54" s="250" t="s">
        <v>2575</v>
      </c>
      <c r="C54" s="261" t="s">
        <v>2576</v>
      </c>
      <c r="D54" s="251" t="s">
        <v>249</v>
      </c>
      <c r="E54" s="252">
        <v>1</v>
      </c>
      <c r="F54" s="253"/>
      <c r="G54" s="254">
        <f>ROUND(E54*F54,2)</f>
        <v>0</v>
      </c>
      <c r="H54" s="253"/>
      <c r="I54" s="254">
        <f>ROUND(E54*H54,2)</f>
        <v>0</v>
      </c>
      <c r="J54" s="253"/>
      <c r="K54" s="254">
        <f>ROUND(E54*J54,2)</f>
        <v>0</v>
      </c>
      <c r="L54" s="254">
        <v>15</v>
      </c>
      <c r="M54" s="254">
        <f>G54*(1+L54/100)</f>
        <v>0</v>
      </c>
      <c r="N54" s="252">
        <v>0</v>
      </c>
      <c r="O54" s="252">
        <f>ROUND(E54*N54,2)</f>
        <v>0</v>
      </c>
      <c r="P54" s="252">
        <v>0</v>
      </c>
      <c r="Q54" s="252">
        <f>ROUND(E54*P54,2)</f>
        <v>0</v>
      </c>
      <c r="R54" s="254"/>
      <c r="S54" s="254" t="s">
        <v>250</v>
      </c>
      <c r="T54" s="255" t="s">
        <v>228</v>
      </c>
      <c r="U54" s="222">
        <v>0</v>
      </c>
      <c r="V54" s="222">
        <f>ROUND(E54*U54,2)</f>
        <v>0</v>
      </c>
      <c r="W54" s="222"/>
      <c r="X54" s="222" t="s">
        <v>298</v>
      </c>
      <c r="Y54" s="222" t="s">
        <v>230</v>
      </c>
      <c r="Z54" s="212"/>
      <c r="AA54" s="212"/>
      <c r="AB54" s="212"/>
      <c r="AC54" s="212"/>
      <c r="AD54" s="212"/>
      <c r="AE54" s="212"/>
      <c r="AF54" s="212"/>
      <c r="AG54" s="212" t="s">
        <v>362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9">
        <v>44</v>
      </c>
      <c r="B55" s="240" t="s">
        <v>2577</v>
      </c>
      <c r="C55" s="257" t="s">
        <v>2578</v>
      </c>
      <c r="D55" s="241" t="s">
        <v>249</v>
      </c>
      <c r="E55" s="242">
        <v>1</v>
      </c>
      <c r="F55" s="243"/>
      <c r="G55" s="244">
        <f>ROUND(E55*F55,2)</f>
        <v>0</v>
      </c>
      <c r="H55" s="243"/>
      <c r="I55" s="244">
        <f>ROUND(E55*H55,2)</f>
        <v>0</v>
      </c>
      <c r="J55" s="243"/>
      <c r="K55" s="244">
        <f>ROUND(E55*J55,2)</f>
        <v>0</v>
      </c>
      <c r="L55" s="244">
        <v>15</v>
      </c>
      <c r="M55" s="244">
        <f>G55*(1+L55/100)</f>
        <v>0</v>
      </c>
      <c r="N55" s="242">
        <v>0</v>
      </c>
      <c r="O55" s="242">
        <f>ROUND(E55*N55,2)</f>
        <v>0</v>
      </c>
      <c r="P55" s="242">
        <v>0</v>
      </c>
      <c r="Q55" s="242">
        <f>ROUND(E55*P55,2)</f>
        <v>0</v>
      </c>
      <c r="R55" s="244"/>
      <c r="S55" s="244" t="s">
        <v>250</v>
      </c>
      <c r="T55" s="245" t="s">
        <v>228</v>
      </c>
      <c r="U55" s="222">
        <v>0</v>
      </c>
      <c r="V55" s="222">
        <f>ROUND(E55*U55,2)</f>
        <v>0</v>
      </c>
      <c r="W55" s="222"/>
      <c r="X55" s="222" t="s">
        <v>298</v>
      </c>
      <c r="Y55" s="222" t="s">
        <v>230</v>
      </c>
      <c r="Z55" s="212"/>
      <c r="AA55" s="212"/>
      <c r="AB55" s="212"/>
      <c r="AC55" s="212"/>
      <c r="AD55" s="212"/>
      <c r="AE55" s="212"/>
      <c r="AF55" s="212"/>
      <c r="AG55" s="212" t="s">
        <v>362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3"/>
      <c r="B56" s="4"/>
      <c r="C56" s="262"/>
      <c r="D56" s="6"/>
      <c r="E56" s="3"/>
      <c r="F56" s="3"/>
      <c r="G56" s="3"/>
      <c r="H56" s="3"/>
      <c r="I56" s="3"/>
      <c r="J56" s="3"/>
      <c r="K56" s="3"/>
      <c r="L56" s="3"/>
      <c r="M56" s="3"/>
      <c r="N56" s="3"/>
      <c r="O56" s="3"/>
      <c r="P56" s="3"/>
      <c r="Q56" s="3"/>
      <c r="R56" s="3"/>
      <c r="S56" s="3"/>
      <c r="T56" s="3"/>
      <c r="U56" s="3"/>
      <c r="V56" s="3"/>
      <c r="W56" s="3"/>
      <c r="X56" s="3"/>
      <c r="Y56" s="3"/>
      <c r="AE56">
        <v>15</v>
      </c>
      <c r="AF56">
        <v>21</v>
      </c>
      <c r="AG56" t="s">
        <v>208</v>
      </c>
    </row>
    <row r="57" spans="1:60" x14ac:dyDescent="0.2">
      <c r="A57" s="215"/>
      <c r="B57" s="216" t="s">
        <v>29</v>
      </c>
      <c r="C57" s="263"/>
      <c r="D57" s="217"/>
      <c r="E57" s="218"/>
      <c r="F57" s="218"/>
      <c r="G57" s="238">
        <f>G8</f>
        <v>0</v>
      </c>
      <c r="H57" s="3"/>
      <c r="I57" s="3"/>
      <c r="J57" s="3"/>
      <c r="K57" s="3"/>
      <c r="L57" s="3"/>
      <c r="M57" s="3"/>
      <c r="N57" s="3"/>
      <c r="O57" s="3"/>
      <c r="P57" s="3"/>
      <c r="Q57" s="3"/>
      <c r="R57" s="3"/>
      <c r="S57" s="3"/>
      <c r="T57" s="3"/>
      <c r="U57" s="3"/>
      <c r="V57" s="3"/>
      <c r="W57" s="3"/>
      <c r="X57" s="3"/>
      <c r="Y57" s="3"/>
      <c r="AE57">
        <f>SUMIF(L7:L55,AE56,G7:G55)</f>
        <v>0</v>
      </c>
      <c r="AF57">
        <f>SUMIF(L7:L55,AF56,G7:G55)</f>
        <v>0</v>
      </c>
      <c r="AG57" t="s">
        <v>290</v>
      </c>
    </row>
    <row r="58" spans="1:60" x14ac:dyDescent="0.2">
      <c r="C58" s="264"/>
      <c r="D58" s="10"/>
      <c r="AG58" t="s">
        <v>292</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293</v>
      </c>
      <c r="B1" s="197"/>
      <c r="C1" s="197"/>
      <c r="D1" s="197"/>
      <c r="E1" s="197"/>
      <c r="F1" s="197"/>
      <c r="G1" s="197"/>
      <c r="AG1" t="s">
        <v>195</v>
      </c>
    </row>
    <row r="2" spans="1:60" ht="24.95" customHeight="1" x14ac:dyDescent="0.2">
      <c r="A2" s="198" t="s">
        <v>7</v>
      </c>
      <c r="B2" s="49" t="s">
        <v>43</v>
      </c>
      <c r="C2" s="201" t="s">
        <v>44</v>
      </c>
      <c r="D2" s="199"/>
      <c r="E2" s="199"/>
      <c r="F2" s="199"/>
      <c r="G2" s="200"/>
      <c r="AG2" t="s">
        <v>196</v>
      </c>
    </row>
    <row r="3" spans="1:60" ht="24.95" customHeight="1" x14ac:dyDescent="0.2">
      <c r="A3" s="198" t="s">
        <v>8</v>
      </c>
      <c r="B3" s="49" t="s">
        <v>68</v>
      </c>
      <c r="C3" s="201" t="s">
        <v>69</v>
      </c>
      <c r="D3" s="199"/>
      <c r="E3" s="199"/>
      <c r="F3" s="199"/>
      <c r="G3" s="200"/>
      <c r="AC3" s="176" t="s">
        <v>196</v>
      </c>
      <c r="AG3" t="s">
        <v>198</v>
      </c>
    </row>
    <row r="4" spans="1:60" ht="24.95" customHeight="1" x14ac:dyDescent="0.2">
      <c r="A4" s="202" t="s">
        <v>9</v>
      </c>
      <c r="B4" s="203" t="s">
        <v>66</v>
      </c>
      <c r="C4" s="204" t="s">
        <v>70</v>
      </c>
      <c r="D4" s="205"/>
      <c r="E4" s="205"/>
      <c r="F4" s="205"/>
      <c r="G4" s="206"/>
      <c r="AG4" t="s">
        <v>199</v>
      </c>
    </row>
    <row r="5" spans="1:60" x14ac:dyDescent="0.2">
      <c r="D5" s="10"/>
    </row>
    <row r="6" spans="1:60" ht="38.25" x14ac:dyDescent="0.2">
      <c r="A6" s="208" t="s">
        <v>200</v>
      </c>
      <c r="B6" s="210" t="s">
        <v>201</v>
      </c>
      <c r="C6" s="210" t="s">
        <v>202</v>
      </c>
      <c r="D6" s="209" t="s">
        <v>203</v>
      </c>
      <c r="E6" s="208" t="s">
        <v>204</v>
      </c>
      <c r="F6" s="207" t="s">
        <v>205</v>
      </c>
      <c r="G6" s="208" t="s">
        <v>29</v>
      </c>
      <c r="H6" s="211" t="s">
        <v>30</v>
      </c>
      <c r="I6" s="211" t="s">
        <v>206</v>
      </c>
      <c r="J6" s="211" t="s">
        <v>31</v>
      </c>
      <c r="K6" s="211" t="s">
        <v>207</v>
      </c>
      <c r="L6" s="211" t="s">
        <v>208</v>
      </c>
      <c r="M6" s="211" t="s">
        <v>209</v>
      </c>
      <c r="N6" s="211" t="s">
        <v>210</v>
      </c>
      <c r="O6" s="211" t="s">
        <v>211</v>
      </c>
      <c r="P6" s="211" t="s">
        <v>212</v>
      </c>
      <c r="Q6" s="211" t="s">
        <v>213</v>
      </c>
      <c r="R6" s="211" t="s">
        <v>214</v>
      </c>
      <c r="S6" s="211" t="s">
        <v>215</v>
      </c>
      <c r="T6" s="211" t="s">
        <v>216</v>
      </c>
      <c r="U6" s="211" t="s">
        <v>217</v>
      </c>
      <c r="V6" s="211" t="s">
        <v>218</v>
      </c>
      <c r="W6" s="211" t="s">
        <v>219</v>
      </c>
      <c r="X6" s="211" t="s">
        <v>220</v>
      </c>
      <c r="Y6" s="211" t="s">
        <v>221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15" t="s">
        <v>222</v>
      </c>
      <c r="B8" s="216" t="s">
        <v>147</v>
      </c>
      <c r="C8" s="263" t="s">
        <v>148</v>
      </c>
      <c r="D8" s="235"/>
      <c r="E8" s="236"/>
      <c r="F8" s="237"/>
      <c r="G8" s="237">
        <f>SUMIF(AG9:AG10,"&lt;&gt;NOR",G9:G10)</f>
        <v>0</v>
      </c>
      <c r="H8" s="237"/>
      <c r="I8" s="237">
        <f>SUM(I9:I10)</f>
        <v>0</v>
      </c>
      <c r="J8" s="237"/>
      <c r="K8" s="237">
        <f>SUM(K9:K10)</f>
        <v>0</v>
      </c>
      <c r="L8" s="237"/>
      <c r="M8" s="237">
        <f>SUM(M9:M10)</f>
        <v>0</v>
      </c>
      <c r="N8" s="236"/>
      <c r="O8" s="236">
        <f>SUM(O9:O10)</f>
        <v>0</v>
      </c>
      <c r="P8" s="236"/>
      <c r="Q8" s="236">
        <f>SUM(Q9:Q10)</f>
        <v>0</v>
      </c>
      <c r="R8" s="237"/>
      <c r="S8" s="237"/>
      <c r="T8" s="238"/>
      <c r="U8" s="228"/>
      <c r="V8" s="228">
        <f>SUM(V9:V10)</f>
        <v>0</v>
      </c>
      <c r="W8" s="228"/>
      <c r="X8" s="228"/>
      <c r="Y8" s="228"/>
      <c r="AG8" t="s">
        <v>223</v>
      </c>
    </row>
    <row r="9" spans="1:60" outlineLevel="1" x14ac:dyDescent="0.2">
      <c r="A9" s="219"/>
      <c r="B9" s="220"/>
      <c r="C9" s="258" t="s">
        <v>3223</v>
      </c>
      <c r="D9" s="246"/>
      <c r="E9" s="246"/>
      <c r="F9" s="246"/>
      <c r="G9" s="246"/>
      <c r="H9" s="222"/>
      <c r="I9" s="222"/>
      <c r="J9" s="222"/>
      <c r="K9" s="222"/>
      <c r="L9" s="222"/>
      <c r="M9" s="222"/>
      <c r="N9" s="221"/>
      <c r="O9" s="221"/>
      <c r="P9" s="221"/>
      <c r="Q9" s="221"/>
      <c r="R9" s="222"/>
      <c r="S9" s="222"/>
      <c r="T9" s="222"/>
      <c r="U9" s="222"/>
      <c r="V9" s="222"/>
      <c r="W9" s="222"/>
      <c r="X9" s="222"/>
      <c r="Y9" s="222"/>
      <c r="Z9" s="212"/>
      <c r="AA9" s="212"/>
      <c r="AB9" s="212"/>
      <c r="AC9" s="212"/>
      <c r="AD9" s="212"/>
      <c r="AE9" s="212"/>
      <c r="AF9" s="212"/>
      <c r="AG9" s="212" t="s">
        <v>233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49">
        <v>1</v>
      </c>
      <c r="B10" s="250" t="s">
        <v>3275</v>
      </c>
      <c r="C10" s="261" t="s">
        <v>3276</v>
      </c>
      <c r="D10" s="251" t="s">
        <v>317</v>
      </c>
      <c r="E10" s="252">
        <v>35</v>
      </c>
      <c r="F10" s="253"/>
      <c r="G10" s="254">
        <f>ROUND(E10*F10,2)</f>
        <v>0</v>
      </c>
      <c r="H10" s="253"/>
      <c r="I10" s="254">
        <f>ROUND(E10*H10,2)</f>
        <v>0</v>
      </c>
      <c r="J10" s="253"/>
      <c r="K10" s="254">
        <f>ROUND(E10*J10,2)</f>
        <v>0</v>
      </c>
      <c r="L10" s="254">
        <v>15</v>
      </c>
      <c r="M10" s="254">
        <f>G10*(1+L10/100)</f>
        <v>0</v>
      </c>
      <c r="N10" s="252">
        <v>0</v>
      </c>
      <c r="O10" s="252">
        <f>ROUND(E10*N10,2)</f>
        <v>0</v>
      </c>
      <c r="P10" s="252">
        <v>0</v>
      </c>
      <c r="Q10" s="252">
        <f>ROUND(E10*P10,2)</f>
        <v>0</v>
      </c>
      <c r="R10" s="254"/>
      <c r="S10" s="254" t="s">
        <v>250</v>
      </c>
      <c r="T10" s="255" t="s">
        <v>228</v>
      </c>
      <c r="U10" s="222">
        <v>0</v>
      </c>
      <c r="V10" s="222">
        <f>ROUND(E10*U10,2)</f>
        <v>0</v>
      </c>
      <c r="W10" s="222"/>
      <c r="X10" s="222" t="s">
        <v>298</v>
      </c>
      <c r="Y10" s="222" t="s">
        <v>230</v>
      </c>
      <c r="Z10" s="212"/>
      <c r="AA10" s="212"/>
      <c r="AB10" s="212"/>
      <c r="AC10" s="212"/>
      <c r="AD10" s="212"/>
      <c r="AE10" s="212"/>
      <c r="AF10" s="212"/>
      <c r="AG10" s="212" t="s">
        <v>1537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15" t="s">
        <v>222</v>
      </c>
      <c r="B11" s="216" t="s">
        <v>145</v>
      </c>
      <c r="C11" s="263" t="s">
        <v>146</v>
      </c>
      <c r="D11" s="235"/>
      <c r="E11" s="236"/>
      <c r="F11" s="237"/>
      <c r="G11" s="237">
        <f>SUMIF(AG12:AG20,"&lt;&gt;NOR",G12:G20)</f>
        <v>0</v>
      </c>
      <c r="H11" s="237"/>
      <c r="I11" s="237">
        <f>SUM(I12:I20)</f>
        <v>0</v>
      </c>
      <c r="J11" s="237"/>
      <c r="K11" s="237">
        <f>SUM(K12:K20)</f>
        <v>0</v>
      </c>
      <c r="L11" s="237"/>
      <c r="M11" s="237">
        <f>SUM(M12:M20)</f>
        <v>0</v>
      </c>
      <c r="N11" s="236"/>
      <c r="O11" s="236">
        <f>SUM(O12:O20)</f>
        <v>0</v>
      </c>
      <c r="P11" s="236"/>
      <c r="Q11" s="236">
        <f>SUM(Q12:Q20)</f>
        <v>0</v>
      </c>
      <c r="R11" s="237"/>
      <c r="S11" s="237"/>
      <c r="T11" s="238"/>
      <c r="U11" s="228"/>
      <c r="V11" s="228">
        <f>SUM(V12:V20)</f>
        <v>0</v>
      </c>
      <c r="W11" s="228"/>
      <c r="X11" s="228"/>
      <c r="Y11" s="228"/>
      <c r="AG11" t="s">
        <v>223</v>
      </c>
    </row>
    <row r="12" spans="1:60" outlineLevel="1" x14ac:dyDescent="0.2">
      <c r="A12" s="219"/>
      <c r="B12" s="220"/>
      <c r="C12" s="258" t="s">
        <v>3223</v>
      </c>
      <c r="D12" s="246"/>
      <c r="E12" s="246"/>
      <c r="F12" s="246"/>
      <c r="G12" s="246"/>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233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9">
        <v>2</v>
      </c>
      <c r="B13" s="240" t="s">
        <v>3277</v>
      </c>
      <c r="C13" s="257" t="s">
        <v>3278</v>
      </c>
      <c r="D13" s="241" t="s">
        <v>1115</v>
      </c>
      <c r="E13" s="242">
        <v>1</v>
      </c>
      <c r="F13" s="243"/>
      <c r="G13" s="244">
        <f>ROUND(E13*F13,2)</f>
        <v>0</v>
      </c>
      <c r="H13" s="243"/>
      <c r="I13" s="244">
        <f>ROUND(E13*H13,2)</f>
        <v>0</v>
      </c>
      <c r="J13" s="243"/>
      <c r="K13" s="244">
        <f>ROUND(E13*J13,2)</f>
        <v>0</v>
      </c>
      <c r="L13" s="244">
        <v>15</v>
      </c>
      <c r="M13" s="244">
        <f>G13*(1+L13/100)</f>
        <v>0</v>
      </c>
      <c r="N13" s="242">
        <v>0</v>
      </c>
      <c r="O13" s="242">
        <f>ROUND(E13*N13,2)</f>
        <v>0</v>
      </c>
      <c r="P13" s="242">
        <v>0</v>
      </c>
      <c r="Q13" s="242">
        <f>ROUND(E13*P13,2)</f>
        <v>0</v>
      </c>
      <c r="R13" s="244"/>
      <c r="S13" s="244" t="s">
        <v>250</v>
      </c>
      <c r="T13" s="245" t="s">
        <v>228</v>
      </c>
      <c r="U13" s="222">
        <v>0</v>
      </c>
      <c r="V13" s="222">
        <f>ROUND(E13*U13,2)</f>
        <v>0</v>
      </c>
      <c r="W13" s="222"/>
      <c r="X13" s="222" t="s">
        <v>369</v>
      </c>
      <c r="Y13" s="222" t="s">
        <v>230</v>
      </c>
      <c r="Z13" s="212"/>
      <c r="AA13" s="212"/>
      <c r="AB13" s="212"/>
      <c r="AC13" s="212"/>
      <c r="AD13" s="212"/>
      <c r="AE13" s="212"/>
      <c r="AF13" s="212"/>
      <c r="AG13" s="212" t="s">
        <v>3279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8" t="s">
        <v>3280</v>
      </c>
      <c r="D14" s="246"/>
      <c r="E14" s="246"/>
      <c r="F14" s="246"/>
      <c r="G14" s="24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233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60" t="s">
        <v>3281</v>
      </c>
      <c r="D15" s="248"/>
      <c r="E15" s="248"/>
      <c r="F15" s="248"/>
      <c r="G15" s="248"/>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233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3" x14ac:dyDescent="0.2">
      <c r="A16" s="219"/>
      <c r="B16" s="220"/>
      <c r="C16" s="260" t="s">
        <v>3282</v>
      </c>
      <c r="D16" s="248"/>
      <c r="E16" s="248"/>
      <c r="F16" s="248"/>
      <c r="G16" s="248"/>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233</v>
      </c>
      <c r="AH16" s="212"/>
      <c r="AI16" s="212"/>
      <c r="AJ16" s="212"/>
      <c r="AK16" s="212"/>
      <c r="AL16" s="212"/>
      <c r="AM16" s="212"/>
      <c r="AN16" s="212"/>
      <c r="AO16" s="212"/>
      <c r="AP16" s="212"/>
      <c r="AQ16" s="212"/>
      <c r="AR16" s="212"/>
      <c r="AS16" s="212"/>
      <c r="AT16" s="212"/>
      <c r="AU16" s="212"/>
      <c r="AV16" s="212"/>
      <c r="AW16" s="212"/>
      <c r="AX16" s="212"/>
      <c r="AY16" s="212"/>
      <c r="AZ16" s="212"/>
      <c r="BA16" s="247" t="str">
        <f>C16</f>
        <v>Navržený turbokotel pracuje s uzavřenou spalovací komorou a neodebírá vzduch z místnosti. Odtah spalin od kotle a přívod spalovacího vzduchu je zajištěn typovým odděleným potrubím, které je vedeno stávajícím komínovým průduchem. KOncetricky je tímto komínem zajištěn přívod spalovacího vzduchu pro kotel.</v>
      </c>
      <c r="BB16" s="212"/>
      <c r="BC16" s="212"/>
      <c r="BD16" s="212"/>
      <c r="BE16" s="212"/>
      <c r="BF16" s="212"/>
      <c r="BG16" s="212"/>
      <c r="BH16" s="212"/>
    </row>
    <row r="17" spans="1:60" outlineLevel="2" x14ac:dyDescent="0.2">
      <c r="A17" s="219"/>
      <c r="B17" s="220"/>
      <c r="C17" s="259" t="s">
        <v>3283</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3284</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235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9" t="s">
        <v>3285</v>
      </c>
      <c r="D19" s="226"/>
      <c r="E19" s="227">
        <v>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9">
        <v>3</v>
      </c>
      <c r="B20" s="250" t="s">
        <v>3286</v>
      </c>
      <c r="C20" s="261" t="s">
        <v>3287</v>
      </c>
      <c r="D20" s="251" t="s">
        <v>3288</v>
      </c>
      <c r="E20" s="252">
        <v>33</v>
      </c>
      <c r="F20" s="253"/>
      <c r="G20" s="254">
        <f>ROUND(E20*F20,2)</f>
        <v>0</v>
      </c>
      <c r="H20" s="253"/>
      <c r="I20" s="254">
        <f>ROUND(E20*H20,2)</f>
        <v>0</v>
      </c>
      <c r="J20" s="253"/>
      <c r="K20" s="254">
        <f>ROUND(E20*J20,2)</f>
        <v>0</v>
      </c>
      <c r="L20" s="254">
        <v>15</v>
      </c>
      <c r="M20" s="254">
        <f>G20*(1+L20/100)</f>
        <v>0</v>
      </c>
      <c r="N20" s="252">
        <v>0</v>
      </c>
      <c r="O20" s="252">
        <f>ROUND(E20*N20,2)</f>
        <v>0</v>
      </c>
      <c r="P20" s="252">
        <v>0</v>
      </c>
      <c r="Q20" s="252">
        <f>ROUND(E20*P20,2)</f>
        <v>0</v>
      </c>
      <c r="R20" s="254"/>
      <c r="S20" s="254" t="s">
        <v>250</v>
      </c>
      <c r="T20" s="255" t="s">
        <v>228</v>
      </c>
      <c r="U20" s="222">
        <v>0</v>
      </c>
      <c r="V20" s="222">
        <f>ROUND(E20*U20,2)</f>
        <v>0</v>
      </c>
      <c r="W20" s="222"/>
      <c r="X20" s="222" t="s">
        <v>347</v>
      </c>
      <c r="Y20" s="222" t="s">
        <v>230</v>
      </c>
      <c r="Z20" s="212"/>
      <c r="AA20" s="212"/>
      <c r="AB20" s="212"/>
      <c r="AC20" s="212"/>
      <c r="AD20" s="212"/>
      <c r="AE20" s="212"/>
      <c r="AF20" s="212"/>
      <c r="AG20" s="212" t="s">
        <v>348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15" t="s">
        <v>222</v>
      </c>
      <c r="B21" s="216" t="s">
        <v>147</v>
      </c>
      <c r="C21" s="263" t="s">
        <v>148</v>
      </c>
      <c r="D21" s="235"/>
      <c r="E21" s="236"/>
      <c r="F21" s="237"/>
      <c r="G21" s="237">
        <f>SUMIF(AG22:AG27,"&lt;&gt;NOR",G22:G27)</f>
        <v>0</v>
      </c>
      <c r="H21" s="237"/>
      <c r="I21" s="237">
        <f>SUM(I22:I27)</f>
        <v>0</v>
      </c>
      <c r="J21" s="237"/>
      <c r="K21" s="237">
        <f>SUM(K22:K27)</f>
        <v>0</v>
      </c>
      <c r="L21" s="237"/>
      <c r="M21" s="237">
        <f>SUM(M22:M27)</f>
        <v>0</v>
      </c>
      <c r="N21" s="236"/>
      <c r="O21" s="236">
        <f>SUM(O22:O27)</f>
        <v>0</v>
      </c>
      <c r="P21" s="236"/>
      <c r="Q21" s="236">
        <f>SUM(Q22:Q27)</f>
        <v>0</v>
      </c>
      <c r="R21" s="237"/>
      <c r="S21" s="237"/>
      <c r="T21" s="238"/>
      <c r="U21" s="228"/>
      <c r="V21" s="228">
        <f>SUM(V22:V27)</f>
        <v>0</v>
      </c>
      <c r="W21" s="228"/>
      <c r="X21" s="228"/>
      <c r="Y21" s="228"/>
      <c r="AG21" t="s">
        <v>223</v>
      </c>
    </row>
    <row r="22" spans="1:60" outlineLevel="1" x14ac:dyDescent="0.2">
      <c r="A22" s="219"/>
      <c r="B22" s="220"/>
      <c r="C22" s="258" t="s">
        <v>3223</v>
      </c>
      <c r="D22" s="246"/>
      <c r="E22" s="246"/>
      <c r="F22" s="246"/>
      <c r="G22" s="24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233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9">
        <v>4</v>
      </c>
      <c r="B23" s="250" t="s">
        <v>3289</v>
      </c>
      <c r="C23" s="261" t="s">
        <v>3290</v>
      </c>
      <c r="D23" s="251" t="s">
        <v>317</v>
      </c>
      <c r="E23" s="252">
        <v>50</v>
      </c>
      <c r="F23" s="253"/>
      <c r="G23" s="254">
        <f>ROUND(E23*F23,2)</f>
        <v>0</v>
      </c>
      <c r="H23" s="253"/>
      <c r="I23" s="254">
        <f>ROUND(E23*H23,2)</f>
        <v>0</v>
      </c>
      <c r="J23" s="253"/>
      <c r="K23" s="254">
        <f>ROUND(E23*J23,2)</f>
        <v>0</v>
      </c>
      <c r="L23" s="254">
        <v>15</v>
      </c>
      <c r="M23" s="254">
        <f>G23*(1+L23/100)</f>
        <v>0</v>
      </c>
      <c r="N23" s="252">
        <v>0</v>
      </c>
      <c r="O23" s="252">
        <f>ROUND(E23*N23,2)</f>
        <v>0</v>
      </c>
      <c r="P23" s="252">
        <v>0</v>
      </c>
      <c r="Q23" s="252">
        <f>ROUND(E23*P23,2)</f>
        <v>0</v>
      </c>
      <c r="R23" s="254"/>
      <c r="S23" s="254" t="s">
        <v>250</v>
      </c>
      <c r="T23" s="255" t="s">
        <v>228</v>
      </c>
      <c r="U23" s="222">
        <v>0</v>
      </c>
      <c r="V23" s="222">
        <f>ROUND(E23*U23,2)</f>
        <v>0</v>
      </c>
      <c r="W23" s="222"/>
      <c r="X23" s="222" t="s">
        <v>298</v>
      </c>
      <c r="Y23" s="222" t="s">
        <v>230</v>
      </c>
      <c r="Z23" s="212"/>
      <c r="AA23" s="212"/>
      <c r="AB23" s="212"/>
      <c r="AC23" s="212"/>
      <c r="AD23" s="212"/>
      <c r="AE23" s="212"/>
      <c r="AF23" s="212"/>
      <c r="AG23" s="212" t="s">
        <v>1537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9">
        <v>5</v>
      </c>
      <c r="B24" s="250" t="s">
        <v>3291</v>
      </c>
      <c r="C24" s="261" t="s">
        <v>3292</v>
      </c>
      <c r="D24" s="251" t="s">
        <v>317</v>
      </c>
      <c r="E24" s="252">
        <v>8</v>
      </c>
      <c r="F24" s="253"/>
      <c r="G24" s="254">
        <f>ROUND(E24*F24,2)</f>
        <v>0</v>
      </c>
      <c r="H24" s="253"/>
      <c r="I24" s="254">
        <f>ROUND(E24*H24,2)</f>
        <v>0</v>
      </c>
      <c r="J24" s="253"/>
      <c r="K24" s="254">
        <f>ROUND(E24*J24,2)</f>
        <v>0</v>
      </c>
      <c r="L24" s="254">
        <v>15</v>
      </c>
      <c r="M24" s="254">
        <f>G24*(1+L24/100)</f>
        <v>0</v>
      </c>
      <c r="N24" s="252">
        <v>0</v>
      </c>
      <c r="O24" s="252">
        <f>ROUND(E24*N24,2)</f>
        <v>0</v>
      </c>
      <c r="P24" s="252">
        <v>0</v>
      </c>
      <c r="Q24" s="252">
        <f>ROUND(E24*P24,2)</f>
        <v>0</v>
      </c>
      <c r="R24" s="254"/>
      <c r="S24" s="254" t="s">
        <v>250</v>
      </c>
      <c r="T24" s="255" t="s">
        <v>228</v>
      </c>
      <c r="U24" s="222">
        <v>0</v>
      </c>
      <c r="V24" s="222">
        <f>ROUND(E24*U24,2)</f>
        <v>0</v>
      </c>
      <c r="W24" s="222"/>
      <c r="X24" s="222" t="s">
        <v>298</v>
      </c>
      <c r="Y24" s="222" t="s">
        <v>230</v>
      </c>
      <c r="Z24" s="212"/>
      <c r="AA24" s="212"/>
      <c r="AB24" s="212"/>
      <c r="AC24" s="212"/>
      <c r="AD24" s="212"/>
      <c r="AE24" s="212"/>
      <c r="AF24" s="212"/>
      <c r="AG24" s="212" t="s">
        <v>1537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6</v>
      </c>
      <c r="B25" s="250" t="s">
        <v>3293</v>
      </c>
      <c r="C25" s="261" t="s">
        <v>3294</v>
      </c>
      <c r="D25" s="251" t="s">
        <v>3295</v>
      </c>
      <c r="E25" s="252">
        <v>14</v>
      </c>
      <c r="F25" s="253"/>
      <c r="G25" s="254">
        <f>ROUND(E25*F25,2)</f>
        <v>0</v>
      </c>
      <c r="H25" s="253"/>
      <c r="I25" s="254">
        <f>ROUND(E25*H25,2)</f>
        <v>0</v>
      </c>
      <c r="J25" s="253"/>
      <c r="K25" s="254">
        <f>ROUND(E25*J25,2)</f>
        <v>0</v>
      </c>
      <c r="L25" s="254">
        <v>15</v>
      </c>
      <c r="M25" s="254">
        <f>G25*(1+L25/100)</f>
        <v>0</v>
      </c>
      <c r="N25" s="252">
        <v>0</v>
      </c>
      <c r="O25" s="252">
        <f>ROUND(E25*N25,2)</f>
        <v>0</v>
      </c>
      <c r="P25" s="252">
        <v>0</v>
      </c>
      <c r="Q25" s="252">
        <f>ROUND(E25*P25,2)</f>
        <v>0</v>
      </c>
      <c r="R25" s="254"/>
      <c r="S25" s="254" t="s">
        <v>250</v>
      </c>
      <c r="T25" s="255" t="s">
        <v>228</v>
      </c>
      <c r="U25" s="222">
        <v>0</v>
      </c>
      <c r="V25" s="222">
        <f>ROUND(E25*U25,2)</f>
        <v>0</v>
      </c>
      <c r="W25" s="222"/>
      <c r="X25" s="222" t="s">
        <v>369</v>
      </c>
      <c r="Y25" s="222" t="s">
        <v>230</v>
      </c>
      <c r="Z25" s="212"/>
      <c r="AA25" s="212"/>
      <c r="AB25" s="212"/>
      <c r="AC25" s="212"/>
      <c r="AD25" s="212"/>
      <c r="AE25" s="212"/>
      <c r="AF25" s="212"/>
      <c r="AG25" s="212" t="s">
        <v>3279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7</v>
      </c>
      <c r="B26" s="250" t="s">
        <v>3296</v>
      </c>
      <c r="C26" s="261" t="s">
        <v>3297</v>
      </c>
      <c r="D26" s="251" t="s">
        <v>3295</v>
      </c>
      <c r="E26" s="252">
        <v>2</v>
      </c>
      <c r="F26" s="253"/>
      <c r="G26" s="254">
        <f>ROUND(E26*F26,2)</f>
        <v>0</v>
      </c>
      <c r="H26" s="253"/>
      <c r="I26" s="254">
        <f>ROUND(E26*H26,2)</f>
        <v>0</v>
      </c>
      <c r="J26" s="253"/>
      <c r="K26" s="254">
        <f>ROUND(E26*J26,2)</f>
        <v>0</v>
      </c>
      <c r="L26" s="254">
        <v>15</v>
      </c>
      <c r="M26" s="254">
        <f>G26*(1+L26/100)</f>
        <v>0</v>
      </c>
      <c r="N26" s="252">
        <v>0</v>
      </c>
      <c r="O26" s="252">
        <f>ROUND(E26*N26,2)</f>
        <v>0</v>
      </c>
      <c r="P26" s="252">
        <v>0</v>
      </c>
      <c r="Q26" s="252">
        <f>ROUND(E26*P26,2)</f>
        <v>0</v>
      </c>
      <c r="R26" s="254"/>
      <c r="S26" s="254" t="s">
        <v>250</v>
      </c>
      <c r="T26" s="255" t="s">
        <v>228</v>
      </c>
      <c r="U26" s="222">
        <v>0</v>
      </c>
      <c r="V26" s="222">
        <f>ROUND(E26*U26,2)</f>
        <v>0</v>
      </c>
      <c r="W26" s="222"/>
      <c r="X26" s="222" t="s">
        <v>369</v>
      </c>
      <c r="Y26" s="222" t="s">
        <v>230</v>
      </c>
      <c r="Z26" s="212"/>
      <c r="AA26" s="212"/>
      <c r="AB26" s="212"/>
      <c r="AC26" s="212"/>
      <c r="AD26" s="212"/>
      <c r="AE26" s="212"/>
      <c r="AF26" s="212"/>
      <c r="AG26" s="212" t="s">
        <v>3279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9">
        <v>8</v>
      </c>
      <c r="B27" s="250" t="s">
        <v>3298</v>
      </c>
      <c r="C27" s="261" t="s">
        <v>3299</v>
      </c>
      <c r="D27" s="251" t="s">
        <v>3300</v>
      </c>
      <c r="E27" s="252">
        <v>1</v>
      </c>
      <c r="F27" s="253"/>
      <c r="G27" s="254">
        <f>ROUND(E27*F27,2)</f>
        <v>0</v>
      </c>
      <c r="H27" s="253"/>
      <c r="I27" s="254">
        <f>ROUND(E27*H27,2)</f>
        <v>0</v>
      </c>
      <c r="J27" s="253"/>
      <c r="K27" s="254">
        <f>ROUND(E27*J27,2)</f>
        <v>0</v>
      </c>
      <c r="L27" s="254">
        <v>15</v>
      </c>
      <c r="M27" s="254">
        <f>G27*(1+L27/100)</f>
        <v>0</v>
      </c>
      <c r="N27" s="252">
        <v>0</v>
      </c>
      <c r="O27" s="252">
        <f>ROUND(E27*N27,2)</f>
        <v>0</v>
      </c>
      <c r="P27" s="252">
        <v>0</v>
      </c>
      <c r="Q27" s="252">
        <f>ROUND(E27*P27,2)</f>
        <v>0</v>
      </c>
      <c r="R27" s="254"/>
      <c r="S27" s="254" t="s">
        <v>250</v>
      </c>
      <c r="T27" s="255" t="s">
        <v>228</v>
      </c>
      <c r="U27" s="222">
        <v>0</v>
      </c>
      <c r="V27" s="222">
        <f>ROUND(E27*U27,2)</f>
        <v>0</v>
      </c>
      <c r="W27" s="222"/>
      <c r="X27" s="222" t="s">
        <v>369</v>
      </c>
      <c r="Y27" s="222" t="s">
        <v>230</v>
      </c>
      <c r="Z27" s="212"/>
      <c r="AA27" s="212"/>
      <c r="AB27" s="212"/>
      <c r="AC27" s="212"/>
      <c r="AD27" s="212"/>
      <c r="AE27" s="212"/>
      <c r="AF27" s="212"/>
      <c r="AG27" s="212" t="s">
        <v>3279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15" t="s">
        <v>222</v>
      </c>
      <c r="B28" s="216" t="s">
        <v>149</v>
      </c>
      <c r="C28" s="263" t="s">
        <v>150</v>
      </c>
      <c r="D28" s="235"/>
      <c r="E28" s="236"/>
      <c r="F28" s="237"/>
      <c r="G28" s="237">
        <f>SUMIF(AG29:AG36,"&lt;&gt;NOR",G29:G36)</f>
        <v>0</v>
      </c>
      <c r="H28" s="237"/>
      <c r="I28" s="237">
        <f>SUM(I29:I36)</f>
        <v>0</v>
      </c>
      <c r="J28" s="237"/>
      <c r="K28" s="237">
        <f>SUM(K29:K36)</f>
        <v>0</v>
      </c>
      <c r="L28" s="237"/>
      <c r="M28" s="237">
        <f>SUM(M29:M36)</f>
        <v>0</v>
      </c>
      <c r="N28" s="236"/>
      <c r="O28" s="236">
        <f>SUM(O29:O36)</f>
        <v>0</v>
      </c>
      <c r="P28" s="236"/>
      <c r="Q28" s="236">
        <f>SUM(Q29:Q36)</f>
        <v>0</v>
      </c>
      <c r="R28" s="237"/>
      <c r="S28" s="237"/>
      <c r="T28" s="238"/>
      <c r="U28" s="228"/>
      <c r="V28" s="228">
        <f>SUM(V29:V36)</f>
        <v>0</v>
      </c>
      <c r="W28" s="228"/>
      <c r="X28" s="228"/>
      <c r="Y28" s="228"/>
      <c r="AG28" t="s">
        <v>223</v>
      </c>
    </row>
    <row r="29" spans="1:60" outlineLevel="1" x14ac:dyDescent="0.2">
      <c r="A29" s="219"/>
      <c r="B29" s="220"/>
      <c r="C29" s="258" t="s">
        <v>3223</v>
      </c>
      <c r="D29" s="246"/>
      <c r="E29" s="246"/>
      <c r="F29" s="246"/>
      <c r="G29" s="24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9">
        <v>9</v>
      </c>
      <c r="B30" s="250" t="s">
        <v>3301</v>
      </c>
      <c r="C30" s="261" t="s">
        <v>3302</v>
      </c>
      <c r="D30" s="251" t="s">
        <v>3300</v>
      </c>
      <c r="E30" s="252">
        <v>1</v>
      </c>
      <c r="F30" s="253"/>
      <c r="G30" s="254">
        <f>ROUND(E30*F30,2)</f>
        <v>0</v>
      </c>
      <c r="H30" s="253"/>
      <c r="I30" s="254">
        <f>ROUND(E30*H30,2)</f>
        <v>0</v>
      </c>
      <c r="J30" s="253"/>
      <c r="K30" s="254">
        <f>ROUND(E30*J30,2)</f>
        <v>0</v>
      </c>
      <c r="L30" s="254">
        <v>15</v>
      </c>
      <c r="M30" s="254">
        <f>G30*(1+L30/100)</f>
        <v>0</v>
      </c>
      <c r="N30" s="252">
        <v>0</v>
      </c>
      <c r="O30" s="252">
        <f>ROUND(E30*N30,2)</f>
        <v>0</v>
      </c>
      <c r="P30" s="252">
        <v>0</v>
      </c>
      <c r="Q30" s="252">
        <f>ROUND(E30*P30,2)</f>
        <v>0</v>
      </c>
      <c r="R30" s="254"/>
      <c r="S30" s="254" t="s">
        <v>250</v>
      </c>
      <c r="T30" s="255" t="s">
        <v>228</v>
      </c>
      <c r="U30" s="222">
        <v>0</v>
      </c>
      <c r="V30" s="222">
        <f>ROUND(E30*U30,2)</f>
        <v>0</v>
      </c>
      <c r="W30" s="222"/>
      <c r="X30" s="222" t="s">
        <v>298</v>
      </c>
      <c r="Y30" s="222" t="s">
        <v>230</v>
      </c>
      <c r="Z30" s="212"/>
      <c r="AA30" s="212"/>
      <c r="AB30" s="212"/>
      <c r="AC30" s="212"/>
      <c r="AD30" s="212"/>
      <c r="AE30" s="212"/>
      <c r="AF30" s="212"/>
      <c r="AG30" s="212" t="s">
        <v>1537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9">
        <v>10</v>
      </c>
      <c r="B31" s="250" t="s">
        <v>3303</v>
      </c>
      <c r="C31" s="261" t="s">
        <v>3304</v>
      </c>
      <c r="D31" s="251" t="s">
        <v>3300</v>
      </c>
      <c r="E31" s="252">
        <v>1</v>
      </c>
      <c r="F31" s="253"/>
      <c r="G31" s="254">
        <f>ROUND(E31*F31,2)</f>
        <v>0</v>
      </c>
      <c r="H31" s="253"/>
      <c r="I31" s="254">
        <f>ROUND(E31*H31,2)</f>
        <v>0</v>
      </c>
      <c r="J31" s="253"/>
      <c r="K31" s="254">
        <f>ROUND(E31*J31,2)</f>
        <v>0</v>
      </c>
      <c r="L31" s="254">
        <v>15</v>
      </c>
      <c r="M31" s="254">
        <f>G31*(1+L31/100)</f>
        <v>0</v>
      </c>
      <c r="N31" s="252">
        <v>0</v>
      </c>
      <c r="O31" s="252">
        <f>ROUND(E31*N31,2)</f>
        <v>0</v>
      </c>
      <c r="P31" s="252">
        <v>0</v>
      </c>
      <c r="Q31" s="252">
        <f>ROUND(E31*P31,2)</f>
        <v>0</v>
      </c>
      <c r="R31" s="254"/>
      <c r="S31" s="254" t="s">
        <v>250</v>
      </c>
      <c r="T31" s="255" t="s">
        <v>228</v>
      </c>
      <c r="U31" s="222">
        <v>0</v>
      </c>
      <c r="V31" s="222">
        <f>ROUND(E31*U31,2)</f>
        <v>0</v>
      </c>
      <c r="W31" s="222"/>
      <c r="X31" s="222" t="s">
        <v>369</v>
      </c>
      <c r="Y31" s="222" t="s">
        <v>230</v>
      </c>
      <c r="Z31" s="212"/>
      <c r="AA31" s="212"/>
      <c r="AB31" s="212"/>
      <c r="AC31" s="212"/>
      <c r="AD31" s="212"/>
      <c r="AE31" s="212"/>
      <c r="AF31" s="212"/>
      <c r="AG31" s="212" t="s">
        <v>3279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11</v>
      </c>
      <c r="B32" s="250" t="s">
        <v>3305</v>
      </c>
      <c r="C32" s="261" t="s">
        <v>3306</v>
      </c>
      <c r="D32" s="251" t="s">
        <v>3300</v>
      </c>
      <c r="E32" s="252">
        <v>2</v>
      </c>
      <c r="F32" s="253"/>
      <c r="G32" s="254">
        <f>ROUND(E32*F32,2)</f>
        <v>0</v>
      </c>
      <c r="H32" s="253"/>
      <c r="I32" s="254">
        <f>ROUND(E32*H32,2)</f>
        <v>0</v>
      </c>
      <c r="J32" s="253"/>
      <c r="K32" s="254">
        <f>ROUND(E32*J32,2)</f>
        <v>0</v>
      </c>
      <c r="L32" s="254">
        <v>15</v>
      </c>
      <c r="M32" s="254">
        <f>G32*(1+L32/100)</f>
        <v>0</v>
      </c>
      <c r="N32" s="252">
        <v>0</v>
      </c>
      <c r="O32" s="252">
        <f>ROUND(E32*N32,2)</f>
        <v>0</v>
      </c>
      <c r="P32" s="252">
        <v>0</v>
      </c>
      <c r="Q32" s="252">
        <f>ROUND(E32*P32,2)</f>
        <v>0</v>
      </c>
      <c r="R32" s="254"/>
      <c r="S32" s="254" t="s">
        <v>250</v>
      </c>
      <c r="T32" s="255" t="s">
        <v>228</v>
      </c>
      <c r="U32" s="222">
        <v>0</v>
      </c>
      <c r="V32" s="222">
        <f>ROUND(E32*U32,2)</f>
        <v>0</v>
      </c>
      <c r="W32" s="222"/>
      <c r="X32" s="222" t="s">
        <v>369</v>
      </c>
      <c r="Y32" s="222" t="s">
        <v>230</v>
      </c>
      <c r="Z32" s="212"/>
      <c r="AA32" s="212"/>
      <c r="AB32" s="212"/>
      <c r="AC32" s="212"/>
      <c r="AD32" s="212"/>
      <c r="AE32" s="212"/>
      <c r="AF32" s="212"/>
      <c r="AG32" s="212" t="s">
        <v>3279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9">
        <v>12</v>
      </c>
      <c r="B33" s="250" t="s">
        <v>3307</v>
      </c>
      <c r="C33" s="261" t="s">
        <v>3308</v>
      </c>
      <c r="D33" s="251" t="s">
        <v>3300</v>
      </c>
      <c r="E33" s="252">
        <v>6</v>
      </c>
      <c r="F33" s="253"/>
      <c r="G33" s="254">
        <f>ROUND(E33*F33,2)</f>
        <v>0</v>
      </c>
      <c r="H33" s="253"/>
      <c r="I33" s="254">
        <f>ROUND(E33*H33,2)</f>
        <v>0</v>
      </c>
      <c r="J33" s="253"/>
      <c r="K33" s="254">
        <f>ROUND(E33*J33,2)</f>
        <v>0</v>
      </c>
      <c r="L33" s="254">
        <v>15</v>
      </c>
      <c r="M33" s="254">
        <f>G33*(1+L33/100)</f>
        <v>0</v>
      </c>
      <c r="N33" s="252">
        <v>0</v>
      </c>
      <c r="O33" s="252">
        <f>ROUND(E33*N33,2)</f>
        <v>0</v>
      </c>
      <c r="P33" s="252">
        <v>0</v>
      </c>
      <c r="Q33" s="252">
        <f>ROUND(E33*P33,2)</f>
        <v>0</v>
      </c>
      <c r="R33" s="254"/>
      <c r="S33" s="254" t="s">
        <v>250</v>
      </c>
      <c r="T33" s="255" t="s">
        <v>228</v>
      </c>
      <c r="U33" s="222">
        <v>0</v>
      </c>
      <c r="V33" s="222">
        <f>ROUND(E33*U33,2)</f>
        <v>0</v>
      </c>
      <c r="W33" s="222"/>
      <c r="X33" s="222" t="s">
        <v>369</v>
      </c>
      <c r="Y33" s="222" t="s">
        <v>230</v>
      </c>
      <c r="Z33" s="212"/>
      <c r="AA33" s="212"/>
      <c r="AB33" s="212"/>
      <c r="AC33" s="212"/>
      <c r="AD33" s="212"/>
      <c r="AE33" s="212"/>
      <c r="AF33" s="212"/>
      <c r="AG33" s="212" t="s">
        <v>3279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13</v>
      </c>
      <c r="B34" s="250" t="s">
        <v>3309</v>
      </c>
      <c r="C34" s="261" t="s">
        <v>3310</v>
      </c>
      <c r="D34" s="251" t="s">
        <v>3300</v>
      </c>
      <c r="E34" s="252">
        <v>2</v>
      </c>
      <c r="F34" s="253"/>
      <c r="G34" s="254">
        <f>ROUND(E34*F34,2)</f>
        <v>0</v>
      </c>
      <c r="H34" s="253"/>
      <c r="I34" s="254">
        <f>ROUND(E34*H34,2)</f>
        <v>0</v>
      </c>
      <c r="J34" s="253"/>
      <c r="K34" s="254">
        <f>ROUND(E34*J34,2)</f>
        <v>0</v>
      </c>
      <c r="L34" s="254">
        <v>15</v>
      </c>
      <c r="M34" s="254">
        <f>G34*(1+L34/100)</f>
        <v>0</v>
      </c>
      <c r="N34" s="252">
        <v>0</v>
      </c>
      <c r="O34" s="252">
        <f>ROUND(E34*N34,2)</f>
        <v>0</v>
      </c>
      <c r="P34" s="252">
        <v>0</v>
      </c>
      <c r="Q34" s="252">
        <f>ROUND(E34*P34,2)</f>
        <v>0</v>
      </c>
      <c r="R34" s="254"/>
      <c r="S34" s="254" t="s">
        <v>250</v>
      </c>
      <c r="T34" s="255" t="s">
        <v>228</v>
      </c>
      <c r="U34" s="222">
        <v>0</v>
      </c>
      <c r="V34" s="222">
        <f>ROUND(E34*U34,2)</f>
        <v>0</v>
      </c>
      <c r="W34" s="222"/>
      <c r="X34" s="222" t="s">
        <v>369</v>
      </c>
      <c r="Y34" s="222" t="s">
        <v>230</v>
      </c>
      <c r="Z34" s="212"/>
      <c r="AA34" s="212"/>
      <c r="AB34" s="212"/>
      <c r="AC34" s="212"/>
      <c r="AD34" s="212"/>
      <c r="AE34" s="212"/>
      <c r="AF34" s="212"/>
      <c r="AG34" s="212" t="s">
        <v>3279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9">
        <v>14</v>
      </c>
      <c r="B35" s="250" t="s">
        <v>3311</v>
      </c>
      <c r="C35" s="261" t="s">
        <v>3312</v>
      </c>
      <c r="D35" s="251" t="s">
        <v>3300</v>
      </c>
      <c r="E35" s="252">
        <v>5</v>
      </c>
      <c r="F35" s="253"/>
      <c r="G35" s="254">
        <f>ROUND(E35*F35,2)</f>
        <v>0</v>
      </c>
      <c r="H35" s="253"/>
      <c r="I35" s="254">
        <f>ROUND(E35*H35,2)</f>
        <v>0</v>
      </c>
      <c r="J35" s="253"/>
      <c r="K35" s="254">
        <f>ROUND(E35*J35,2)</f>
        <v>0</v>
      </c>
      <c r="L35" s="254">
        <v>15</v>
      </c>
      <c r="M35" s="254">
        <f>G35*(1+L35/100)</f>
        <v>0</v>
      </c>
      <c r="N35" s="252">
        <v>0</v>
      </c>
      <c r="O35" s="252">
        <f>ROUND(E35*N35,2)</f>
        <v>0</v>
      </c>
      <c r="P35" s="252">
        <v>0</v>
      </c>
      <c r="Q35" s="252">
        <f>ROUND(E35*P35,2)</f>
        <v>0</v>
      </c>
      <c r="R35" s="254"/>
      <c r="S35" s="254" t="s">
        <v>250</v>
      </c>
      <c r="T35" s="255" t="s">
        <v>228</v>
      </c>
      <c r="U35" s="222">
        <v>0</v>
      </c>
      <c r="V35" s="222">
        <f>ROUND(E35*U35,2)</f>
        <v>0</v>
      </c>
      <c r="W35" s="222"/>
      <c r="X35" s="222" t="s">
        <v>369</v>
      </c>
      <c r="Y35" s="222" t="s">
        <v>230</v>
      </c>
      <c r="Z35" s="212"/>
      <c r="AA35" s="212"/>
      <c r="AB35" s="212"/>
      <c r="AC35" s="212"/>
      <c r="AD35" s="212"/>
      <c r="AE35" s="212"/>
      <c r="AF35" s="212"/>
      <c r="AG35" s="212" t="s">
        <v>3279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15</v>
      </c>
      <c r="B36" s="250" t="s">
        <v>3313</v>
      </c>
      <c r="C36" s="261" t="s">
        <v>3314</v>
      </c>
      <c r="D36" s="251" t="s">
        <v>3300</v>
      </c>
      <c r="E36" s="252">
        <v>2</v>
      </c>
      <c r="F36" s="253"/>
      <c r="G36" s="254">
        <f>ROUND(E36*F36,2)</f>
        <v>0</v>
      </c>
      <c r="H36" s="253"/>
      <c r="I36" s="254">
        <f>ROUND(E36*H36,2)</f>
        <v>0</v>
      </c>
      <c r="J36" s="253"/>
      <c r="K36" s="254">
        <f>ROUND(E36*J36,2)</f>
        <v>0</v>
      </c>
      <c r="L36" s="254">
        <v>15</v>
      </c>
      <c r="M36" s="254">
        <f>G36*(1+L36/100)</f>
        <v>0</v>
      </c>
      <c r="N36" s="252">
        <v>0</v>
      </c>
      <c r="O36" s="252">
        <f>ROUND(E36*N36,2)</f>
        <v>0</v>
      </c>
      <c r="P36" s="252">
        <v>0</v>
      </c>
      <c r="Q36" s="252">
        <f>ROUND(E36*P36,2)</f>
        <v>0</v>
      </c>
      <c r="R36" s="254"/>
      <c r="S36" s="254" t="s">
        <v>250</v>
      </c>
      <c r="T36" s="255" t="s">
        <v>228</v>
      </c>
      <c r="U36" s="222">
        <v>0</v>
      </c>
      <c r="V36" s="222">
        <f>ROUND(E36*U36,2)</f>
        <v>0</v>
      </c>
      <c r="W36" s="222"/>
      <c r="X36" s="222" t="s">
        <v>369</v>
      </c>
      <c r="Y36" s="222" t="s">
        <v>230</v>
      </c>
      <c r="Z36" s="212"/>
      <c r="AA36" s="212"/>
      <c r="AB36" s="212"/>
      <c r="AC36" s="212"/>
      <c r="AD36" s="212"/>
      <c r="AE36" s="212"/>
      <c r="AF36" s="212"/>
      <c r="AG36" s="212" t="s">
        <v>3279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15" t="s">
        <v>222</v>
      </c>
      <c r="B37" s="216" t="s">
        <v>151</v>
      </c>
      <c r="C37" s="263" t="s">
        <v>152</v>
      </c>
      <c r="D37" s="235"/>
      <c r="E37" s="236"/>
      <c r="F37" s="237"/>
      <c r="G37" s="237">
        <f>SUMIF(AG38:AG51,"&lt;&gt;NOR",G38:G51)</f>
        <v>0</v>
      </c>
      <c r="H37" s="237"/>
      <c r="I37" s="237">
        <f>SUM(I38:I51)</f>
        <v>0</v>
      </c>
      <c r="J37" s="237"/>
      <c r="K37" s="237">
        <f>SUM(K38:K51)</f>
        <v>0</v>
      </c>
      <c r="L37" s="237"/>
      <c r="M37" s="237">
        <f>SUM(M38:M51)</f>
        <v>0</v>
      </c>
      <c r="N37" s="236"/>
      <c r="O37" s="236">
        <f>SUM(O38:O51)</f>
        <v>0</v>
      </c>
      <c r="P37" s="236"/>
      <c r="Q37" s="236">
        <f>SUM(Q38:Q51)</f>
        <v>0</v>
      </c>
      <c r="R37" s="237"/>
      <c r="S37" s="237"/>
      <c r="T37" s="238"/>
      <c r="U37" s="228"/>
      <c r="V37" s="228">
        <f>SUM(V38:V51)</f>
        <v>0</v>
      </c>
      <c r="W37" s="228"/>
      <c r="X37" s="228"/>
      <c r="Y37" s="228"/>
      <c r="AG37" t="s">
        <v>223</v>
      </c>
    </row>
    <row r="38" spans="1:60" outlineLevel="1" x14ac:dyDescent="0.2">
      <c r="A38" s="219"/>
      <c r="B38" s="220"/>
      <c r="C38" s="258" t="s">
        <v>3223</v>
      </c>
      <c r="D38" s="246"/>
      <c r="E38" s="246"/>
      <c r="F38" s="246"/>
      <c r="G38" s="24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16</v>
      </c>
      <c r="B39" s="250" t="s">
        <v>3315</v>
      </c>
      <c r="C39" s="261" t="s">
        <v>3316</v>
      </c>
      <c r="D39" s="251" t="s">
        <v>3300</v>
      </c>
      <c r="E39" s="252">
        <v>1</v>
      </c>
      <c r="F39" s="253"/>
      <c r="G39" s="254">
        <f>ROUND(E39*F39,2)</f>
        <v>0</v>
      </c>
      <c r="H39" s="253"/>
      <c r="I39" s="254">
        <f>ROUND(E39*H39,2)</f>
        <v>0</v>
      </c>
      <c r="J39" s="253"/>
      <c r="K39" s="254">
        <f>ROUND(E39*J39,2)</f>
        <v>0</v>
      </c>
      <c r="L39" s="254">
        <v>15</v>
      </c>
      <c r="M39" s="254">
        <f>G39*(1+L39/100)</f>
        <v>0</v>
      </c>
      <c r="N39" s="252">
        <v>0</v>
      </c>
      <c r="O39" s="252">
        <f>ROUND(E39*N39,2)</f>
        <v>0</v>
      </c>
      <c r="P39" s="252">
        <v>0</v>
      </c>
      <c r="Q39" s="252">
        <f>ROUND(E39*P39,2)</f>
        <v>0</v>
      </c>
      <c r="R39" s="254"/>
      <c r="S39" s="254" t="s">
        <v>250</v>
      </c>
      <c r="T39" s="255" t="s">
        <v>228</v>
      </c>
      <c r="U39" s="222">
        <v>0</v>
      </c>
      <c r="V39" s="222">
        <f>ROUND(E39*U39,2)</f>
        <v>0</v>
      </c>
      <c r="W39" s="222"/>
      <c r="X39" s="222" t="s">
        <v>298</v>
      </c>
      <c r="Y39" s="222" t="s">
        <v>230</v>
      </c>
      <c r="Z39" s="212"/>
      <c r="AA39" s="212"/>
      <c r="AB39" s="212"/>
      <c r="AC39" s="212"/>
      <c r="AD39" s="212"/>
      <c r="AE39" s="212"/>
      <c r="AF39" s="212"/>
      <c r="AG39" s="212" t="s">
        <v>1537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17</v>
      </c>
      <c r="B40" s="250" t="s">
        <v>3317</v>
      </c>
      <c r="C40" s="261" t="s">
        <v>3318</v>
      </c>
      <c r="D40" s="251" t="s">
        <v>3300</v>
      </c>
      <c r="E40" s="252">
        <v>1</v>
      </c>
      <c r="F40" s="253"/>
      <c r="G40" s="254">
        <f>ROUND(E40*F40,2)</f>
        <v>0</v>
      </c>
      <c r="H40" s="253"/>
      <c r="I40" s="254">
        <f>ROUND(E40*H40,2)</f>
        <v>0</v>
      </c>
      <c r="J40" s="253"/>
      <c r="K40" s="254">
        <f>ROUND(E40*J40,2)</f>
        <v>0</v>
      </c>
      <c r="L40" s="254">
        <v>15</v>
      </c>
      <c r="M40" s="254">
        <f>G40*(1+L40/100)</f>
        <v>0</v>
      </c>
      <c r="N40" s="252">
        <v>0</v>
      </c>
      <c r="O40" s="252">
        <f>ROUND(E40*N40,2)</f>
        <v>0</v>
      </c>
      <c r="P40" s="252">
        <v>0</v>
      </c>
      <c r="Q40" s="252">
        <f>ROUND(E40*P40,2)</f>
        <v>0</v>
      </c>
      <c r="R40" s="254"/>
      <c r="S40" s="254" t="s">
        <v>250</v>
      </c>
      <c r="T40" s="255" t="s">
        <v>228</v>
      </c>
      <c r="U40" s="222">
        <v>0</v>
      </c>
      <c r="V40" s="222">
        <f>ROUND(E40*U40,2)</f>
        <v>0</v>
      </c>
      <c r="W40" s="222"/>
      <c r="X40" s="222" t="s">
        <v>298</v>
      </c>
      <c r="Y40" s="222" t="s">
        <v>230</v>
      </c>
      <c r="Z40" s="212"/>
      <c r="AA40" s="212"/>
      <c r="AB40" s="212"/>
      <c r="AC40" s="212"/>
      <c r="AD40" s="212"/>
      <c r="AE40" s="212"/>
      <c r="AF40" s="212"/>
      <c r="AG40" s="212" t="s">
        <v>1537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18</v>
      </c>
      <c r="B41" s="250" t="s">
        <v>3319</v>
      </c>
      <c r="C41" s="261" t="s">
        <v>3320</v>
      </c>
      <c r="D41" s="251" t="s">
        <v>3300</v>
      </c>
      <c r="E41" s="252">
        <v>1</v>
      </c>
      <c r="F41" s="253"/>
      <c r="G41" s="254">
        <f>ROUND(E41*F41,2)</f>
        <v>0</v>
      </c>
      <c r="H41" s="253"/>
      <c r="I41" s="254">
        <f>ROUND(E41*H41,2)</f>
        <v>0</v>
      </c>
      <c r="J41" s="253"/>
      <c r="K41" s="254">
        <f>ROUND(E41*J41,2)</f>
        <v>0</v>
      </c>
      <c r="L41" s="254">
        <v>15</v>
      </c>
      <c r="M41" s="254">
        <f>G41*(1+L41/100)</f>
        <v>0</v>
      </c>
      <c r="N41" s="252">
        <v>0</v>
      </c>
      <c r="O41" s="252">
        <f>ROUND(E41*N41,2)</f>
        <v>0</v>
      </c>
      <c r="P41" s="252">
        <v>0</v>
      </c>
      <c r="Q41" s="252">
        <f>ROUND(E41*P41,2)</f>
        <v>0</v>
      </c>
      <c r="R41" s="254"/>
      <c r="S41" s="254" t="s">
        <v>250</v>
      </c>
      <c r="T41" s="255" t="s">
        <v>228</v>
      </c>
      <c r="U41" s="222">
        <v>0</v>
      </c>
      <c r="V41" s="222">
        <f>ROUND(E41*U41,2)</f>
        <v>0</v>
      </c>
      <c r="W41" s="222"/>
      <c r="X41" s="222" t="s">
        <v>298</v>
      </c>
      <c r="Y41" s="222" t="s">
        <v>230</v>
      </c>
      <c r="Z41" s="212"/>
      <c r="AA41" s="212"/>
      <c r="AB41" s="212"/>
      <c r="AC41" s="212"/>
      <c r="AD41" s="212"/>
      <c r="AE41" s="212"/>
      <c r="AF41" s="212"/>
      <c r="AG41" s="212" t="s">
        <v>1537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19</v>
      </c>
      <c r="B42" s="250" t="s">
        <v>3321</v>
      </c>
      <c r="C42" s="261" t="s">
        <v>3322</v>
      </c>
      <c r="D42" s="251" t="s">
        <v>3300</v>
      </c>
      <c r="E42" s="252">
        <v>1</v>
      </c>
      <c r="F42" s="253"/>
      <c r="G42" s="254">
        <f>ROUND(E42*F42,2)</f>
        <v>0</v>
      </c>
      <c r="H42" s="253"/>
      <c r="I42" s="254">
        <f>ROUND(E42*H42,2)</f>
        <v>0</v>
      </c>
      <c r="J42" s="253"/>
      <c r="K42" s="254">
        <f>ROUND(E42*J42,2)</f>
        <v>0</v>
      </c>
      <c r="L42" s="254">
        <v>15</v>
      </c>
      <c r="M42" s="254">
        <f>G42*(1+L42/100)</f>
        <v>0</v>
      </c>
      <c r="N42" s="252">
        <v>0</v>
      </c>
      <c r="O42" s="252">
        <f>ROUND(E42*N42,2)</f>
        <v>0</v>
      </c>
      <c r="P42" s="252">
        <v>0</v>
      </c>
      <c r="Q42" s="252">
        <f>ROUND(E42*P42,2)</f>
        <v>0</v>
      </c>
      <c r="R42" s="254"/>
      <c r="S42" s="254" t="s">
        <v>250</v>
      </c>
      <c r="T42" s="255" t="s">
        <v>228</v>
      </c>
      <c r="U42" s="222">
        <v>0</v>
      </c>
      <c r="V42" s="222">
        <f>ROUND(E42*U42,2)</f>
        <v>0</v>
      </c>
      <c r="W42" s="222"/>
      <c r="X42" s="222" t="s">
        <v>298</v>
      </c>
      <c r="Y42" s="222" t="s">
        <v>230</v>
      </c>
      <c r="Z42" s="212"/>
      <c r="AA42" s="212"/>
      <c r="AB42" s="212"/>
      <c r="AC42" s="212"/>
      <c r="AD42" s="212"/>
      <c r="AE42" s="212"/>
      <c r="AF42" s="212"/>
      <c r="AG42" s="212" t="s">
        <v>1537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20</v>
      </c>
      <c r="B43" s="250" t="s">
        <v>3323</v>
      </c>
      <c r="C43" s="261" t="s">
        <v>3324</v>
      </c>
      <c r="D43" s="251" t="s">
        <v>3300</v>
      </c>
      <c r="E43" s="252">
        <v>5</v>
      </c>
      <c r="F43" s="253"/>
      <c r="G43" s="254">
        <f>ROUND(E43*F43,2)</f>
        <v>0</v>
      </c>
      <c r="H43" s="253"/>
      <c r="I43" s="254">
        <f>ROUND(E43*H43,2)</f>
        <v>0</v>
      </c>
      <c r="J43" s="253"/>
      <c r="K43" s="254">
        <f>ROUND(E43*J43,2)</f>
        <v>0</v>
      </c>
      <c r="L43" s="254">
        <v>15</v>
      </c>
      <c r="M43" s="254">
        <f>G43*(1+L43/100)</f>
        <v>0</v>
      </c>
      <c r="N43" s="252">
        <v>0</v>
      </c>
      <c r="O43" s="252">
        <f>ROUND(E43*N43,2)</f>
        <v>0</v>
      </c>
      <c r="P43" s="252">
        <v>0</v>
      </c>
      <c r="Q43" s="252">
        <f>ROUND(E43*P43,2)</f>
        <v>0</v>
      </c>
      <c r="R43" s="254"/>
      <c r="S43" s="254" t="s">
        <v>250</v>
      </c>
      <c r="T43" s="255" t="s">
        <v>228</v>
      </c>
      <c r="U43" s="222">
        <v>0</v>
      </c>
      <c r="V43" s="222">
        <f>ROUND(E43*U43,2)</f>
        <v>0</v>
      </c>
      <c r="W43" s="222"/>
      <c r="X43" s="222" t="s">
        <v>298</v>
      </c>
      <c r="Y43" s="222" t="s">
        <v>230</v>
      </c>
      <c r="Z43" s="212"/>
      <c r="AA43" s="212"/>
      <c r="AB43" s="212"/>
      <c r="AC43" s="212"/>
      <c r="AD43" s="212"/>
      <c r="AE43" s="212"/>
      <c r="AF43" s="212"/>
      <c r="AG43" s="212" t="s">
        <v>1537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21</v>
      </c>
      <c r="B44" s="250" t="s">
        <v>3325</v>
      </c>
      <c r="C44" s="261" t="s">
        <v>3326</v>
      </c>
      <c r="D44" s="251" t="s">
        <v>249</v>
      </c>
      <c r="E44" s="252">
        <v>1</v>
      </c>
      <c r="F44" s="253"/>
      <c r="G44" s="254">
        <f>ROUND(E44*F44,2)</f>
        <v>0</v>
      </c>
      <c r="H44" s="253"/>
      <c r="I44" s="254">
        <f>ROUND(E44*H44,2)</f>
        <v>0</v>
      </c>
      <c r="J44" s="253"/>
      <c r="K44" s="254">
        <f>ROUND(E44*J44,2)</f>
        <v>0</v>
      </c>
      <c r="L44" s="254">
        <v>15</v>
      </c>
      <c r="M44" s="254">
        <f>G44*(1+L44/100)</f>
        <v>0</v>
      </c>
      <c r="N44" s="252">
        <v>0</v>
      </c>
      <c r="O44" s="252">
        <f>ROUND(E44*N44,2)</f>
        <v>0</v>
      </c>
      <c r="P44" s="252">
        <v>0</v>
      </c>
      <c r="Q44" s="252">
        <f>ROUND(E44*P44,2)</f>
        <v>0</v>
      </c>
      <c r="R44" s="254"/>
      <c r="S44" s="254" t="s">
        <v>250</v>
      </c>
      <c r="T44" s="255" t="s">
        <v>228</v>
      </c>
      <c r="U44" s="222">
        <v>0</v>
      </c>
      <c r="V44" s="222">
        <f>ROUND(E44*U44,2)</f>
        <v>0</v>
      </c>
      <c r="W44" s="222"/>
      <c r="X44" s="222" t="s">
        <v>298</v>
      </c>
      <c r="Y44" s="222" t="s">
        <v>230</v>
      </c>
      <c r="Z44" s="212"/>
      <c r="AA44" s="212"/>
      <c r="AB44" s="212"/>
      <c r="AC44" s="212"/>
      <c r="AD44" s="212"/>
      <c r="AE44" s="212"/>
      <c r="AF44" s="212"/>
      <c r="AG44" s="212" t="s">
        <v>1537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9">
        <v>22</v>
      </c>
      <c r="B45" s="250" t="s">
        <v>3327</v>
      </c>
      <c r="C45" s="261" t="s">
        <v>3328</v>
      </c>
      <c r="D45" s="251" t="s">
        <v>3329</v>
      </c>
      <c r="E45" s="252">
        <v>1</v>
      </c>
      <c r="F45" s="253"/>
      <c r="G45" s="254">
        <f>ROUND(E45*F45,2)</f>
        <v>0</v>
      </c>
      <c r="H45" s="253"/>
      <c r="I45" s="254">
        <f>ROUND(E45*H45,2)</f>
        <v>0</v>
      </c>
      <c r="J45" s="253"/>
      <c r="K45" s="254">
        <f>ROUND(E45*J45,2)</f>
        <v>0</v>
      </c>
      <c r="L45" s="254">
        <v>15</v>
      </c>
      <c r="M45" s="254">
        <f>G45*(1+L45/100)</f>
        <v>0</v>
      </c>
      <c r="N45" s="252">
        <v>0</v>
      </c>
      <c r="O45" s="252">
        <f>ROUND(E45*N45,2)</f>
        <v>0</v>
      </c>
      <c r="P45" s="252">
        <v>0</v>
      </c>
      <c r="Q45" s="252">
        <f>ROUND(E45*P45,2)</f>
        <v>0</v>
      </c>
      <c r="R45" s="254"/>
      <c r="S45" s="254" t="s">
        <v>250</v>
      </c>
      <c r="T45" s="255" t="s">
        <v>228</v>
      </c>
      <c r="U45" s="222">
        <v>0</v>
      </c>
      <c r="V45" s="222">
        <f>ROUND(E45*U45,2)</f>
        <v>0</v>
      </c>
      <c r="W45" s="222"/>
      <c r="X45" s="222" t="s">
        <v>298</v>
      </c>
      <c r="Y45" s="222" t="s">
        <v>230</v>
      </c>
      <c r="Z45" s="212"/>
      <c r="AA45" s="212"/>
      <c r="AB45" s="212"/>
      <c r="AC45" s="212"/>
      <c r="AD45" s="212"/>
      <c r="AE45" s="212"/>
      <c r="AF45" s="212"/>
      <c r="AG45" s="212" t="s">
        <v>1537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23</v>
      </c>
      <c r="B46" s="250" t="s">
        <v>3330</v>
      </c>
      <c r="C46" s="261" t="s">
        <v>3331</v>
      </c>
      <c r="D46" s="251" t="s">
        <v>249</v>
      </c>
      <c r="E46" s="252">
        <v>1</v>
      </c>
      <c r="F46" s="253"/>
      <c r="G46" s="254">
        <f>ROUND(E46*F46,2)</f>
        <v>0</v>
      </c>
      <c r="H46" s="253"/>
      <c r="I46" s="254">
        <f>ROUND(E46*H46,2)</f>
        <v>0</v>
      </c>
      <c r="J46" s="253"/>
      <c r="K46" s="254">
        <f>ROUND(E46*J46,2)</f>
        <v>0</v>
      </c>
      <c r="L46" s="254">
        <v>15</v>
      </c>
      <c r="M46" s="254">
        <f>G46*(1+L46/100)</f>
        <v>0</v>
      </c>
      <c r="N46" s="252">
        <v>0</v>
      </c>
      <c r="O46" s="252">
        <f>ROUND(E46*N46,2)</f>
        <v>0</v>
      </c>
      <c r="P46" s="252">
        <v>0</v>
      </c>
      <c r="Q46" s="252">
        <f>ROUND(E46*P46,2)</f>
        <v>0</v>
      </c>
      <c r="R46" s="254"/>
      <c r="S46" s="254" t="s">
        <v>250</v>
      </c>
      <c r="T46" s="255" t="s">
        <v>228</v>
      </c>
      <c r="U46" s="222">
        <v>0</v>
      </c>
      <c r="V46" s="222">
        <f>ROUND(E46*U46,2)</f>
        <v>0</v>
      </c>
      <c r="W46" s="222"/>
      <c r="X46" s="222" t="s">
        <v>298</v>
      </c>
      <c r="Y46" s="222" t="s">
        <v>230</v>
      </c>
      <c r="Z46" s="212"/>
      <c r="AA46" s="212"/>
      <c r="AB46" s="212"/>
      <c r="AC46" s="212"/>
      <c r="AD46" s="212"/>
      <c r="AE46" s="212"/>
      <c r="AF46" s="212"/>
      <c r="AG46" s="212" t="s">
        <v>1537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9">
        <v>24</v>
      </c>
      <c r="B47" s="250" t="s">
        <v>3332</v>
      </c>
      <c r="C47" s="261" t="s">
        <v>3333</v>
      </c>
      <c r="D47" s="251" t="s">
        <v>249</v>
      </c>
      <c r="E47" s="252">
        <v>1</v>
      </c>
      <c r="F47" s="253"/>
      <c r="G47" s="254">
        <f>ROUND(E47*F47,2)</f>
        <v>0</v>
      </c>
      <c r="H47" s="253"/>
      <c r="I47" s="254">
        <f>ROUND(E47*H47,2)</f>
        <v>0</v>
      </c>
      <c r="J47" s="253"/>
      <c r="K47" s="254">
        <f>ROUND(E47*J47,2)</f>
        <v>0</v>
      </c>
      <c r="L47" s="254">
        <v>15</v>
      </c>
      <c r="M47" s="254">
        <f>G47*(1+L47/100)</f>
        <v>0</v>
      </c>
      <c r="N47" s="252">
        <v>0</v>
      </c>
      <c r="O47" s="252">
        <f>ROUND(E47*N47,2)</f>
        <v>0</v>
      </c>
      <c r="P47" s="252">
        <v>0</v>
      </c>
      <c r="Q47" s="252">
        <f>ROUND(E47*P47,2)</f>
        <v>0</v>
      </c>
      <c r="R47" s="254"/>
      <c r="S47" s="254" t="s">
        <v>250</v>
      </c>
      <c r="T47" s="255" t="s">
        <v>228</v>
      </c>
      <c r="U47" s="222">
        <v>0</v>
      </c>
      <c r="V47" s="222">
        <f>ROUND(E47*U47,2)</f>
        <v>0</v>
      </c>
      <c r="W47" s="222"/>
      <c r="X47" s="222" t="s">
        <v>298</v>
      </c>
      <c r="Y47" s="222" t="s">
        <v>230</v>
      </c>
      <c r="Z47" s="212"/>
      <c r="AA47" s="212"/>
      <c r="AB47" s="212"/>
      <c r="AC47" s="212"/>
      <c r="AD47" s="212"/>
      <c r="AE47" s="212"/>
      <c r="AF47" s="212"/>
      <c r="AG47" s="212" t="s">
        <v>1537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9">
        <v>25</v>
      </c>
      <c r="B48" s="250" t="s">
        <v>3334</v>
      </c>
      <c r="C48" s="261" t="s">
        <v>3335</v>
      </c>
      <c r="D48" s="251" t="s">
        <v>1115</v>
      </c>
      <c r="E48" s="252">
        <v>4</v>
      </c>
      <c r="F48" s="253"/>
      <c r="G48" s="254">
        <f>ROUND(E48*F48,2)</f>
        <v>0</v>
      </c>
      <c r="H48" s="253"/>
      <c r="I48" s="254">
        <f>ROUND(E48*H48,2)</f>
        <v>0</v>
      </c>
      <c r="J48" s="253"/>
      <c r="K48" s="254">
        <f>ROUND(E48*J48,2)</f>
        <v>0</v>
      </c>
      <c r="L48" s="254">
        <v>15</v>
      </c>
      <c r="M48" s="254">
        <f>G48*(1+L48/100)</f>
        <v>0</v>
      </c>
      <c r="N48" s="252">
        <v>0</v>
      </c>
      <c r="O48" s="252">
        <f>ROUND(E48*N48,2)</f>
        <v>0</v>
      </c>
      <c r="P48" s="252">
        <v>0</v>
      </c>
      <c r="Q48" s="252">
        <f>ROUND(E48*P48,2)</f>
        <v>0</v>
      </c>
      <c r="R48" s="254"/>
      <c r="S48" s="254" t="s">
        <v>250</v>
      </c>
      <c r="T48" s="255" t="s">
        <v>228</v>
      </c>
      <c r="U48" s="222">
        <v>0</v>
      </c>
      <c r="V48" s="222">
        <f>ROUND(E48*U48,2)</f>
        <v>0</v>
      </c>
      <c r="W48" s="222"/>
      <c r="X48" s="222" t="s">
        <v>369</v>
      </c>
      <c r="Y48" s="222" t="s">
        <v>230</v>
      </c>
      <c r="Z48" s="212"/>
      <c r="AA48" s="212"/>
      <c r="AB48" s="212"/>
      <c r="AC48" s="212"/>
      <c r="AD48" s="212"/>
      <c r="AE48" s="212"/>
      <c r="AF48" s="212"/>
      <c r="AG48" s="212" t="s">
        <v>3279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9">
        <v>26</v>
      </c>
      <c r="B49" s="250" t="s">
        <v>3336</v>
      </c>
      <c r="C49" s="261" t="s">
        <v>3337</v>
      </c>
      <c r="D49" s="251" t="s">
        <v>1115</v>
      </c>
      <c r="E49" s="252">
        <v>1</v>
      </c>
      <c r="F49" s="253"/>
      <c r="G49" s="254">
        <f>ROUND(E49*F49,2)</f>
        <v>0</v>
      </c>
      <c r="H49" s="253"/>
      <c r="I49" s="254">
        <f>ROUND(E49*H49,2)</f>
        <v>0</v>
      </c>
      <c r="J49" s="253"/>
      <c r="K49" s="254">
        <f>ROUND(E49*J49,2)</f>
        <v>0</v>
      </c>
      <c r="L49" s="254">
        <v>15</v>
      </c>
      <c r="M49" s="254">
        <f>G49*(1+L49/100)</f>
        <v>0</v>
      </c>
      <c r="N49" s="252">
        <v>0</v>
      </c>
      <c r="O49" s="252">
        <f>ROUND(E49*N49,2)</f>
        <v>0</v>
      </c>
      <c r="P49" s="252">
        <v>0</v>
      </c>
      <c r="Q49" s="252">
        <f>ROUND(E49*P49,2)</f>
        <v>0</v>
      </c>
      <c r="R49" s="254"/>
      <c r="S49" s="254" t="s">
        <v>250</v>
      </c>
      <c r="T49" s="255" t="s">
        <v>228</v>
      </c>
      <c r="U49" s="222">
        <v>0</v>
      </c>
      <c r="V49" s="222">
        <f>ROUND(E49*U49,2)</f>
        <v>0</v>
      </c>
      <c r="W49" s="222"/>
      <c r="X49" s="222" t="s">
        <v>369</v>
      </c>
      <c r="Y49" s="222" t="s">
        <v>230</v>
      </c>
      <c r="Z49" s="212"/>
      <c r="AA49" s="212"/>
      <c r="AB49" s="212"/>
      <c r="AC49" s="212"/>
      <c r="AD49" s="212"/>
      <c r="AE49" s="212"/>
      <c r="AF49" s="212"/>
      <c r="AG49" s="212" t="s">
        <v>3279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9">
        <v>27</v>
      </c>
      <c r="B50" s="250" t="s">
        <v>3338</v>
      </c>
      <c r="C50" s="261" t="s">
        <v>3339</v>
      </c>
      <c r="D50" s="251" t="s">
        <v>1115</v>
      </c>
      <c r="E50" s="252">
        <v>1</v>
      </c>
      <c r="F50" s="253"/>
      <c r="G50" s="254">
        <f>ROUND(E50*F50,2)</f>
        <v>0</v>
      </c>
      <c r="H50" s="253"/>
      <c r="I50" s="254">
        <f>ROUND(E50*H50,2)</f>
        <v>0</v>
      </c>
      <c r="J50" s="253"/>
      <c r="K50" s="254">
        <f>ROUND(E50*J50,2)</f>
        <v>0</v>
      </c>
      <c r="L50" s="254">
        <v>15</v>
      </c>
      <c r="M50" s="254">
        <f>G50*(1+L50/100)</f>
        <v>0</v>
      </c>
      <c r="N50" s="252">
        <v>0</v>
      </c>
      <c r="O50" s="252">
        <f>ROUND(E50*N50,2)</f>
        <v>0</v>
      </c>
      <c r="P50" s="252">
        <v>0</v>
      </c>
      <c r="Q50" s="252">
        <f>ROUND(E50*P50,2)</f>
        <v>0</v>
      </c>
      <c r="R50" s="254"/>
      <c r="S50" s="254" t="s">
        <v>250</v>
      </c>
      <c r="T50" s="255" t="s">
        <v>228</v>
      </c>
      <c r="U50" s="222">
        <v>0</v>
      </c>
      <c r="V50" s="222">
        <f>ROUND(E50*U50,2)</f>
        <v>0</v>
      </c>
      <c r="W50" s="222"/>
      <c r="X50" s="222" t="s">
        <v>369</v>
      </c>
      <c r="Y50" s="222" t="s">
        <v>230</v>
      </c>
      <c r="Z50" s="212"/>
      <c r="AA50" s="212"/>
      <c r="AB50" s="212"/>
      <c r="AC50" s="212"/>
      <c r="AD50" s="212"/>
      <c r="AE50" s="212"/>
      <c r="AF50" s="212"/>
      <c r="AG50" s="212" t="s">
        <v>3279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28</v>
      </c>
      <c r="B51" s="250" t="s">
        <v>3340</v>
      </c>
      <c r="C51" s="261" t="s">
        <v>3341</v>
      </c>
      <c r="D51" s="251" t="s">
        <v>3300</v>
      </c>
      <c r="E51" s="252">
        <v>1</v>
      </c>
      <c r="F51" s="253"/>
      <c r="G51" s="254">
        <f>ROUND(E51*F51,2)</f>
        <v>0</v>
      </c>
      <c r="H51" s="253"/>
      <c r="I51" s="254">
        <f>ROUND(E51*H51,2)</f>
        <v>0</v>
      </c>
      <c r="J51" s="253"/>
      <c r="K51" s="254">
        <f>ROUND(E51*J51,2)</f>
        <v>0</v>
      </c>
      <c r="L51" s="254">
        <v>15</v>
      </c>
      <c r="M51" s="254">
        <f>G51*(1+L51/100)</f>
        <v>0</v>
      </c>
      <c r="N51" s="252">
        <v>0</v>
      </c>
      <c r="O51" s="252">
        <f>ROUND(E51*N51,2)</f>
        <v>0</v>
      </c>
      <c r="P51" s="252">
        <v>0</v>
      </c>
      <c r="Q51" s="252">
        <f>ROUND(E51*P51,2)</f>
        <v>0</v>
      </c>
      <c r="R51" s="254"/>
      <c r="S51" s="254" t="s">
        <v>250</v>
      </c>
      <c r="T51" s="255" t="s">
        <v>228</v>
      </c>
      <c r="U51" s="222">
        <v>0</v>
      </c>
      <c r="V51" s="222">
        <f>ROUND(E51*U51,2)</f>
        <v>0</v>
      </c>
      <c r="W51" s="222"/>
      <c r="X51" s="222" t="s">
        <v>369</v>
      </c>
      <c r="Y51" s="222" t="s">
        <v>230</v>
      </c>
      <c r="Z51" s="212"/>
      <c r="AA51" s="212"/>
      <c r="AB51" s="212"/>
      <c r="AC51" s="212"/>
      <c r="AD51" s="212"/>
      <c r="AE51" s="212"/>
      <c r="AF51" s="212"/>
      <c r="AG51" s="212" t="s">
        <v>3279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15" t="s">
        <v>222</v>
      </c>
      <c r="B52" s="216" t="s">
        <v>153</v>
      </c>
      <c r="C52" s="263" t="s">
        <v>154</v>
      </c>
      <c r="D52" s="235"/>
      <c r="E52" s="236"/>
      <c r="F52" s="237"/>
      <c r="G52" s="237">
        <f>SUMIF(AG53:AG55,"&lt;&gt;NOR",G53:G55)</f>
        <v>0</v>
      </c>
      <c r="H52" s="237"/>
      <c r="I52" s="237">
        <f>SUM(I53:I55)</f>
        <v>0</v>
      </c>
      <c r="J52" s="237"/>
      <c r="K52" s="237">
        <f>SUM(K53:K55)</f>
        <v>0</v>
      </c>
      <c r="L52" s="237"/>
      <c r="M52" s="237">
        <f>SUM(M53:M55)</f>
        <v>0</v>
      </c>
      <c r="N52" s="236"/>
      <c r="O52" s="236">
        <f>SUM(O53:O55)</f>
        <v>0</v>
      </c>
      <c r="P52" s="236"/>
      <c r="Q52" s="236">
        <f>SUM(Q53:Q55)</f>
        <v>0</v>
      </c>
      <c r="R52" s="237"/>
      <c r="S52" s="237"/>
      <c r="T52" s="238"/>
      <c r="U52" s="228"/>
      <c r="V52" s="228">
        <f>SUM(V53:V55)</f>
        <v>0</v>
      </c>
      <c r="W52" s="228"/>
      <c r="X52" s="228"/>
      <c r="Y52" s="228"/>
      <c r="AG52" t="s">
        <v>223</v>
      </c>
    </row>
    <row r="53" spans="1:60" outlineLevel="1" x14ac:dyDescent="0.2">
      <c r="A53" s="219"/>
      <c r="B53" s="220"/>
      <c r="C53" s="258" t="s">
        <v>3342</v>
      </c>
      <c r="D53" s="246"/>
      <c r="E53" s="246"/>
      <c r="F53" s="246"/>
      <c r="G53" s="246"/>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9">
        <v>29</v>
      </c>
      <c r="B54" s="250" t="s">
        <v>3343</v>
      </c>
      <c r="C54" s="261" t="s">
        <v>3344</v>
      </c>
      <c r="D54" s="251" t="s">
        <v>249</v>
      </c>
      <c r="E54" s="252">
        <v>1</v>
      </c>
      <c r="F54" s="253"/>
      <c r="G54" s="254">
        <f>ROUND(E54*F54,2)</f>
        <v>0</v>
      </c>
      <c r="H54" s="253"/>
      <c r="I54" s="254">
        <f>ROUND(E54*H54,2)</f>
        <v>0</v>
      </c>
      <c r="J54" s="253"/>
      <c r="K54" s="254">
        <f>ROUND(E54*J54,2)</f>
        <v>0</v>
      </c>
      <c r="L54" s="254">
        <v>15</v>
      </c>
      <c r="M54" s="254">
        <f>G54*(1+L54/100)</f>
        <v>0</v>
      </c>
      <c r="N54" s="252">
        <v>0</v>
      </c>
      <c r="O54" s="252">
        <f>ROUND(E54*N54,2)</f>
        <v>0</v>
      </c>
      <c r="P54" s="252">
        <v>0</v>
      </c>
      <c r="Q54" s="252">
        <f>ROUND(E54*P54,2)</f>
        <v>0</v>
      </c>
      <c r="R54" s="254"/>
      <c r="S54" s="254" t="s">
        <v>250</v>
      </c>
      <c r="T54" s="255" t="s">
        <v>228</v>
      </c>
      <c r="U54" s="222">
        <v>0</v>
      </c>
      <c r="V54" s="222">
        <f>ROUND(E54*U54,2)</f>
        <v>0</v>
      </c>
      <c r="W54" s="222"/>
      <c r="X54" s="222" t="s">
        <v>298</v>
      </c>
      <c r="Y54" s="222" t="s">
        <v>230</v>
      </c>
      <c r="Z54" s="212"/>
      <c r="AA54" s="212"/>
      <c r="AB54" s="212"/>
      <c r="AC54" s="212"/>
      <c r="AD54" s="212"/>
      <c r="AE54" s="212"/>
      <c r="AF54" s="212"/>
      <c r="AG54" s="212" t="s">
        <v>1537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9">
        <v>30</v>
      </c>
      <c r="B55" s="240" t="s">
        <v>3345</v>
      </c>
      <c r="C55" s="257" t="s">
        <v>2580</v>
      </c>
      <c r="D55" s="241" t="s">
        <v>249</v>
      </c>
      <c r="E55" s="242">
        <v>1</v>
      </c>
      <c r="F55" s="243"/>
      <c r="G55" s="244">
        <f>ROUND(E55*F55,2)</f>
        <v>0</v>
      </c>
      <c r="H55" s="243"/>
      <c r="I55" s="244">
        <f>ROUND(E55*H55,2)</f>
        <v>0</v>
      </c>
      <c r="J55" s="243"/>
      <c r="K55" s="244">
        <f>ROUND(E55*J55,2)</f>
        <v>0</v>
      </c>
      <c r="L55" s="244">
        <v>15</v>
      </c>
      <c r="M55" s="244">
        <f>G55*(1+L55/100)</f>
        <v>0</v>
      </c>
      <c r="N55" s="242">
        <v>0</v>
      </c>
      <c r="O55" s="242">
        <f>ROUND(E55*N55,2)</f>
        <v>0</v>
      </c>
      <c r="P55" s="242">
        <v>0</v>
      </c>
      <c r="Q55" s="242">
        <f>ROUND(E55*P55,2)</f>
        <v>0</v>
      </c>
      <c r="R55" s="244"/>
      <c r="S55" s="244" t="s">
        <v>250</v>
      </c>
      <c r="T55" s="245" t="s">
        <v>228</v>
      </c>
      <c r="U55" s="222">
        <v>0</v>
      </c>
      <c r="V55" s="222">
        <f>ROUND(E55*U55,2)</f>
        <v>0</v>
      </c>
      <c r="W55" s="222"/>
      <c r="X55" s="222" t="s">
        <v>298</v>
      </c>
      <c r="Y55" s="222" t="s">
        <v>230</v>
      </c>
      <c r="Z55" s="212"/>
      <c r="AA55" s="212"/>
      <c r="AB55" s="212"/>
      <c r="AC55" s="212"/>
      <c r="AD55" s="212"/>
      <c r="AE55" s="212"/>
      <c r="AF55" s="212"/>
      <c r="AG55" s="212" t="s">
        <v>299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3"/>
      <c r="B56" s="4"/>
      <c r="C56" s="262"/>
      <c r="D56" s="6"/>
      <c r="E56" s="3"/>
      <c r="F56" s="3"/>
      <c r="G56" s="3"/>
      <c r="H56" s="3"/>
      <c r="I56" s="3"/>
      <c r="J56" s="3"/>
      <c r="K56" s="3"/>
      <c r="L56" s="3"/>
      <c r="M56" s="3"/>
      <c r="N56" s="3"/>
      <c r="O56" s="3"/>
      <c r="P56" s="3"/>
      <c r="Q56" s="3"/>
      <c r="R56" s="3"/>
      <c r="S56" s="3"/>
      <c r="T56" s="3"/>
      <c r="U56" s="3"/>
      <c r="V56" s="3"/>
      <c r="W56" s="3"/>
      <c r="X56" s="3"/>
      <c r="Y56" s="3"/>
      <c r="AE56">
        <v>15</v>
      </c>
      <c r="AF56">
        <v>21</v>
      </c>
      <c r="AG56" t="s">
        <v>208</v>
      </c>
    </row>
    <row r="57" spans="1:60" x14ac:dyDescent="0.2">
      <c r="A57" s="215"/>
      <c r="B57" s="216" t="s">
        <v>29</v>
      </c>
      <c r="C57" s="263"/>
      <c r="D57" s="217"/>
      <c r="E57" s="218"/>
      <c r="F57" s="218"/>
      <c r="G57" s="238">
        <f>G8+G11+G21+G28+G37+G52</f>
        <v>0</v>
      </c>
      <c r="H57" s="3"/>
      <c r="I57" s="3"/>
      <c r="J57" s="3"/>
      <c r="K57" s="3"/>
      <c r="L57" s="3"/>
      <c r="M57" s="3"/>
      <c r="N57" s="3"/>
      <c r="O57" s="3"/>
      <c r="P57" s="3"/>
      <c r="Q57" s="3"/>
      <c r="R57" s="3"/>
      <c r="S57" s="3"/>
      <c r="T57" s="3"/>
      <c r="U57" s="3"/>
      <c r="V57" s="3"/>
      <c r="W57" s="3"/>
      <c r="X57" s="3"/>
      <c r="Y57" s="3"/>
      <c r="AE57">
        <f>SUMIF(L7:L55,AE56,G7:G55)</f>
        <v>0</v>
      </c>
      <c r="AF57">
        <f>SUMIF(L7:L55,AF56,G7:G55)</f>
        <v>0</v>
      </c>
      <c r="AG57" t="s">
        <v>290</v>
      </c>
    </row>
    <row r="58" spans="1:60" x14ac:dyDescent="0.2">
      <c r="C58" s="264"/>
      <c r="D58" s="10"/>
      <c r="AG58" t="s">
        <v>292</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3">
    <mergeCell ref="C53:G53"/>
    <mergeCell ref="C14:G14"/>
    <mergeCell ref="C15:G15"/>
    <mergeCell ref="C16:G16"/>
    <mergeCell ref="C22:G22"/>
    <mergeCell ref="C29:G29"/>
    <mergeCell ref="C38:G3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00 00 Naklady</vt:lpstr>
      <vt:lpstr>SO 01 001 Pol</vt:lpstr>
      <vt:lpstr>SO 01 002 Pol</vt:lpstr>
      <vt:lpstr>SO 01 003 Pol</vt:lpstr>
      <vt:lpstr>SO 01 004 Pol</vt:lpstr>
      <vt:lpstr>SO 01 005 Pol</vt:lpstr>
      <vt:lpstr>SO 02 001 Pol</vt:lpstr>
      <vt:lpstr>SO 02 002 Pol</vt:lpstr>
      <vt:lpstr>SO 02 003 Pol</vt:lpstr>
      <vt:lpstr>SO 02 004 Pol</vt:lpstr>
      <vt:lpstr>SO 02 005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01 001 Pol'!Názvy_tisku</vt:lpstr>
      <vt:lpstr>'SO 01 002 Pol'!Názvy_tisku</vt:lpstr>
      <vt:lpstr>'SO 01 003 Pol'!Názvy_tisku</vt:lpstr>
      <vt:lpstr>'SO 01 004 Pol'!Názvy_tisku</vt:lpstr>
      <vt:lpstr>'SO 01 005 Pol'!Názvy_tisku</vt:lpstr>
      <vt:lpstr>'SO 02 001 Pol'!Názvy_tisku</vt:lpstr>
      <vt:lpstr>'SO 02 002 Pol'!Názvy_tisku</vt:lpstr>
      <vt:lpstr>'SO 02 003 Pol'!Názvy_tisku</vt:lpstr>
      <vt:lpstr>'SO 02 004 Pol'!Názvy_tisku</vt:lpstr>
      <vt:lpstr>'SO 02 005 Pol'!Názvy_tisku</vt:lpstr>
      <vt:lpstr>oadresa</vt:lpstr>
      <vt:lpstr>Stavba!Objednatel</vt:lpstr>
      <vt:lpstr>Stavba!Objekt</vt:lpstr>
      <vt:lpstr>'00 00 Naklady'!Oblast_tisku</vt:lpstr>
      <vt:lpstr>'SO 01 001 Pol'!Oblast_tisku</vt:lpstr>
      <vt:lpstr>'SO 01 002 Pol'!Oblast_tisku</vt:lpstr>
      <vt:lpstr>'SO 01 003 Pol'!Oblast_tisku</vt:lpstr>
      <vt:lpstr>'SO 01 004 Pol'!Oblast_tisku</vt:lpstr>
      <vt:lpstr>'SO 01 005 Pol'!Oblast_tisku</vt:lpstr>
      <vt:lpstr>'SO 02 001 Pol'!Oblast_tisku</vt:lpstr>
      <vt:lpstr>'SO 02 002 Pol'!Oblast_tisku</vt:lpstr>
      <vt:lpstr>'SO 02 003 Pol'!Oblast_tisku</vt:lpstr>
      <vt:lpstr>'SO 02 004 Pol'!Oblast_tisku</vt:lpstr>
      <vt:lpstr>'SO 02 005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2023-09-09T08:19:36Z</dcterms:modified>
</cp:coreProperties>
</file>