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\Brno_Obilní trh\2015-11_Obilní trh - Roz. dět. hř. DVZ\2016-01-21_ODEVZDÁNÍ DVZ_ÚPRAVA\ROZPOČET\"/>
    </mc:Choice>
  </mc:AlternateContent>
  <bookViews>
    <workbookView xWindow="0" yWindow="0" windowWidth="13170" windowHeight="119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list'!$G$2</definedName>
    <definedName name="MJ">'Krycí list'!$G$5</definedName>
    <definedName name="Mont">Rekapitulace!$H$19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Položky!$A$1:$G$89</definedName>
    <definedName name="_xlnm.Print_Area" localSheetId="1">Rekapitulace!$A$1:$I$28</definedName>
    <definedName name="PocetMJ">'Krycí list'!$G$6</definedName>
    <definedName name="Poznamka">'Krycí list'!$B$37</definedName>
    <definedName name="Projektant">'Krycí list'!$C$8</definedName>
    <definedName name="PSV">Rekapitulace!$F$19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D17" i="1" l="1"/>
  <c r="D16" i="1"/>
  <c r="D15" i="1"/>
  <c r="BE88" i="3"/>
  <c r="BD88" i="3"/>
  <c r="BC88" i="3"/>
  <c r="BA88" i="3"/>
  <c r="BB88" i="3"/>
  <c r="BE87" i="3"/>
  <c r="BD87" i="3"/>
  <c r="BD89" i="3" s="1"/>
  <c r="H18" i="2" s="1"/>
  <c r="BC87" i="3"/>
  <c r="BA87" i="3"/>
  <c r="BB87" i="3"/>
  <c r="BE86" i="3"/>
  <c r="BD86" i="3"/>
  <c r="BC86" i="3"/>
  <c r="BA86" i="3"/>
  <c r="BB86" i="3"/>
  <c r="B18" i="2"/>
  <c r="A18" i="2"/>
  <c r="C89" i="3"/>
  <c r="BE80" i="3"/>
  <c r="BE84" i="3" s="1"/>
  <c r="I17" i="2" s="1"/>
  <c r="BD80" i="3"/>
  <c r="BC80" i="3"/>
  <c r="BC84" i="3" s="1"/>
  <c r="G17" i="2" s="1"/>
  <c r="BA80" i="3"/>
  <c r="BA84" i="3" s="1"/>
  <c r="E17" i="2" s="1"/>
  <c r="BB80" i="3"/>
  <c r="BB84" i="3" s="1"/>
  <c r="F17" i="2" s="1"/>
  <c r="B17" i="2"/>
  <c r="A17" i="2"/>
  <c r="BD84" i="3"/>
  <c r="H17" i="2" s="1"/>
  <c r="C84" i="3"/>
  <c r="BE77" i="3"/>
  <c r="BE78" i="3" s="1"/>
  <c r="I16" i="2" s="1"/>
  <c r="BD77" i="3"/>
  <c r="BD78" i="3" s="1"/>
  <c r="H16" i="2" s="1"/>
  <c r="BC77" i="3"/>
  <c r="BC78" i="3" s="1"/>
  <c r="G16" i="2" s="1"/>
  <c r="BB77" i="3"/>
  <c r="BB78" i="3" s="1"/>
  <c r="F16" i="2" s="1"/>
  <c r="BA77" i="3"/>
  <c r="BA78" i="3" s="1"/>
  <c r="E16" i="2" s="1"/>
  <c r="B16" i="2"/>
  <c r="A16" i="2"/>
  <c r="C78" i="3"/>
  <c r="BE74" i="3"/>
  <c r="BD74" i="3"/>
  <c r="BC74" i="3"/>
  <c r="BB74" i="3"/>
  <c r="BA74" i="3"/>
  <c r="BE73" i="3"/>
  <c r="BD73" i="3"/>
  <c r="BC73" i="3"/>
  <c r="BB73" i="3"/>
  <c r="BA73" i="3"/>
  <c r="BE72" i="3"/>
  <c r="BD72" i="3"/>
  <c r="BC72" i="3"/>
  <c r="BB72" i="3"/>
  <c r="BA72" i="3"/>
  <c r="BE71" i="3"/>
  <c r="BD71" i="3"/>
  <c r="BC71" i="3"/>
  <c r="BB71" i="3"/>
  <c r="BA71" i="3"/>
  <c r="BE69" i="3"/>
  <c r="BE75" i="3" s="1"/>
  <c r="I15" i="2" s="1"/>
  <c r="BD69" i="3"/>
  <c r="BD75" i="3" s="1"/>
  <c r="H15" i="2" s="1"/>
  <c r="BC69" i="3"/>
  <c r="BB69" i="3"/>
  <c r="BA69" i="3"/>
  <c r="B15" i="2"/>
  <c r="A15" i="2"/>
  <c r="C75" i="3"/>
  <c r="BE66" i="3"/>
  <c r="BE67" i="3" s="1"/>
  <c r="I14" i="2" s="1"/>
  <c r="BD66" i="3"/>
  <c r="BC66" i="3"/>
  <c r="BC67" i="3" s="1"/>
  <c r="G14" i="2" s="1"/>
  <c r="BB66" i="3"/>
  <c r="BB67" i="3" s="1"/>
  <c r="F14" i="2" s="1"/>
  <c r="BA66" i="3"/>
  <c r="BA67" i="3" s="1"/>
  <c r="E14" i="2" s="1"/>
  <c r="B14" i="2"/>
  <c r="A14" i="2"/>
  <c r="BD67" i="3"/>
  <c r="H14" i="2" s="1"/>
  <c r="C67" i="3"/>
  <c r="BE61" i="3"/>
  <c r="BD61" i="3"/>
  <c r="BC61" i="3"/>
  <c r="BB61" i="3"/>
  <c r="BA61" i="3"/>
  <c r="BE58" i="3"/>
  <c r="BD58" i="3"/>
  <c r="BC58" i="3"/>
  <c r="BB58" i="3"/>
  <c r="BA58" i="3"/>
  <c r="BE55" i="3"/>
  <c r="BD55" i="3"/>
  <c r="BC55" i="3"/>
  <c r="BB55" i="3"/>
  <c r="BA55" i="3"/>
  <c r="BE53" i="3"/>
  <c r="BD53" i="3"/>
  <c r="BC53" i="3"/>
  <c r="BB53" i="3"/>
  <c r="BA53" i="3"/>
  <c r="B13" i="2"/>
  <c r="A13" i="2"/>
  <c r="BB64" i="3"/>
  <c r="F13" i="2" s="1"/>
  <c r="C64" i="3"/>
  <c r="BE49" i="3"/>
  <c r="BD49" i="3"/>
  <c r="BC49" i="3"/>
  <c r="BB49" i="3"/>
  <c r="BA49" i="3"/>
  <c r="BE47" i="3"/>
  <c r="BD47" i="3"/>
  <c r="BD51" i="3" s="1"/>
  <c r="H12" i="2" s="1"/>
  <c r="BC47" i="3"/>
  <c r="BB47" i="3"/>
  <c r="BB51" i="3" s="1"/>
  <c r="F12" i="2" s="1"/>
  <c r="BA47" i="3"/>
  <c r="B12" i="2"/>
  <c r="A12" i="2"/>
  <c r="C51" i="3"/>
  <c r="BE43" i="3"/>
  <c r="BD43" i="3"/>
  <c r="BC43" i="3"/>
  <c r="BB43" i="3"/>
  <c r="BA43" i="3"/>
  <c r="BE41" i="3"/>
  <c r="BD41" i="3"/>
  <c r="BC41" i="3"/>
  <c r="BB41" i="3"/>
  <c r="BA41" i="3"/>
  <c r="BE38" i="3"/>
  <c r="BD38" i="3"/>
  <c r="BC38" i="3"/>
  <c r="BB38" i="3"/>
  <c r="BA38" i="3"/>
  <c r="BE36" i="3"/>
  <c r="BD36" i="3"/>
  <c r="BC36" i="3"/>
  <c r="BB36" i="3"/>
  <c r="BA36" i="3"/>
  <c r="BE33" i="3"/>
  <c r="BD33" i="3"/>
  <c r="BC33" i="3"/>
  <c r="BB33" i="3"/>
  <c r="BA33" i="3"/>
  <c r="BE31" i="3"/>
  <c r="BD31" i="3"/>
  <c r="BC31" i="3"/>
  <c r="BB31" i="3"/>
  <c r="BA31" i="3"/>
  <c r="B11" i="2"/>
  <c r="A11" i="2"/>
  <c r="BB45" i="3"/>
  <c r="F11" i="2" s="1"/>
  <c r="C45" i="3"/>
  <c r="BE28" i="3"/>
  <c r="BD28" i="3"/>
  <c r="BC28" i="3"/>
  <c r="BB28" i="3"/>
  <c r="BA28" i="3"/>
  <c r="BE26" i="3"/>
  <c r="BD26" i="3"/>
  <c r="BC26" i="3"/>
  <c r="BB26" i="3"/>
  <c r="BA26" i="3"/>
  <c r="BE25" i="3"/>
  <c r="BD25" i="3"/>
  <c r="BC25" i="3"/>
  <c r="BB25" i="3"/>
  <c r="BA25" i="3"/>
  <c r="BE24" i="3"/>
  <c r="BD24" i="3"/>
  <c r="BC24" i="3"/>
  <c r="BB24" i="3"/>
  <c r="BB29" i="3" s="1"/>
  <c r="F10" i="2" s="1"/>
  <c r="BA24" i="3"/>
  <c r="BE22" i="3"/>
  <c r="BD22" i="3"/>
  <c r="BC22" i="3"/>
  <c r="BC29" i="3" s="1"/>
  <c r="G10" i="2" s="1"/>
  <c r="BB22" i="3"/>
  <c r="BA22" i="3"/>
  <c r="B10" i="2"/>
  <c r="A10" i="2"/>
  <c r="C29" i="3"/>
  <c r="BE19" i="3"/>
  <c r="BD19" i="3"/>
  <c r="BC19" i="3"/>
  <c r="BB19" i="3"/>
  <c r="BA19" i="3"/>
  <c r="BE18" i="3"/>
  <c r="BD18" i="3"/>
  <c r="BC18" i="3"/>
  <c r="BB18" i="3"/>
  <c r="BA18" i="3"/>
  <c r="BE17" i="3"/>
  <c r="BD17" i="3"/>
  <c r="BD20" i="3" s="1"/>
  <c r="H9" i="2" s="1"/>
  <c r="BC17" i="3"/>
  <c r="BB17" i="3"/>
  <c r="BA17" i="3"/>
  <c r="BE14" i="3"/>
  <c r="BD14" i="3"/>
  <c r="BC14" i="3"/>
  <c r="BB14" i="3"/>
  <c r="BA14" i="3"/>
  <c r="B9" i="2"/>
  <c r="A9" i="2"/>
  <c r="C20" i="3"/>
  <c r="BE11" i="3"/>
  <c r="BE12" i="3" s="1"/>
  <c r="I8" i="2" s="1"/>
  <c r="BD11" i="3"/>
  <c r="BD12" i="3" s="1"/>
  <c r="H8" i="2" s="1"/>
  <c r="BC11" i="3"/>
  <c r="BC12" i="3" s="1"/>
  <c r="G8" i="2" s="1"/>
  <c r="BB11" i="3"/>
  <c r="BB12" i="3" s="1"/>
  <c r="F8" i="2" s="1"/>
  <c r="BA11" i="3"/>
  <c r="BA12" i="3" s="1"/>
  <c r="E8" i="2" s="1"/>
  <c r="B8" i="2"/>
  <c r="A8" i="2"/>
  <c r="C12" i="3"/>
  <c r="BE8" i="3"/>
  <c r="BE9" i="3" s="1"/>
  <c r="I7" i="2" s="1"/>
  <c r="BD8" i="3"/>
  <c r="BD9" i="3" s="1"/>
  <c r="H7" i="2" s="1"/>
  <c r="BC8" i="3"/>
  <c r="BC9" i="3" s="1"/>
  <c r="G7" i="2" s="1"/>
  <c r="BB8" i="3"/>
  <c r="BB9" i="3" s="1"/>
  <c r="F7" i="2" s="1"/>
  <c r="BA8" i="3"/>
  <c r="BA9" i="3" s="1"/>
  <c r="E7" i="2" s="1"/>
  <c r="B7" i="2"/>
  <c r="A7" i="2"/>
  <c r="C9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D29" i="3" l="1"/>
  <c r="H10" i="2" s="1"/>
  <c r="BC45" i="3"/>
  <c r="G11" i="2" s="1"/>
  <c r="BE51" i="3"/>
  <c r="I12" i="2" s="1"/>
  <c r="BC64" i="3"/>
  <c r="G13" i="2" s="1"/>
  <c r="BB75" i="3"/>
  <c r="F15" i="2" s="1"/>
  <c r="BA29" i="3"/>
  <c r="E10" i="2" s="1"/>
  <c r="BD45" i="3"/>
  <c r="H11" i="2" s="1"/>
  <c r="BD64" i="3"/>
  <c r="H13" i="2" s="1"/>
  <c r="BE89" i="3"/>
  <c r="I18" i="2" s="1"/>
  <c r="BE20" i="3"/>
  <c r="I9" i="2" s="1"/>
  <c r="BB20" i="3"/>
  <c r="F9" i="2" s="1"/>
  <c r="BA45" i="3"/>
  <c r="E11" i="2" s="1"/>
  <c r="BA89" i="3"/>
  <c r="E18" i="2" s="1"/>
  <c r="BA64" i="3"/>
  <c r="E13" i="2" s="1"/>
  <c r="BA51" i="3"/>
  <c r="E12" i="2" s="1"/>
  <c r="BC20" i="3"/>
  <c r="G9" i="2" s="1"/>
  <c r="BE29" i="3"/>
  <c r="I10" i="2" s="1"/>
  <c r="BE45" i="3"/>
  <c r="I11" i="2" s="1"/>
  <c r="BC51" i="3"/>
  <c r="G12" i="2" s="1"/>
  <c r="BE64" i="3"/>
  <c r="I13" i="2" s="1"/>
  <c r="BC75" i="3"/>
  <c r="G15" i="2" s="1"/>
  <c r="BC89" i="3"/>
  <c r="G18" i="2" s="1"/>
  <c r="H19" i="2"/>
  <c r="C17" i="1" s="1"/>
  <c r="BA20" i="3"/>
  <c r="E9" i="2" s="1"/>
  <c r="BA75" i="3"/>
  <c r="E15" i="2" s="1"/>
  <c r="BB89" i="3"/>
  <c r="F18" i="2" s="1"/>
  <c r="F19" i="2"/>
  <c r="C16" i="1" s="1"/>
  <c r="E19" i="2" l="1"/>
  <c r="C15" i="1" s="1"/>
  <c r="G19" i="2"/>
  <c r="C18" i="1" s="1"/>
  <c r="C19" i="1" s="1"/>
  <c r="C22" i="1" s="1"/>
  <c r="I19" i="2"/>
  <c r="C21" i="1" s="1"/>
  <c r="G25" i="2"/>
  <c r="I25" i="2" s="1"/>
  <c r="G16" i="1" s="1"/>
  <c r="G24" i="2"/>
  <c r="I24" i="2" s="1"/>
  <c r="G26" i="2"/>
  <c r="I26" i="2" s="1"/>
  <c r="G17" i="1" s="1"/>
  <c r="H27" i="2" l="1"/>
  <c r="G23" i="1" s="1"/>
  <c r="G15" i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<sst xmlns="http://schemas.openxmlformats.org/spreadsheetml/2006/main" count="459" uniqueCount="293">
  <si>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</si>
  <si>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</si>
  <si>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</si>
  <si>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</si>
  <si>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</si>
  <si>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</si>
  <si>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</si>
  <si>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</si>
  <si>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</si>
  <si>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</si>
  <si>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</si>
  <si>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</si>
  <si>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</si>
  <si>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</si>
  <si>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</si>
  <si>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</si>
  <si>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</si>
  <si>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</si>
  <si>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</si>
  <si>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</si>
  <si>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</si>
  <si>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</si>
  <si>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</si>
  <si>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</si>
  <si>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</si>
  <si>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</si>
  <si>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</si>
  <si>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</si>
  <si>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</si>
  <si>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</si>
  <si>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</si>
  <si>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</si>
  <si>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</si>
  <si>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</si>
  <si>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</si>
  <si>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</si>
  <si>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</si>
  <si>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</si>
  <si>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</si>
  <si>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</si>
  <si>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</si>
  <si>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</si>
  <si>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</si>
  <si>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</si>
  <si>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</si>
  <si>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</si>
  <si>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</si>
  <si>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</si>
  <si>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</si>
  <si>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</si>
  <si>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</si>
  <si>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</si>
  <si>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</si>
  <si>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</si>
  <si>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</si>
  <si>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</si>
  <si>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</si>
  <si>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</si>
  <si>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</si>
  <si>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</si>
  <si>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</si>
  <si>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</si>
  <si>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</si>
  <si>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</si>
  <si>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</si>
  <si>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</si>
  <si>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</si>
  <si>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</si>
  <si>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</si>
  <si>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</si>
  <si>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</si>
  <si>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</si>
  <si>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</si>
  <si>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</si>
  <si>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</si>
  <si>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</si>
  <si>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E1880/12/4</t>
  </si>
  <si>
    <t>Rozšíření dětského hřiště,Obilní trh,Brno</t>
  </si>
  <si>
    <t>OB 01</t>
  </si>
  <si>
    <t>rozšíření dětského hřiště</t>
  </si>
  <si>
    <t>V3(24.11)rozšíření dětského hřiště-Obilní trh,Brno</t>
  </si>
  <si>
    <t>0</t>
  </si>
  <si>
    <t>Přípravné a pomocné práce</t>
  </si>
  <si>
    <t>110001112U00</t>
  </si>
  <si>
    <t>Vytyčení rozsahu prací,modelace terenu,inž.sítě před zahájením stavebních prací</t>
  </si>
  <si>
    <t>kpl</t>
  </si>
  <si>
    <t>000</t>
  </si>
  <si>
    <t>Projektova dokumentace</t>
  </si>
  <si>
    <t>110002112U00</t>
  </si>
  <si>
    <t xml:space="preserve">Zakreslení skutečného stavu po dokončení prací </t>
  </si>
  <si>
    <t>122201401R00</t>
  </si>
  <si>
    <t>Odstranění zeminy pro hřiště z bezpeč.povrchem + mlatové plochy - strojně</t>
  </si>
  <si>
    <t>m3</t>
  </si>
  <si>
    <t>tl odstraněné zeminy 30 cm:47*0,3</t>
  </si>
  <si>
    <t>pro mlatové plochy tl.35 cm:484*0,35</t>
  </si>
  <si>
    <t>162201102R00</t>
  </si>
  <si>
    <t xml:space="preserve">Vodorovné přemístění výkopku z hor.1-4 do 50 m </t>
  </si>
  <si>
    <t>162701101R00</t>
  </si>
  <si>
    <t xml:space="preserve">Vodorovné přemístění výkopku z hor.1-4 do 6000 m </t>
  </si>
  <si>
    <t>171204111R00</t>
  </si>
  <si>
    <t xml:space="preserve">Ulozeni sypaniny bez zhut na skl,vč.poplatku </t>
  </si>
  <si>
    <t>181</t>
  </si>
  <si>
    <t>Sadové úpravy</t>
  </si>
  <si>
    <t>180402111R00</t>
  </si>
  <si>
    <t xml:space="preserve">Regenerace a založení trávníku výsevem v rovině </t>
  </si>
  <si>
    <t>m2</t>
  </si>
  <si>
    <t>trávník +dtto kolem nových obrubníků:118</t>
  </si>
  <si>
    <t>183403153R00</t>
  </si>
  <si>
    <t xml:space="preserve">Obdělání půdy hrabáním, v rovině </t>
  </si>
  <si>
    <t>184802111R00</t>
  </si>
  <si>
    <t xml:space="preserve">Chem. odplevelení před založ. postřikem, v rovině </t>
  </si>
  <si>
    <t>00572422</t>
  </si>
  <si>
    <t>kg</t>
  </si>
  <si>
    <t>0,03*118</t>
  </si>
  <si>
    <t>25234000.A</t>
  </si>
  <si>
    <t>l</t>
  </si>
  <si>
    <t>46</t>
  </si>
  <si>
    <t>Zpevněné a bezpečnostní plochy</t>
  </si>
  <si>
    <t>46464600</t>
  </si>
  <si>
    <t>na př.Smart Soft 2 vrstvý:47</t>
  </si>
  <si>
    <t>462512165RRT</t>
  </si>
  <si>
    <t xml:space="preserve">Zhutnění podkladu na únostnost 30 MPa </t>
  </si>
  <si>
    <t>pod maltovou plochu:484</t>
  </si>
  <si>
    <t>bezpeč.povrch:47</t>
  </si>
  <si>
    <t>464571115R00</t>
  </si>
  <si>
    <t xml:space="preserve">mlatová plocha  na podkladu štěrkodrti tl.180 mm </t>
  </si>
  <si>
    <t>mlatový povrch:484</t>
  </si>
  <si>
    <t>564251113R0A</t>
  </si>
  <si>
    <t xml:space="preserve">Podklad ze štěrkodrti  po zhutnění tloušťky 17 cm </t>
  </si>
  <si>
    <t>bezp.pryžový povrch:47</t>
  </si>
  <si>
    <t>mlatová plocha:484</t>
  </si>
  <si>
    <t>564721108R0R</t>
  </si>
  <si>
    <t>Podklad z kameniva drceného vel. 0-4 mm,tl. 3cm Prosívka</t>
  </si>
  <si>
    <t>podklad bezpečnostního povrchu:47</t>
  </si>
  <si>
    <t>564732111R00</t>
  </si>
  <si>
    <t xml:space="preserve">Podklad z kam.drceného 32-63 s výplň.kamen. 10 cm </t>
  </si>
  <si>
    <t>47</t>
  </si>
  <si>
    <t>5</t>
  </si>
  <si>
    <t>Dlažby</t>
  </si>
  <si>
    <t>591211111R00</t>
  </si>
  <si>
    <t xml:space="preserve">Kladení dlažby drobné kostky,lože z kamen.tl. 6 cm </t>
  </si>
  <si>
    <t>žulová mozaika:1,95</t>
  </si>
  <si>
    <t>58380056</t>
  </si>
  <si>
    <t>Mozaika dlažební 6/6  štípaná</t>
  </si>
  <si>
    <t>žulová mozaika:1,95*1,05</t>
  </si>
  <si>
    <t>91</t>
  </si>
  <si>
    <t>Doplňující práce</t>
  </si>
  <si>
    <t>911125</t>
  </si>
  <si>
    <t xml:space="preserve">Dodávka a uložení chráničky kabelů VO </t>
  </si>
  <si>
    <t>m</t>
  </si>
  <si>
    <t>Arot Ps:23</t>
  </si>
  <si>
    <t>917812111RTX</t>
  </si>
  <si>
    <t>Osazení stojat. obrub. bet. bez opěry,lože z kamen včetně obrubníku ABO 13 - 10 100/08/25</t>
  </si>
  <si>
    <t>4 ks do 1m2:</t>
  </si>
  <si>
    <t>Obrubníky kolem mlatu:186,5</t>
  </si>
  <si>
    <t>917832111RT2</t>
  </si>
  <si>
    <t>Osazení stojat. obrub. bet. bez opěry,lože z B12,5 včetně obrubníku ABO 25 - 6  100/6/25</t>
  </si>
  <si>
    <t>lem bezpečnostního povrchu:20,75</t>
  </si>
  <si>
    <t>ostatní + obrubníky žulové mozaiky:4,6</t>
  </si>
  <si>
    <t>918101111R00</t>
  </si>
  <si>
    <t>Lože pod obrubníky nebo obruby dlažeb z B 12,5 a bezpečnostní lep z ploché oceli 150/10 mm</t>
  </si>
  <si>
    <t>podbet. bet.obrubníků:186,5*0,25*0,3+25,35*0,25*0,3</t>
  </si>
  <si>
    <t>95</t>
  </si>
  <si>
    <t>Dokončovací konstrukce na pozemních stavbách</t>
  </si>
  <si>
    <t>952901411R00</t>
  </si>
  <si>
    <t>Vyčištění ploch po ukončení prací vč.příjezdových cest</t>
  </si>
  <si>
    <t>96</t>
  </si>
  <si>
    <t>Bourání práce</t>
  </si>
  <si>
    <t>113204111R00</t>
  </si>
  <si>
    <t xml:space="preserve">Vytrhání obrub záhonových tl.5 cm </t>
  </si>
  <si>
    <t>107,5</t>
  </si>
  <si>
    <t>979082213R00</t>
  </si>
  <si>
    <t xml:space="preserve">Vodorovná doprava suti po suchu do 1 km </t>
  </si>
  <si>
    <t>t</t>
  </si>
  <si>
    <t>979082219R00</t>
  </si>
  <si>
    <t xml:space="preserve">Příplatek za dopravu suti po suchu za další 1 km </t>
  </si>
  <si>
    <t>979087212R00</t>
  </si>
  <si>
    <t xml:space="preserve">Nakládání suti na dopravní prostředky </t>
  </si>
  <si>
    <t>979097115U00</t>
  </si>
  <si>
    <t xml:space="preserve">Skládkovné - ostatní zeminy a beton suť </t>
  </si>
  <si>
    <t>99</t>
  </si>
  <si>
    <t>Staveništní přesun hmot</t>
  </si>
  <si>
    <t>998222012R00</t>
  </si>
  <si>
    <t xml:space="preserve">Přesun hmot, zpevněné plochy, kryt z kameniva </t>
  </si>
  <si>
    <t>720</t>
  </si>
  <si>
    <t>Zdravotechnická instalace</t>
  </si>
  <si>
    <t>720 Sub.01</t>
  </si>
  <si>
    <t xml:space="preserve">Napojení pítka-ZTI viz příloha-samostatný rozpočet </t>
  </si>
  <si>
    <t>díl 721 - kanalizace:1</t>
  </si>
  <si>
    <t>díl 722 - vodovod:</t>
  </si>
  <si>
    <t>díl 800 - zemní práce související:</t>
  </si>
  <si>
    <t>767</t>
  </si>
  <si>
    <t>Konstrukce zámečnické,hrací prvky</t>
  </si>
  <si>
    <t>7679</t>
  </si>
  <si>
    <t>Doprava  hracího prvků na místo osazení od výrobce</t>
  </si>
  <si>
    <t>767 sub.07</t>
  </si>
  <si>
    <t>kus</t>
  </si>
  <si>
    <t>998767201R00</t>
  </si>
  <si>
    <t xml:space="preserve">Přesun hmot pro zámečnické konstr. </t>
  </si>
  <si>
    <t>mimostaveništní doprava</t>
  </si>
  <si>
    <t>Inženýrská a kompletační činnost</t>
  </si>
  <si>
    <t>Zařízení staveniště</t>
  </si>
  <si>
    <t>ÚMČ Brno - střed,Dominikánská 2</t>
  </si>
  <si>
    <t>ing.Eva Wágnerová,ing.Ivan Zbořil</t>
  </si>
  <si>
    <t xml:space="preserve">Směs travní </t>
  </si>
  <si>
    <t>herbicid totální bal. po 1 litru</t>
  </si>
  <si>
    <t>Dvouvrstvý polyuretanový povrch s EPDM granuláty tl.35 mm /tloušťka musí odpovídat pádu do 3 m/</t>
  </si>
  <si>
    <t>Síťový kolotoč rozměry 250 x 250 x 300 cm (výška nad terénem). Materiál ocel a lana</t>
  </si>
  <si>
    <t>Příloha: Položkový soupis prací dílu č. 720 Zravotechnické instalace - pítko</t>
  </si>
  <si>
    <t>Název zakázky:</t>
  </si>
  <si>
    <t xml:space="preserve">Park Obilní trh         </t>
  </si>
  <si>
    <t>Objekt:</t>
  </si>
  <si>
    <t xml:space="preserve">Napojení pítka - ZTI    </t>
  </si>
  <si>
    <t>Zakázkové číslo:</t>
  </si>
  <si>
    <t xml:space="preserve">výpis materiálu         </t>
  </si>
  <si>
    <t>Místo:</t>
  </si>
  <si>
    <t xml:space="preserve">Brno                    </t>
  </si>
  <si>
    <t>Oddíl:</t>
  </si>
  <si>
    <t>C.P.</t>
  </si>
  <si>
    <t>Ceník.pol.</t>
  </si>
  <si>
    <t>N Á Z E V</t>
  </si>
  <si>
    <t>m.j.</t>
  </si>
  <si>
    <t>j.cena</t>
  </si>
  <si>
    <t>c.cena</t>
  </si>
  <si>
    <t>j.hmoty</t>
  </si>
  <si>
    <t>c.hmoty</t>
  </si>
  <si>
    <t>13220-1201</t>
  </si>
  <si>
    <t>HLB RYH 2000MM HOR 3 100M3</t>
  </si>
  <si>
    <t>M3</t>
  </si>
  <si>
    <t>2</t>
  </si>
  <si>
    <t>13220-1209</t>
  </si>
  <si>
    <t>PRIPL ZA LEPIVOST</t>
  </si>
  <si>
    <t>3</t>
  </si>
  <si>
    <t>15110-1101</t>
  </si>
  <si>
    <t>PAZENI PRILOZNE HL.DO 2M RYHY</t>
  </si>
  <si>
    <t>M2</t>
  </si>
  <si>
    <t>4</t>
  </si>
  <si>
    <t>15110-1111</t>
  </si>
  <si>
    <t>ODSTRANENI PAZENI RYH HL. 2M PRIL.</t>
  </si>
  <si>
    <t>16110-1101</t>
  </si>
  <si>
    <t>SVISLE PREMIST VYKOPKU HORN4 2 5M</t>
  </si>
  <si>
    <t>6</t>
  </si>
  <si>
    <t>16710-1101</t>
  </si>
  <si>
    <t>NAKLADANI VYKOPKU DO 100M3 HOR.1-4</t>
  </si>
  <si>
    <t>7</t>
  </si>
  <si>
    <t>16260-1102</t>
  </si>
  <si>
    <t>VODOROVNE PREM.VYKOPKU DO 5000M 1-4</t>
  </si>
  <si>
    <t>8</t>
  </si>
  <si>
    <t>17120-1201</t>
  </si>
  <si>
    <t>ULOZENI SYPANINY NA SKLADKU</t>
  </si>
  <si>
    <t>9</t>
  </si>
  <si>
    <t>pc</t>
  </si>
  <si>
    <t>POPLATEK ZA SKLÁDKU</t>
  </si>
  <si>
    <t>10</t>
  </si>
  <si>
    <t>17410-1101</t>
  </si>
  <si>
    <t>ZASYP ZHUTNENI JAM</t>
  </si>
  <si>
    <t>11</t>
  </si>
  <si>
    <t>45157-1111</t>
  </si>
  <si>
    <t>Štěrkodrtě 0-63</t>
  </si>
  <si>
    <t>12</t>
  </si>
  <si>
    <t>45157-2111</t>
  </si>
  <si>
    <t>Štěrkopísek 0-4mm</t>
  </si>
  <si>
    <t>Součet</t>
  </si>
  <si>
    <t>Přesun hmot</t>
  </si>
  <si>
    <t>Kč/T</t>
  </si>
  <si>
    <t>Celkem</t>
  </si>
  <si>
    <t>Vodovod</t>
  </si>
  <si>
    <t>72213-0233</t>
  </si>
  <si>
    <t>Potrubi z trub zavit.pozink.</t>
  </si>
  <si>
    <t/>
  </si>
  <si>
    <t>DN 25</t>
  </si>
  <si>
    <t>72217-2213</t>
  </si>
  <si>
    <t>Potrubi PE 32x3,0 SDR 11</t>
  </si>
  <si>
    <t>RP</t>
  </si>
  <si>
    <t>Přechod ISIFLO 32x1"</t>
  </si>
  <si>
    <t>ks</t>
  </si>
  <si>
    <t>Výstražná folie</t>
  </si>
  <si>
    <t>72223-2063</t>
  </si>
  <si>
    <t>Kulový kohout s páčkou</t>
  </si>
  <si>
    <t>G 1 s vyp.</t>
  </si>
  <si>
    <t>Dopojení pítka</t>
  </si>
  <si>
    <t>s</t>
  </si>
  <si>
    <t>Napojení v šachtě</t>
  </si>
  <si>
    <t>Kanalizace</t>
  </si>
  <si>
    <t>72117-4002</t>
  </si>
  <si>
    <t>Potrubí z trub  DN 40  HT</t>
  </si>
  <si>
    <t>72117-3403</t>
  </si>
  <si>
    <t>Potrubí z trub DN 150 PVC</t>
  </si>
  <si>
    <t>perforované</t>
  </si>
  <si>
    <t>Geotextilie</t>
  </si>
  <si>
    <t>M+D pítka</t>
  </si>
  <si>
    <t xml:space="preserve">Slepý rozpočet </t>
  </si>
  <si>
    <t>SLEPÝ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</si>
</sst>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7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 Narrow CE"/>
      <family val="2"/>
      <charset val="238"/>
    </font>
    <font>
      <b/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0" fillId="0" borderId="0"/>
  </cellStyleXfs>
  <cellXfs count="24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Border="1"/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4" fontId="0" fillId="0" borderId="1" xfId="0" applyNumberFormat="1" applyBorder="1"/>
    <xf numFmtId="4" fontId="4" fillId="0" borderId="0" xfId="0" applyNumberFormat="1" applyFont="1"/>
    <xf numFmtId="0" fontId="0" fillId="0" borderId="63" xfId="0" applyBorder="1"/>
    <xf numFmtId="4" fontId="0" fillId="0" borderId="63" xfId="0" applyNumberFormat="1" applyBorder="1"/>
    <xf numFmtId="0" fontId="26" fillId="0" borderId="63" xfId="0" applyFont="1" applyBorder="1"/>
    <xf numFmtId="4" fontId="4" fillId="0" borderId="63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zoomScale="90" zoomScaleNormal="90" workbookViewId="0">
      <selection activeCell="M11" sqref="M11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292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E1880/12/4</v>
      </c>
      <c r="D2" s="5" t="str">
        <f>Rekapitulace!G2</f>
        <v>V3(24.11)rozšíření dětského hřiště-Obilní trh,Brno</v>
      </c>
      <c r="E2" s="4"/>
      <c r="F2" s="6" t="s">
        <v>1</v>
      </c>
      <c r="G2" s="7"/>
    </row>
    <row r="3" spans="1:57" ht="3" hidden="1" customHeight="1">
      <c r="A3" s="8"/>
      <c r="B3" s="9"/>
      <c r="C3" s="10"/>
      <c r="D3" s="10"/>
      <c r="E3" s="9"/>
      <c r="F3" s="11"/>
      <c r="G3" s="12"/>
    </row>
    <row r="4" spans="1:5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57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57" ht="12.9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57">
      <c r="A8" s="28" t="s">
        <v>11</v>
      </c>
      <c r="B8" s="11"/>
      <c r="C8" s="207" t="s">
        <v>203</v>
      </c>
      <c r="D8" s="207"/>
      <c r="E8" s="208"/>
      <c r="F8" s="29" t="s">
        <v>12</v>
      </c>
      <c r="G8" s="30"/>
      <c r="H8" s="31"/>
      <c r="I8" s="32"/>
    </row>
    <row r="9" spans="1:57">
      <c r="A9" s="28" t="s">
        <v>13</v>
      </c>
      <c r="B9" s="11"/>
      <c r="C9" s="207" t="str">
        <f>Projektant</f>
        <v>ing.Eva Wágnerová,ing.Ivan Zbořil</v>
      </c>
      <c r="D9" s="207"/>
      <c r="E9" s="208"/>
      <c r="F9" s="11"/>
      <c r="G9" s="33"/>
      <c r="H9" s="34"/>
    </row>
    <row r="10" spans="1:57">
      <c r="A10" s="28" t="s">
        <v>14</v>
      </c>
      <c r="B10" s="11"/>
      <c r="C10" s="207" t="s">
        <v>202</v>
      </c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/>
      <c r="D11" s="207"/>
      <c r="E11" s="207"/>
      <c r="F11" s="38" t="s">
        <v>16</v>
      </c>
      <c r="G11" s="39" t="s">
        <v>76</v>
      </c>
      <c r="H11" s="34"/>
      <c r="BA11" s="40"/>
      <c r="BB11" s="40"/>
      <c r="BC11" s="40"/>
      <c r="BD11" s="40"/>
      <c r="BE11" s="40"/>
    </row>
    <row r="12" spans="1:57" ht="12.75" customHeight="1">
      <c r="A12" s="41" t="s">
        <v>17</v>
      </c>
      <c r="B12" s="9"/>
      <c r="C12" s="209"/>
      <c r="D12" s="209"/>
      <c r="E12" s="209"/>
      <c r="F12" s="42" t="s">
        <v>18</v>
      </c>
      <c r="G12" s="43"/>
      <c r="H12" s="34"/>
    </row>
    <row r="13" spans="1:57" ht="27.7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5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5" customHeight="1">
      <c r="A15" s="53"/>
      <c r="B15" s="54" t="s">
        <v>22</v>
      </c>
      <c r="C15" s="55">
        <f>HSV</f>
        <v>0</v>
      </c>
      <c r="D15" s="56" t="str">
        <f>Rekapitulace!A24</f>
        <v>mimostaveništní doprava</v>
      </c>
      <c r="E15" s="57"/>
      <c r="F15" s="58"/>
      <c r="G15" s="55">
        <f>Rekapitulace!I24</f>
        <v>0</v>
      </c>
    </row>
    <row r="16" spans="1:5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Rekapitulace!A25</f>
        <v>Inženýrská a kompletační činnost</v>
      </c>
      <c r="E16" s="59"/>
      <c r="F16" s="60"/>
      <c r="G16" s="55">
        <f>Rekapitulace!I25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Rekapitulace!A26</f>
        <v>Zařízení staveniště</v>
      </c>
      <c r="E17" s="59"/>
      <c r="F17" s="60"/>
      <c r="G17" s="55">
        <f>Rekapitulace!I26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10" t="s">
        <v>33</v>
      </c>
      <c r="B23" s="21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>
      <c r="A27" s="64"/>
      <c r="B27" s="80"/>
      <c r="C27" s="75"/>
      <c r="D27" s="65"/>
      <c r="E27" s="76"/>
      <c r="F27" s="77"/>
      <c r="G27" s="78"/>
    </row>
    <row r="28" spans="1:7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>
      <c r="A30" s="84" t="s">
        <v>42</v>
      </c>
      <c r="B30" s="85"/>
      <c r="C30" s="86">
        <v>21</v>
      </c>
      <c r="D30" s="85" t="s">
        <v>43</v>
      </c>
      <c r="E30" s="87"/>
      <c r="F30" s="202">
        <f>C23-F32</f>
        <v>0</v>
      </c>
      <c r="G30" s="203"/>
    </row>
    <row r="31" spans="1:7">
      <c r="A31" s="84" t="s">
        <v>44</v>
      </c>
      <c r="B31" s="85"/>
      <c r="C31" s="86">
        <f>SazbaDPH1</f>
        <v>21</v>
      </c>
      <c r="D31" s="85" t="s">
        <v>45</v>
      </c>
      <c r="E31" s="87"/>
      <c r="F31" s="202">
        <f>ROUND(PRODUCT(F30,C31/100),0)</f>
        <v>0</v>
      </c>
      <c r="G31" s="203"/>
    </row>
    <row r="32" spans="1:7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8">
      <c r="A33" s="84" t="s">
        <v>44</v>
      </c>
      <c r="B33" s="88"/>
      <c r="C33" s="89">
        <f>SazbaDPH2</f>
        <v>0</v>
      </c>
      <c r="D33" s="85" t="s">
        <v>45</v>
      </c>
      <c r="E33" s="60"/>
      <c r="F33" s="202">
        <f>ROUND(PRODUCT(F32,C33/100),0)</f>
        <v>0</v>
      </c>
      <c r="G33" s="203"/>
    </row>
    <row r="34" spans="1:8" s="93" customFormat="1" ht="19.5" customHeight="1" thickBot="1">
      <c r="A34" s="90" t="s">
        <v>46</v>
      </c>
      <c r="B34" s="91"/>
      <c r="C34" s="91"/>
      <c r="D34" s="91"/>
      <c r="E34" s="92"/>
      <c r="F34" s="204">
        <f>ROUND(SUM(F30:F33),0)</f>
        <v>0</v>
      </c>
      <c r="G34" s="205"/>
    </row>
    <row r="36" spans="1:8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5"/>
      <c r="B38" s="206"/>
      <c r="C38" s="206"/>
      <c r="D38" s="206"/>
      <c r="E38" s="206"/>
      <c r="F38" s="206"/>
      <c r="G38" s="206"/>
      <c r="H38" t="s">
        <v>5</v>
      </c>
    </row>
    <row r="39" spans="1:8">
      <c r="A39" s="95"/>
      <c r="B39" s="206"/>
      <c r="C39" s="206"/>
      <c r="D39" s="206"/>
      <c r="E39" s="206"/>
      <c r="F39" s="206"/>
      <c r="G39" s="206"/>
      <c r="H39" t="s">
        <v>5</v>
      </c>
    </row>
    <row r="40" spans="1:8">
      <c r="A40" s="95"/>
      <c r="B40" s="206"/>
      <c r="C40" s="206"/>
      <c r="D40" s="206"/>
      <c r="E40" s="206"/>
      <c r="F40" s="206"/>
      <c r="G40" s="206"/>
      <c r="H40" t="s">
        <v>5</v>
      </c>
    </row>
    <row r="41" spans="1:8">
      <c r="A41" s="95"/>
      <c r="B41" s="206"/>
      <c r="C41" s="206"/>
      <c r="D41" s="206"/>
      <c r="E41" s="206"/>
      <c r="F41" s="206"/>
      <c r="G41" s="206"/>
      <c r="H41" t="s">
        <v>5</v>
      </c>
    </row>
    <row r="42" spans="1:8">
      <c r="A42" s="95"/>
      <c r="B42" s="206"/>
      <c r="C42" s="206"/>
      <c r="D42" s="206"/>
      <c r="E42" s="206"/>
      <c r="F42" s="206"/>
      <c r="G42" s="206"/>
      <c r="H42" t="s">
        <v>5</v>
      </c>
    </row>
    <row r="43" spans="1:8">
      <c r="A43" s="95"/>
      <c r="B43" s="206"/>
      <c r="C43" s="206"/>
      <c r="D43" s="206"/>
      <c r="E43" s="206"/>
      <c r="F43" s="206"/>
      <c r="G43" s="206"/>
      <c r="H43" t="s">
        <v>5</v>
      </c>
    </row>
    <row r="44" spans="1:8">
      <c r="A44" s="95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5"/>
      <c r="B45" s="206"/>
      <c r="C45" s="206"/>
      <c r="D45" s="206"/>
      <c r="E45" s="206"/>
      <c r="F45" s="206"/>
      <c r="G45" s="206"/>
      <c r="H45" t="s">
        <v>5</v>
      </c>
    </row>
    <row r="46" spans="1:8">
      <c r="B46" s="201"/>
      <c r="C46" s="201"/>
      <c r="D46" s="201"/>
      <c r="E46" s="201"/>
      <c r="F46" s="201"/>
      <c r="G46" s="201"/>
    </row>
    <row r="47" spans="1:8">
      <c r="B47" s="201"/>
      <c r="C47" s="201"/>
      <c r="D47" s="201"/>
      <c r="E47" s="201"/>
      <c r="F47" s="201"/>
      <c r="G47" s="201"/>
    </row>
    <row r="48" spans="1:8">
      <c r="B48" s="201"/>
      <c r="C48" s="201"/>
      <c r="D48" s="201"/>
      <c r="E48" s="201"/>
      <c r="F48" s="201"/>
      <c r="G48" s="201"/>
    </row>
    <row r="49" spans="2:7">
      <c r="B49" s="201"/>
      <c r="C49" s="201"/>
      <c r="D49" s="201"/>
      <c r="E49" s="201"/>
      <c r="F49" s="201"/>
      <c r="G49" s="201"/>
    </row>
    <row r="50" spans="2:7">
      <c r="B50" s="201"/>
      <c r="C50" s="201"/>
      <c r="D50" s="201"/>
      <c r="E50" s="201"/>
      <c r="F50" s="201"/>
      <c r="G50" s="201"/>
    </row>
    <row r="51" spans="2:7">
      <c r="B51" s="201"/>
      <c r="C51" s="201"/>
      <c r="D51" s="201"/>
      <c r="E51" s="201"/>
      <c r="F51" s="201"/>
      <c r="G51" s="201"/>
    </row>
    <row r="52" spans="2:7">
      <c r="B52" s="201"/>
      <c r="C52" s="201"/>
      <c r="D52" s="201"/>
      <c r="E52" s="201"/>
      <c r="F52" s="201"/>
      <c r="G52" s="201"/>
    </row>
    <row r="53" spans="2:7">
      <c r="B53" s="201"/>
      <c r="C53" s="201"/>
      <c r="D53" s="201"/>
      <c r="E53" s="201"/>
      <c r="F53" s="201"/>
      <c r="G53" s="201"/>
    </row>
    <row r="54" spans="2:7">
      <c r="B54" s="201"/>
      <c r="C54" s="201"/>
      <c r="D54" s="201"/>
      <c r="E54" s="201"/>
      <c r="F54" s="201"/>
      <c r="G54" s="201"/>
    </row>
    <row r="55" spans="2:7">
      <c r="B55" s="201"/>
      <c r="C55" s="201"/>
      <c r="D55" s="201"/>
      <c r="E55" s="201"/>
      <c r="F55" s="201"/>
      <c r="G55" s="20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8"/>
  <sheetViews>
    <sheetView workbookViewId="0">
      <selection activeCell="H27" sqref="H27:I27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E1880/12/4 Rozšíření dětského hřiště,Obilní trh,Brno</v>
      </c>
      <c r="D1" s="97"/>
      <c r="E1" s="98"/>
      <c r="F1" s="97"/>
      <c r="G1" s="99" t="s">
        <v>49</v>
      </c>
      <c r="H1" s="100" t="s">
        <v>76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OB 01 rozšíření dětského hřiště</v>
      </c>
      <c r="D2" s="103"/>
      <c r="E2" s="104"/>
      <c r="F2" s="103"/>
      <c r="G2" s="216" t="s">
        <v>80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>
      <c r="A7" s="197" t="str">
        <f>Položky!B7</f>
        <v>0</v>
      </c>
      <c r="B7" s="114" t="str">
        <f>Položky!C7</f>
        <v>Přípravné a pomocné práce</v>
      </c>
      <c r="C7" s="65"/>
      <c r="D7" s="115"/>
      <c r="E7" s="198">
        <f>Položky!BA9</f>
        <v>0</v>
      </c>
      <c r="F7" s="199">
        <f>Položky!BB9</f>
        <v>0</v>
      </c>
      <c r="G7" s="199">
        <f>Položky!BC9</f>
        <v>0</v>
      </c>
      <c r="H7" s="199">
        <f>Položky!BD9</f>
        <v>0</v>
      </c>
      <c r="I7" s="200">
        <f>Položky!BE9</f>
        <v>0</v>
      </c>
    </row>
    <row r="8" spans="1:9" s="34" customFormat="1">
      <c r="A8" s="197" t="str">
        <f>Položky!B10</f>
        <v>000</v>
      </c>
      <c r="B8" s="114" t="str">
        <f>Položky!C10</f>
        <v>Projektova dokumentace</v>
      </c>
      <c r="C8" s="65"/>
      <c r="D8" s="115"/>
      <c r="E8" s="198">
        <f>Položky!BA12</f>
        <v>0</v>
      </c>
      <c r="F8" s="199">
        <f>Položky!BB12</f>
        <v>0</v>
      </c>
      <c r="G8" s="199">
        <f>Položky!BC12</f>
        <v>0</v>
      </c>
      <c r="H8" s="199">
        <f>Položky!BD12</f>
        <v>0</v>
      </c>
      <c r="I8" s="200">
        <f>Položky!BE12</f>
        <v>0</v>
      </c>
    </row>
    <row r="9" spans="1:9" s="34" customFormat="1">
      <c r="A9" s="197" t="str">
        <f>Položky!B13</f>
        <v>1</v>
      </c>
      <c r="B9" s="114" t="str">
        <f>Položky!C13</f>
        <v>Zemní práce</v>
      </c>
      <c r="C9" s="65"/>
      <c r="D9" s="115"/>
      <c r="E9" s="198">
        <f>Položky!BA20</f>
        <v>0</v>
      </c>
      <c r="F9" s="199">
        <f>Položky!BB20</f>
        <v>0</v>
      </c>
      <c r="G9" s="199">
        <f>Položky!BC20</f>
        <v>0</v>
      </c>
      <c r="H9" s="199">
        <f>Položky!BD20</f>
        <v>0</v>
      </c>
      <c r="I9" s="200">
        <f>Položky!BE20</f>
        <v>0</v>
      </c>
    </row>
    <row r="10" spans="1:9" s="34" customFormat="1">
      <c r="A10" s="197" t="str">
        <f>Položky!B21</f>
        <v>181</v>
      </c>
      <c r="B10" s="114" t="str">
        <f>Položky!C21</f>
        <v>Sadové úpravy</v>
      </c>
      <c r="C10" s="65"/>
      <c r="D10" s="115"/>
      <c r="E10" s="198">
        <f>Položky!BA29</f>
        <v>0</v>
      </c>
      <c r="F10" s="199">
        <f>Položky!BB29</f>
        <v>0</v>
      </c>
      <c r="G10" s="199">
        <f>Položky!BC29</f>
        <v>0</v>
      </c>
      <c r="H10" s="199">
        <f>Položky!BD29</f>
        <v>0</v>
      </c>
      <c r="I10" s="200">
        <f>Položky!BE29</f>
        <v>0</v>
      </c>
    </row>
    <row r="11" spans="1:9" s="34" customFormat="1">
      <c r="A11" s="197" t="str">
        <f>Položky!B30</f>
        <v>46</v>
      </c>
      <c r="B11" s="114" t="str">
        <f>Položky!C30</f>
        <v>Zpevněné a bezpečnostní plochy</v>
      </c>
      <c r="C11" s="65"/>
      <c r="D11" s="115"/>
      <c r="E11" s="198">
        <f>Položky!BA45</f>
        <v>0</v>
      </c>
      <c r="F11" s="199">
        <f>Položky!BB45</f>
        <v>0</v>
      </c>
      <c r="G11" s="199">
        <f>Položky!BC45</f>
        <v>0</v>
      </c>
      <c r="H11" s="199">
        <f>Položky!BD45</f>
        <v>0</v>
      </c>
      <c r="I11" s="200">
        <f>Položky!BE45</f>
        <v>0</v>
      </c>
    </row>
    <row r="12" spans="1:9" s="34" customFormat="1">
      <c r="A12" s="197" t="str">
        <f>Položky!B46</f>
        <v>5</v>
      </c>
      <c r="B12" s="114" t="str">
        <f>Položky!C46</f>
        <v>Dlažby</v>
      </c>
      <c r="C12" s="65"/>
      <c r="D12" s="115"/>
      <c r="E12" s="198">
        <f>Položky!BA51</f>
        <v>0</v>
      </c>
      <c r="F12" s="199">
        <f>Položky!BB51</f>
        <v>0</v>
      </c>
      <c r="G12" s="199">
        <f>Položky!BC51</f>
        <v>0</v>
      </c>
      <c r="H12" s="199">
        <f>Položky!BD51</f>
        <v>0</v>
      </c>
      <c r="I12" s="200">
        <f>Položky!BE51</f>
        <v>0</v>
      </c>
    </row>
    <row r="13" spans="1:9" s="34" customFormat="1">
      <c r="A13" s="197" t="str">
        <f>Položky!B52</f>
        <v>91</v>
      </c>
      <c r="B13" s="114" t="str">
        <f>Položky!C52</f>
        <v>Doplňující práce</v>
      </c>
      <c r="C13" s="65"/>
      <c r="D13" s="115"/>
      <c r="E13" s="198">
        <f>Položky!BA64</f>
        <v>0</v>
      </c>
      <c r="F13" s="199">
        <f>Položky!BB64</f>
        <v>0</v>
      </c>
      <c r="G13" s="199">
        <f>Položky!BC64</f>
        <v>0</v>
      </c>
      <c r="H13" s="199">
        <f>Položky!BD64</f>
        <v>0</v>
      </c>
      <c r="I13" s="200">
        <f>Položky!BE64</f>
        <v>0</v>
      </c>
    </row>
    <row r="14" spans="1:9" s="34" customFormat="1">
      <c r="A14" s="197" t="str">
        <f>Položky!B65</f>
        <v>95</v>
      </c>
      <c r="B14" s="114" t="str">
        <f>Položky!C65</f>
        <v>Dokončovací konstrukce na pozemních stavbách</v>
      </c>
      <c r="C14" s="65"/>
      <c r="D14" s="115"/>
      <c r="E14" s="198">
        <f>Položky!BA67</f>
        <v>0</v>
      </c>
      <c r="F14" s="199">
        <f>Položky!BB67</f>
        <v>0</v>
      </c>
      <c r="G14" s="199">
        <f>Položky!BC67</f>
        <v>0</v>
      </c>
      <c r="H14" s="199">
        <f>Položky!BD67</f>
        <v>0</v>
      </c>
      <c r="I14" s="200">
        <f>Položky!BE67</f>
        <v>0</v>
      </c>
    </row>
    <row r="15" spans="1:9" s="34" customFormat="1">
      <c r="A15" s="197" t="str">
        <f>Položky!B68</f>
        <v>96</v>
      </c>
      <c r="B15" s="114" t="str">
        <f>Položky!C68</f>
        <v>Bourání práce</v>
      </c>
      <c r="C15" s="65"/>
      <c r="D15" s="115"/>
      <c r="E15" s="198">
        <f>Položky!BA75</f>
        <v>0</v>
      </c>
      <c r="F15" s="199">
        <f>Položky!BB75</f>
        <v>0</v>
      </c>
      <c r="G15" s="199">
        <f>Položky!BC75</f>
        <v>0</v>
      </c>
      <c r="H15" s="199">
        <f>Položky!BD75</f>
        <v>0</v>
      </c>
      <c r="I15" s="200">
        <f>Položky!BE75</f>
        <v>0</v>
      </c>
    </row>
    <row r="16" spans="1:9" s="34" customFormat="1">
      <c r="A16" s="197" t="str">
        <f>Položky!B76</f>
        <v>99</v>
      </c>
      <c r="B16" s="114" t="str">
        <f>Položky!C76</f>
        <v>Staveništní přesun hmot</v>
      </c>
      <c r="C16" s="65"/>
      <c r="D16" s="115"/>
      <c r="E16" s="198">
        <f>Položky!BA78</f>
        <v>0</v>
      </c>
      <c r="F16" s="199">
        <f>Položky!BB78</f>
        <v>0</v>
      </c>
      <c r="G16" s="199">
        <f>Položky!BC78</f>
        <v>0</v>
      </c>
      <c r="H16" s="199">
        <f>Položky!BD78</f>
        <v>0</v>
      </c>
      <c r="I16" s="200">
        <f>Položky!BE78</f>
        <v>0</v>
      </c>
    </row>
    <row r="17" spans="1:57" s="34" customFormat="1">
      <c r="A17" s="197" t="str">
        <f>Položky!B79</f>
        <v>720</v>
      </c>
      <c r="B17" s="114" t="str">
        <f>Položky!C79</f>
        <v>Zdravotechnická instalace</v>
      </c>
      <c r="C17" s="65"/>
      <c r="D17" s="115"/>
      <c r="E17" s="198">
        <f>Položky!BA84</f>
        <v>0</v>
      </c>
      <c r="F17" s="199">
        <f>Položky!BB84</f>
        <v>0</v>
      </c>
      <c r="G17" s="199">
        <f>Položky!BC84</f>
        <v>0</v>
      </c>
      <c r="H17" s="199">
        <f>Položky!BD84</f>
        <v>0</v>
      </c>
      <c r="I17" s="200">
        <f>Položky!BE84</f>
        <v>0</v>
      </c>
    </row>
    <row r="18" spans="1:57" s="34" customFormat="1" ht="13.5" thickBot="1">
      <c r="A18" s="197" t="str">
        <f>Položky!B85</f>
        <v>767</v>
      </c>
      <c r="B18" s="114" t="str">
        <f>Položky!C85</f>
        <v>Konstrukce zámečnické,hrací prvky</v>
      </c>
      <c r="C18" s="65"/>
      <c r="D18" s="115"/>
      <c r="E18" s="198">
        <f>Položky!BA89</f>
        <v>0</v>
      </c>
      <c r="F18" s="199">
        <f>Položky!BB89</f>
        <v>0</v>
      </c>
      <c r="G18" s="199">
        <f>Položky!BC89</f>
        <v>0</v>
      </c>
      <c r="H18" s="199">
        <f>Položky!BD89</f>
        <v>0</v>
      </c>
      <c r="I18" s="200">
        <f>Položky!BE89</f>
        <v>0</v>
      </c>
    </row>
    <row r="19" spans="1:57" s="122" customFormat="1" ht="13.5" thickBot="1">
      <c r="A19" s="116"/>
      <c r="B19" s="117" t="s">
        <v>57</v>
      </c>
      <c r="C19" s="117"/>
      <c r="D19" s="118"/>
      <c r="E19" s="119">
        <f>SUM(E7:E18)</f>
        <v>0</v>
      </c>
      <c r="F19" s="120">
        <f>SUM(F7:F18)</f>
        <v>0</v>
      </c>
      <c r="G19" s="120">
        <f>SUM(G7:G18)</f>
        <v>0</v>
      </c>
      <c r="H19" s="120">
        <f>SUM(H7:H18)</f>
        <v>0</v>
      </c>
      <c r="I19" s="121">
        <f>SUM(I7:I18)</f>
        <v>0</v>
      </c>
    </row>
    <row r="20" spans="1:57">
      <c r="A20" s="65"/>
      <c r="B20" s="65"/>
      <c r="C20" s="65"/>
      <c r="D20" s="65"/>
      <c r="E20" s="65"/>
      <c r="F20" s="65"/>
      <c r="G20" s="65"/>
      <c r="H20" s="65"/>
      <c r="I20" s="65"/>
    </row>
    <row r="21" spans="1:57" ht="19.5" customHeight="1">
      <c r="A21" s="106" t="s">
        <v>58</v>
      </c>
      <c r="B21" s="106"/>
      <c r="C21" s="106"/>
      <c r="D21" s="106"/>
      <c r="E21" s="106"/>
      <c r="F21" s="106"/>
      <c r="G21" s="123"/>
      <c r="H21" s="106"/>
      <c r="I21" s="106"/>
      <c r="BA21" s="40"/>
      <c r="BB21" s="40"/>
      <c r="BC21" s="40"/>
      <c r="BD21" s="40"/>
      <c r="BE21" s="40"/>
    </row>
    <row r="22" spans="1:57" ht="13.5" thickBot="1">
      <c r="A22" s="76"/>
      <c r="B22" s="76"/>
      <c r="C22" s="76"/>
      <c r="D22" s="76"/>
      <c r="E22" s="76"/>
      <c r="F22" s="76"/>
      <c r="G22" s="76"/>
      <c r="H22" s="76"/>
      <c r="I22" s="76"/>
    </row>
    <row r="23" spans="1:57">
      <c r="A23" s="70" t="s">
        <v>59</v>
      </c>
      <c r="B23" s="71"/>
      <c r="C23" s="71"/>
      <c r="D23" s="124"/>
      <c r="E23" s="125" t="s">
        <v>60</v>
      </c>
      <c r="F23" s="126" t="s">
        <v>61</v>
      </c>
      <c r="G23" s="127" t="s">
        <v>62</v>
      </c>
      <c r="H23" s="128"/>
      <c r="I23" s="129" t="s">
        <v>60</v>
      </c>
    </row>
    <row r="24" spans="1:57">
      <c r="A24" s="63" t="s">
        <v>199</v>
      </c>
      <c r="B24" s="54"/>
      <c r="C24" s="54"/>
      <c r="D24" s="130"/>
      <c r="E24" s="131">
        <v>0</v>
      </c>
      <c r="F24" s="132">
        <v>2.8</v>
      </c>
      <c r="G24" s="133">
        <f>CHOOSE(BA24+1,HSV+PSV,HSV+PSV+Mont,HSV+PSV+Dodavka+Mont,HSV,PSV,Mont,Dodavka,Mont+Dodavka,0)</f>
        <v>0</v>
      </c>
      <c r="H24" s="134"/>
      <c r="I24" s="135">
        <f>E24+F24*G24/100</f>
        <v>0</v>
      </c>
      <c r="BA24">
        <v>0</v>
      </c>
    </row>
    <row r="25" spans="1:57">
      <c r="A25" s="63" t="s">
        <v>200</v>
      </c>
      <c r="B25" s="54"/>
      <c r="C25" s="54"/>
      <c r="D25" s="130"/>
      <c r="E25" s="131">
        <v>0</v>
      </c>
      <c r="F25" s="132">
        <v>1.8</v>
      </c>
      <c r="G25" s="133">
        <f>CHOOSE(BA25+1,HSV+PSV,HSV+PSV+Mont,HSV+PSV+Dodavka+Mont,HSV,PSV,Mont,Dodavka,Mont+Dodavka,0)</f>
        <v>0</v>
      </c>
      <c r="H25" s="134"/>
      <c r="I25" s="135">
        <f>E25+F25*G25/100</f>
        <v>0</v>
      </c>
      <c r="BA25">
        <v>0</v>
      </c>
    </row>
    <row r="26" spans="1:57">
      <c r="A26" s="63" t="s">
        <v>201</v>
      </c>
      <c r="B26" s="54"/>
      <c r="C26" s="54"/>
      <c r="D26" s="130"/>
      <c r="E26" s="131">
        <v>0</v>
      </c>
      <c r="F26" s="132">
        <v>3.5</v>
      </c>
      <c r="G26" s="133">
        <f>CHOOSE(BA26+1,HSV+PSV,HSV+PSV+Mont,HSV+PSV+Dodavka+Mont,HSV,PSV,Mont,Dodavka,Mont+Dodavka,0)</f>
        <v>0</v>
      </c>
      <c r="H26" s="134"/>
      <c r="I26" s="135">
        <f>E26+F26*G26/100</f>
        <v>0</v>
      </c>
      <c r="BA26">
        <v>0</v>
      </c>
    </row>
    <row r="27" spans="1:57" ht="13.5" thickBot="1">
      <c r="A27" s="136"/>
      <c r="B27" s="137" t="s">
        <v>63</v>
      </c>
      <c r="C27" s="138"/>
      <c r="D27" s="139"/>
      <c r="E27" s="140"/>
      <c r="F27" s="141"/>
      <c r="G27" s="141"/>
      <c r="H27" s="219">
        <f>SUM(I24:I26)</f>
        <v>0</v>
      </c>
      <c r="I27" s="220"/>
    </row>
    <row r="29" spans="1:57">
      <c r="B29" s="122"/>
      <c r="F29" s="142"/>
      <c r="G29" s="143"/>
      <c r="H29" s="143"/>
      <c r="I29" s="144"/>
    </row>
    <row r="30" spans="1:57">
      <c r="F30" s="142"/>
      <c r="G30" s="143"/>
      <c r="H30" s="143"/>
      <c r="I30" s="144"/>
    </row>
    <row r="31" spans="1:57">
      <c r="F31" s="142"/>
      <c r="G31" s="143"/>
      <c r="H31" s="143"/>
      <c r="I31" s="144"/>
    </row>
    <row r="32" spans="1:57">
      <c r="F32" s="142"/>
      <c r="G32" s="143"/>
      <c r="H32" s="143"/>
      <c r="I32" s="144"/>
    </row>
    <row r="33" spans="6:9">
      <c r="F33" s="142"/>
      <c r="G33" s="143"/>
      <c r="H33" s="143"/>
      <c r="I33" s="144"/>
    </row>
    <row r="34" spans="6:9">
      <c r="F34" s="142"/>
      <c r="G34" s="143"/>
      <c r="H34" s="143"/>
      <c r="I34" s="144"/>
    </row>
    <row r="35" spans="6:9">
      <c r="F35" s="142"/>
      <c r="G35" s="143"/>
      <c r="H35" s="143"/>
      <c r="I35" s="144"/>
    </row>
    <row r="36" spans="6:9">
      <c r="F36" s="142"/>
      <c r="G36" s="143"/>
      <c r="H36" s="143"/>
      <c r="I36" s="144"/>
    </row>
    <row r="37" spans="6:9">
      <c r="F37" s="142"/>
      <c r="G37" s="143"/>
      <c r="H37" s="143"/>
      <c r="I37" s="144"/>
    </row>
    <row r="38" spans="6:9">
      <c r="F38" s="142"/>
      <c r="G38" s="143"/>
      <c r="H38" s="143"/>
      <c r="I38" s="144"/>
    </row>
    <row r="39" spans="6:9">
      <c r="F39" s="142"/>
      <c r="G39" s="143"/>
      <c r="H39" s="143"/>
      <c r="I39" s="144"/>
    </row>
    <row r="40" spans="6:9">
      <c r="F40" s="142"/>
      <c r="G40" s="143"/>
      <c r="H40" s="143"/>
      <c r="I40" s="144"/>
    </row>
    <row r="41" spans="6:9">
      <c r="F41" s="142"/>
      <c r="G41" s="143"/>
      <c r="H41" s="143"/>
      <c r="I41" s="144"/>
    </row>
    <row r="42" spans="6:9">
      <c r="F42" s="142"/>
      <c r="G42" s="143"/>
      <c r="H42" s="143"/>
      <c r="I42" s="144"/>
    </row>
    <row r="43" spans="6:9">
      <c r="F43" s="142"/>
      <c r="G43" s="143"/>
      <c r="H43" s="143"/>
      <c r="I43" s="144"/>
    </row>
    <row r="44" spans="6:9">
      <c r="F44" s="142"/>
      <c r="G44" s="143"/>
      <c r="H44" s="143"/>
      <c r="I44" s="144"/>
    </row>
    <row r="45" spans="6:9">
      <c r="F45" s="142"/>
      <c r="G45" s="143"/>
      <c r="H45" s="143"/>
      <c r="I45" s="144"/>
    </row>
    <row r="46" spans="6:9">
      <c r="F46" s="142"/>
      <c r="G46" s="143"/>
      <c r="H46" s="143"/>
      <c r="I46" s="144"/>
    </row>
    <row r="47" spans="6:9">
      <c r="F47" s="142"/>
      <c r="G47" s="143"/>
      <c r="H47" s="143"/>
      <c r="I47" s="144"/>
    </row>
    <row r="48" spans="6:9">
      <c r="F48" s="142"/>
      <c r="G48" s="143"/>
      <c r="H48" s="143"/>
      <c r="I48" s="144"/>
    </row>
    <row r="49" spans="6:9">
      <c r="F49" s="142"/>
      <c r="G49" s="143"/>
      <c r="H49" s="143"/>
      <c r="I49" s="144"/>
    </row>
    <row r="50" spans="6:9">
      <c r="F50" s="142"/>
      <c r="G50" s="143"/>
      <c r="H50" s="143"/>
      <c r="I50" s="144"/>
    </row>
    <row r="51" spans="6:9">
      <c r="F51" s="142"/>
      <c r="G51" s="143"/>
      <c r="H51" s="143"/>
      <c r="I51" s="144"/>
    </row>
    <row r="52" spans="6:9">
      <c r="F52" s="142"/>
      <c r="G52" s="143"/>
      <c r="H52" s="143"/>
      <c r="I52" s="144"/>
    </row>
    <row r="53" spans="6:9">
      <c r="F53" s="142"/>
      <c r="G53" s="143"/>
      <c r="H53" s="143"/>
      <c r="I53" s="144"/>
    </row>
    <row r="54" spans="6:9">
      <c r="F54" s="142"/>
      <c r="G54" s="143"/>
      <c r="H54" s="143"/>
      <c r="I54" s="144"/>
    </row>
    <row r="55" spans="6:9">
      <c r="F55" s="142"/>
      <c r="G55" s="143"/>
      <c r="H55" s="143"/>
      <c r="I55" s="144"/>
    </row>
    <row r="56" spans="6:9">
      <c r="F56" s="142"/>
      <c r="G56" s="143"/>
      <c r="H56" s="143"/>
      <c r="I56" s="144"/>
    </row>
    <row r="57" spans="6:9">
      <c r="F57" s="142"/>
      <c r="G57" s="143"/>
      <c r="H57" s="143"/>
      <c r="I57" s="144"/>
    </row>
    <row r="58" spans="6:9">
      <c r="F58" s="142"/>
      <c r="G58" s="143"/>
      <c r="H58" s="143"/>
      <c r="I58" s="144"/>
    </row>
    <row r="59" spans="6:9">
      <c r="F59" s="142"/>
      <c r="G59" s="143"/>
      <c r="H59" s="143"/>
      <c r="I59" s="144"/>
    </row>
    <row r="60" spans="6:9">
      <c r="F60" s="142"/>
      <c r="G60" s="143"/>
      <c r="H60" s="143"/>
      <c r="I60" s="144"/>
    </row>
    <row r="61" spans="6:9">
      <c r="F61" s="142"/>
      <c r="G61" s="143"/>
      <c r="H61" s="143"/>
      <c r="I61" s="144"/>
    </row>
    <row r="62" spans="6:9">
      <c r="F62" s="142"/>
      <c r="G62" s="143"/>
      <c r="H62" s="143"/>
      <c r="I62" s="144"/>
    </row>
    <row r="63" spans="6:9">
      <c r="F63" s="142"/>
      <c r="G63" s="143"/>
      <c r="H63" s="143"/>
      <c r="I63" s="144"/>
    </row>
    <row r="64" spans="6:9">
      <c r="F64" s="142"/>
      <c r="G64" s="143"/>
      <c r="H64" s="143"/>
      <c r="I64" s="144"/>
    </row>
    <row r="65" spans="6:9">
      <c r="F65" s="142"/>
      <c r="G65" s="143"/>
      <c r="H65" s="143"/>
      <c r="I65" s="144"/>
    </row>
    <row r="66" spans="6:9">
      <c r="F66" s="142"/>
      <c r="G66" s="143"/>
      <c r="H66" s="143"/>
      <c r="I66" s="144"/>
    </row>
    <row r="67" spans="6:9">
      <c r="F67" s="142"/>
      <c r="G67" s="143"/>
      <c r="H67" s="143"/>
      <c r="I67" s="144"/>
    </row>
    <row r="68" spans="6:9">
      <c r="F68" s="142"/>
      <c r="G68" s="143"/>
      <c r="H68" s="143"/>
      <c r="I68" s="144"/>
    </row>
    <row r="69" spans="6:9">
      <c r="F69" s="142"/>
      <c r="G69" s="143"/>
      <c r="H69" s="143"/>
      <c r="I69" s="144"/>
    </row>
    <row r="70" spans="6:9">
      <c r="F70" s="142"/>
      <c r="G70" s="143"/>
      <c r="H70" s="143"/>
      <c r="I70" s="144"/>
    </row>
    <row r="71" spans="6:9">
      <c r="F71" s="142"/>
      <c r="G71" s="143"/>
      <c r="H71" s="143"/>
      <c r="I71" s="144"/>
    </row>
    <row r="72" spans="6:9">
      <c r="F72" s="142"/>
      <c r="G72" s="143"/>
      <c r="H72" s="143"/>
      <c r="I72" s="144"/>
    </row>
    <row r="73" spans="6:9">
      <c r="F73" s="142"/>
      <c r="G73" s="143"/>
      <c r="H73" s="143"/>
      <c r="I73" s="144"/>
    </row>
    <row r="74" spans="6:9">
      <c r="F74" s="142"/>
      <c r="G74" s="143"/>
      <c r="H74" s="143"/>
      <c r="I74" s="144"/>
    </row>
    <row r="75" spans="6:9">
      <c r="F75" s="142"/>
      <c r="G75" s="143"/>
      <c r="H75" s="143"/>
      <c r="I75" s="144"/>
    </row>
    <row r="76" spans="6:9">
      <c r="F76" s="142"/>
      <c r="G76" s="143"/>
      <c r="H76" s="143"/>
      <c r="I76" s="144"/>
    </row>
    <row r="77" spans="6:9">
      <c r="F77" s="142"/>
      <c r="G77" s="143"/>
      <c r="H77" s="143"/>
      <c r="I77" s="144"/>
    </row>
    <row r="78" spans="6:9">
      <c r="F78" s="142"/>
      <c r="G78" s="143"/>
      <c r="H78" s="143"/>
      <c r="I78" s="14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62"/>
  <sheetViews>
    <sheetView showGridLines="0" showZeros="0" tabSelected="1" zoomScaleNormal="100" workbookViewId="0">
      <selection activeCell="L108" sqref="L108"/>
    </sheetView>
  </sheetViews>
  <sheetFormatPr defaultRowHeight="12.75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1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>
      <c r="A1" s="223" t="s">
        <v>291</v>
      </c>
      <c r="B1" s="223"/>
      <c r="C1" s="223"/>
      <c r="D1" s="223"/>
      <c r="E1" s="223"/>
      <c r="F1" s="223"/>
      <c r="G1" s="223"/>
    </row>
    <row r="2" spans="1:104" ht="14.25" customHeight="1" thickBot="1">
      <c r="A2" s="146"/>
      <c r="B2" s="147"/>
      <c r="C2" s="148"/>
      <c r="D2" s="148"/>
      <c r="E2" s="149"/>
      <c r="F2" s="148"/>
      <c r="G2" s="148"/>
    </row>
    <row r="3" spans="1:104" ht="13.5" thickTop="1">
      <c r="A3" s="212" t="s">
        <v>48</v>
      </c>
      <c r="B3" s="213"/>
      <c r="C3" s="96" t="str">
        <f>CONCATENATE(cislostavby," ",nazevstavby)</f>
        <v>E1880/12/4 Rozšíření dětského hřiště,Obilní trh,Brno</v>
      </c>
      <c r="D3" s="97"/>
      <c r="E3" s="150" t="s">
        <v>64</v>
      </c>
      <c r="F3" s="151" t="str">
        <f>Rekapitulace!H1</f>
        <v>E1880/12/4</v>
      </c>
      <c r="G3" s="152"/>
    </row>
    <row r="4" spans="1:104" ht="13.5" thickBot="1">
      <c r="A4" s="224" t="s">
        <v>50</v>
      </c>
      <c r="B4" s="215"/>
      <c r="C4" s="102" t="str">
        <f>CONCATENATE(cisloobjektu," ",nazevobjektu)</f>
        <v>OB 01 rozšíření dětského hřiště</v>
      </c>
      <c r="D4" s="103"/>
      <c r="E4" s="225" t="str">
        <f>Rekapitulace!G2</f>
        <v>V3(24.11)rozšíření dětského hřiště-Obilní trh,Brno</v>
      </c>
      <c r="F4" s="226"/>
      <c r="G4" s="227"/>
    </row>
    <row r="5" spans="1:104" ht="13.5" thickTop="1">
      <c r="A5" s="153"/>
      <c r="B5" s="146"/>
      <c r="C5" s="146"/>
      <c r="D5" s="146"/>
      <c r="E5" s="154"/>
      <c r="F5" s="146"/>
      <c r="G5" s="155"/>
    </row>
    <row r="6" spans="1:104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04">
      <c r="A7" s="160" t="s">
        <v>72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83</v>
      </c>
      <c r="C8" s="170" t="s">
        <v>84</v>
      </c>
      <c r="D8" s="171" t="s">
        <v>85</v>
      </c>
      <c r="E8" s="172">
        <v>1</v>
      </c>
      <c r="F8" s="172"/>
      <c r="G8" s="173"/>
      <c r="O8" s="167">
        <v>2</v>
      </c>
      <c r="AA8" s="145">
        <v>12</v>
      </c>
      <c r="AB8" s="145">
        <v>0</v>
      </c>
      <c r="AC8" s="145">
        <v>94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12</v>
      </c>
      <c r="CB8" s="174">
        <v>0</v>
      </c>
      <c r="CZ8" s="145">
        <v>0</v>
      </c>
    </row>
    <row r="9" spans="1:104">
      <c r="A9" s="181"/>
      <c r="B9" s="182" t="s">
        <v>75</v>
      </c>
      <c r="C9" s="183" t="str">
        <f>CONCATENATE(B7," ",C7)</f>
        <v>0 Přípravné a pomocné práce</v>
      </c>
      <c r="D9" s="184"/>
      <c r="E9" s="185"/>
      <c r="F9" s="186"/>
      <c r="G9" s="187"/>
      <c r="O9" s="167">
        <v>4</v>
      </c>
      <c r="BA9" s="188">
        <f>SUM(BA7:BA8)</f>
        <v>0</v>
      </c>
      <c r="BB9" s="188">
        <f>SUM(BB7:BB8)</f>
        <v>0</v>
      </c>
      <c r="BC9" s="188">
        <f>SUM(BC7:BC8)</f>
        <v>0</v>
      </c>
      <c r="BD9" s="188">
        <f>SUM(BD7:BD8)</f>
        <v>0</v>
      </c>
      <c r="BE9" s="188">
        <f>SUM(BE7:BE8)</f>
        <v>0</v>
      </c>
    </row>
    <row r="10" spans="1:104">
      <c r="A10" s="160" t="s">
        <v>72</v>
      </c>
      <c r="B10" s="161" t="s">
        <v>86</v>
      </c>
      <c r="C10" s="162" t="s">
        <v>87</v>
      </c>
      <c r="D10" s="163"/>
      <c r="E10" s="164"/>
      <c r="F10" s="164"/>
      <c r="G10" s="165"/>
      <c r="H10" s="166"/>
      <c r="I10" s="166"/>
      <c r="O10" s="167">
        <v>1</v>
      </c>
    </row>
    <row r="11" spans="1:104">
      <c r="A11" s="168">
        <v>2</v>
      </c>
      <c r="B11" s="169" t="s">
        <v>88</v>
      </c>
      <c r="C11" s="170" t="s">
        <v>89</v>
      </c>
      <c r="D11" s="171" t="s">
        <v>85</v>
      </c>
      <c r="E11" s="172">
        <v>1</v>
      </c>
      <c r="F11" s="172"/>
      <c r="G11" s="173"/>
      <c r="O11" s="167">
        <v>2</v>
      </c>
      <c r="AA11" s="145">
        <v>12</v>
      </c>
      <c r="AB11" s="145">
        <v>0</v>
      </c>
      <c r="AC11" s="145">
        <v>97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12</v>
      </c>
      <c r="CB11" s="174">
        <v>0</v>
      </c>
      <c r="CZ11" s="145">
        <v>0</v>
      </c>
    </row>
    <row r="12" spans="1:104">
      <c r="A12" s="181"/>
      <c r="B12" s="182" t="s">
        <v>75</v>
      </c>
      <c r="C12" s="183" t="str">
        <f>CONCATENATE(B10," ",C10)</f>
        <v>000 Projektova dokumentace</v>
      </c>
      <c r="D12" s="184"/>
      <c r="E12" s="185"/>
      <c r="F12" s="186"/>
      <c r="G12" s="187"/>
      <c r="O12" s="167">
        <v>4</v>
      </c>
      <c r="BA12" s="188">
        <f>SUM(BA10:BA11)</f>
        <v>0</v>
      </c>
      <c r="BB12" s="188">
        <f>SUM(BB10:BB11)</f>
        <v>0</v>
      </c>
      <c r="BC12" s="188">
        <f>SUM(BC10:BC11)</f>
        <v>0</v>
      </c>
      <c r="BD12" s="188">
        <f>SUM(BD10:BD11)</f>
        <v>0</v>
      </c>
      <c r="BE12" s="188">
        <f>SUM(BE10:BE11)</f>
        <v>0</v>
      </c>
    </row>
    <row r="13" spans="1:104">
      <c r="A13" s="160" t="s">
        <v>72</v>
      </c>
      <c r="B13" s="161" t="s">
        <v>73</v>
      </c>
      <c r="C13" s="162" t="s">
        <v>74</v>
      </c>
      <c r="D13" s="163"/>
      <c r="E13" s="164"/>
      <c r="F13" s="164"/>
      <c r="G13" s="165"/>
      <c r="H13" s="166"/>
      <c r="I13" s="166"/>
      <c r="O13" s="167">
        <v>1</v>
      </c>
    </row>
    <row r="14" spans="1:104" ht="22.5">
      <c r="A14" s="168">
        <v>3</v>
      </c>
      <c r="B14" s="169" t="s">
        <v>90</v>
      </c>
      <c r="C14" s="170" t="s">
        <v>91</v>
      </c>
      <c r="D14" s="171" t="s">
        <v>92</v>
      </c>
      <c r="E14" s="172">
        <v>183.5</v>
      </c>
      <c r="F14" s="172"/>
      <c r="G14" s="173"/>
      <c r="O14" s="167">
        <v>2</v>
      </c>
      <c r="AA14" s="145">
        <v>1</v>
      </c>
      <c r="AB14" s="145">
        <v>0</v>
      </c>
      <c r="AC14" s="145">
        <v>0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0</v>
      </c>
      <c r="CZ14" s="145">
        <v>0</v>
      </c>
    </row>
    <row r="15" spans="1:104">
      <c r="A15" s="175"/>
      <c r="B15" s="177"/>
      <c r="C15" s="221" t="s">
        <v>93</v>
      </c>
      <c r="D15" s="222"/>
      <c r="E15" s="178">
        <v>14.1</v>
      </c>
      <c r="F15" s="179"/>
      <c r="G15" s="180"/>
      <c r="M15" s="176" t="s">
        <v>93</v>
      </c>
      <c r="O15" s="167"/>
    </row>
    <row r="16" spans="1:104">
      <c r="A16" s="175"/>
      <c r="B16" s="177"/>
      <c r="C16" s="221" t="s">
        <v>94</v>
      </c>
      <c r="D16" s="222"/>
      <c r="E16" s="178">
        <v>169.4</v>
      </c>
      <c r="F16" s="179"/>
      <c r="G16" s="180"/>
      <c r="M16" s="176" t="s">
        <v>94</v>
      </c>
      <c r="O16" s="167"/>
    </row>
    <row r="17" spans="1:104">
      <c r="A17" s="168">
        <v>4</v>
      </c>
      <c r="B17" s="169" t="s">
        <v>95</v>
      </c>
      <c r="C17" s="170" t="s">
        <v>96</v>
      </c>
      <c r="D17" s="171" t="s">
        <v>92</v>
      </c>
      <c r="E17" s="172">
        <v>183.5</v>
      </c>
      <c r="F17" s="172"/>
      <c r="G17" s="173"/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0</v>
      </c>
    </row>
    <row r="18" spans="1:104">
      <c r="A18" s="168">
        <v>5</v>
      </c>
      <c r="B18" s="169" t="s">
        <v>97</v>
      </c>
      <c r="C18" s="170" t="s">
        <v>98</v>
      </c>
      <c r="D18" s="171" t="s">
        <v>92</v>
      </c>
      <c r="E18" s="172">
        <v>183.5</v>
      </c>
      <c r="F18" s="172"/>
      <c r="G18" s="173"/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</v>
      </c>
    </row>
    <row r="19" spans="1:104">
      <c r="A19" s="168">
        <v>6</v>
      </c>
      <c r="B19" s="169" t="s">
        <v>99</v>
      </c>
      <c r="C19" s="170" t="s">
        <v>100</v>
      </c>
      <c r="D19" s="171" t="s">
        <v>92</v>
      </c>
      <c r="E19" s="172">
        <v>183.5</v>
      </c>
      <c r="F19" s="172"/>
      <c r="G19" s="173"/>
      <c r="O19" s="167">
        <v>2</v>
      </c>
      <c r="AA19" s="145">
        <v>1</v>
      </c>
      <c r="AB19" s="145">
        <v>0</v>
      </c>
      <c r="AC19" s="145">
        <v>0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0</v>
      </c>
      <c r="CZ19" s="145">
        <v>0</v>
      </c>
    </row>
    <row r="20" spans="1:104">
      <c r="A20" s="181"/>
      <c r="B20" s="182" t="s">
        <v>75</v>
      </c>
      <c r="C20" s="183" t="str">
        <f>CONCATENATE(B13," ",C13)</f>
        <v>1 Zemní práce</v>
      </c>
      <c r="D20" s="184"/>
      <c r="E20" s="185"/>
      <c r="F20" s="186"/>
      <c r="G20" s="187"/>
      <c r="O20" s="167">
        <v>4</v>
      </c>
      <c r="BA20" s="188">
        <f>SUM(BA13:BA19)</f>
        <v>0</v>
      </c>
      <c r="BB20" s="188">
        <f>SUM(BB13:BB19)</f>
        <v>0</v>
      </c>
      <c r="BC20" s="188">
        <f>SUM(BC13:BC19)</f>
        <v>0</v>
      </c>
      <c r="BD20" s="188">
        <f>SUM(BD13:BD19)</f>
        <v>0</v>
      </c>
      <c r="BE20" s="188">
        <f>SUM(BE13:BE19)</f>
        <v>0</v>
      </c>
    </row>
    <row r="21" spans="1:104">
      <c r="A21" s="160" t="s">
        <v>72</v>
      </c>
      <c r="B21" s="161" t="s">
        <v>101</v>
      </c>
      <c r="C21" s="162" t="s">
        <v>102</v>
      </c>
      <c r="D21" s="163"/>
      <c r="E21" s="164"/>
      <c r="F21" s="164"/>
      <c r="G21" s="165"/>
      <c r="H21" s="166"/>
      <c r="I21" s="166"/>
      <c r="O21" s="167">
        <v>1</v>
      </c>
    </row>
    <row r="22" spans="1:104">
      <c r="A22" s="168">
        <v>7</v>
      </c>
      <c r="B22" s="169" t="s">
        <v>103</v>
      </c>
      <c r="C22" s="170" t="s">
        <v>104</v>
      </c>
      <c r="D22" s="171" t="s">
        <v>105</v>
      </c>
      <c r="E22" s="172">
        <v>118</v>
      </c>
      <c r="F22" s="172"/>
      <c r="G22" s="173"/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</v>
      </c>
    </row>
    <row r="23" spans="1:104">
      <c r="A23" s="175"/>
      <c r="B23" s="177"/>
      <c r="C23" s="221" t="s">
        <v>106</v>
      </c>
      <c r="D23" s="222"/>
      <c r="E23" s="178">
        <v>118</v>
      </c>
      <c r="F23" s="179"/>
      <c r="G23" s="180"/>
      <c r="M23" s="176" t="s">
        <v>106</v>
      </c>
      <c r="O23" s="167"/>
    </row>
    <row r="24" spans="1:104">
      <c r="A24" s="168">
        <v>8</v>
      </c>
      <c r="B24" s="169" t="s">
        <v>107</v>
      </c>
      <c r="C24" s="170" t="s">
        <v>108</v>
      </c>
      <c r="D24" s="171" t="s">
        <v>105</v>
      </c>
      <c r="E24" s="172">
        <v>118</v>
      </c>
      <c r="F24" s="172"/>
      <c r="G24" s="173"/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</v>
      </c>
    </row>
    <row r="25" spans="1:104">
      <c r="A25" s="168">
        <v>9</v>
      </c>
      <c r="B25" s="169" t="s">
        <v>109</v>
      </c>
      <c r="C25" s="170" t="s">
        <v>110</v>
      </c>
      <c r="D25" s="171" t="s">
        <v>105</v>
      </c>
      <c r="E25" s="172">
        <v>118</v>
      </c>
      <c r="F25" s="172"/>
      <c r="G25" s="173"/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</v>
      </c>
    </row>
    <row r="26" spans="1:104">
      <c r="A26" s="168">
        <v>10</v>
      </c>
      <c r="B26" s="169" t="s">
        <v>111</v>
      </c>
      <c r="C26" s="170" t="s">
        <v>204</v>
      </c>
      <c r="D26" s="171" t="s">
        <v>112</v>
      </c>
      <c r="E26" s="172">
        <v>3.54</v>
      </c>
      <c r="F26" s="172"/>
      <c r="G26" s="173"/>
      <c r="O26" s="167">
        <v>2</v>
      </c>
      <c r="AA26" s="145">
        <v>3</v>
      </c>
      <c r="AB26" s="145">
        <v>1</v>
      </c>
      <c r="AC26" s="145">
        <v>572422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3</v>
      </c>
      <c r="CB26" s="174">
        <v>1</v>
      </c>
      <c r="CZ26" s="145">
        <v>1E-3</v>
      </c>
    </row>
    <row r="27" spans="1:104">
      <c r="A27" s="175"/>
      <c r="B27" s="177"/>
      <c r="C27" s="221" t="s">
        <v>113</v>
      </c>
      <c r="D27" s="222"/>
      <c r="E27" s="178">
        <v>3.54</v>
      </c>
      <c r="F27" s="179"/>
      <c r="G27" s="180"/>
      <c r="M27" s="176" t="s">
        <v>113</v>
      </c>
      <c r="O27" s="167"/>
    </row>
    <row r="28" spans="1:104">
      <c r="A28" s="168">
        <v>11</v>
      </c>
      <c r="B28" s="169" t="s">
        <v>114</v>
      </c>
      <c r="C28" s="170" t="s">
        <v>205</v>
      </c>
      <c r="D28" s="171" t="s">
        <v>115</v>
      </c>
      <c r="E28" s="172">
        <v>3</v>
      </c>
      <c r="F28" s="172"/>
      <c r="G28" s="173"/>
      <c r="O28" s="167">
        <v>2</v>
      </c>
      <c r="AA28" s="145">
        <v>3</v>
      </c>
      <c r="AB28" s="145">
        <v>1</v>
      </c>
      <c r="AC28" s="145" t="s">
        <v>114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3</v>
      </c>
      <c r="CB28" s="174">
        <v>1</v>
      </c>
      <c r="CZ28" s="145">
        <v>1E-3</v>
      </c>
    </row>
    <row r="29" spans="1:104">
      <c r="A29" s="181"/>
      <c r="B29" s="182" t="s">
        <v>75</v>
      </c>
      <c r="C29" s="183" t="str">
        <f>CONCATENATE(B21," ",C21)</f>
        <v>181 Sadové úpravy</v>
      </c>
      <c r="D29" s="184"/>
      <c r="E29" s="185"/>
      <c r="F29" s="186"/>
      <c r="G29" s="187"/>
      <c r="O29" s="167">
        <v>4</v>
      </c>
      <c r="BA29" s="188">
        <f>SUM(BA21:BA28)</f>
        <v>0</v>
      </c>
      <c r="BB29" s="188">
        <f>SUM(BB21:BB28)</f>
        <v>0</v>
      </c>
      <c r="BC29" s="188">
        <f>SUM(BC21:BC28)</f>
        <v>0</v>
      </c>
      <c r="BD29" s="188">
        <f>SUM(BD21:BD28)</f>
        <v>0</v>
      </c>
      <c r="BE29" s="188">
        <f>SUM(BE21:BE28)</f>
        <v>0</v>
      </c>
    </row>
    <row r="30" spans="1:104">
      <c r="A30" s="160" t="s">
        <v>72</v>
      </c>
      <c r="B30" s="161" t="s">
        <v>116</v>
      </c>
      <c r="C30" s="162" t="s">
        <v>117</v>
      </c>
      <c r="D30" s="163"/>
      <c r="E30" s="164"/>
      <c r="F30" s="164"/>
      <c r="G30" s="165"/>
      <c r="H30" s="166"/>
      <c r="I30" s="166"/>
      <c r="O30" s="167">
        <v>1</v>
      </c>
    </row>
    <row r="31" spans="1:104" ht="22.5">
      <c r="A31" s="168">
        <v>12</v>
      </c>
      <c r="B31" s="169" t="s">
        <v>118</v>
      </c>
      <c r="C31" s="170" t="s">
        <v>206</v>
      </c>
      <c r="D31" s="171" t="s">
        <v>105</v>
      </c>
      <c r="E31" s="172">
        <v>47</v>
      </c>
      <c r="F31" s="172"/>
      <c r="G31" s="173"/>
      <c r="O31" s="167">
        <v>2</v>
      </c>
      <c r="AA31" s="145">
        <v>11</v>
      </c>
      <c r="AB31" s="145">
        <v>3</v>
      </c>
      <c r="AC31" s="145">
        <v>64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11</v>
      </c>
      <c r="CB31" s="174">
        <v>3</v>
      </c>
      <c r="CZ31" s="145">
        <v>0</v>
      </c>
    </row>
    <row r="32" spans="1:104">
      <c r="A32" s="175"/>
      <c r="B32" s="177"/>
      <c r="C32" s="221" t="s">
        <v>119</v>
      </c>
      <c r="D32" s="222"/>
      <c r="E32" s="178">
        <v>47</v>
      </c>
      <c r="F32" s="179"/>
      <c r="G32" s="180"/>
      <c r="M32" s="176" t="s">
        <v>119</v>
      </c>
      <c r="O32" s="167"/>
    </row>
    <row r="33" spans="1:104">
      <c r="A33" s="168">
        <v>13</v>
      </c>
      <c r="B33" s="169" t="s">
        <v>120</v>
      </c>
      <c r="C33" s="170" t="s">
        <v>121</v>
      </c>
      <c r="D33" s="171" t="s">
        <v>105</v>
      </c>
      <c r="E33" s="172">
        <v>531</v>
      </c>
      <c r="F33" s="172"/>
      <c r="G33" s="173"/>
      <c r="O33" s="167">
        <v>2</v>
      </c>
      <c r="AA33" s="145">
        <v>1</v>
      </c>
      <c r="AB33" s="145">
        <v>0</v>
      </c>
      <c r="AC33" s="145">
        <v>0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0</v>
      </c>
      <c r="CZ33" s="145">
        <v>0</v>
      </c>
    </row>
    <row r="34" spans="1:104">
      <c r="A34" s="175"/>
      <c r="B34" s="177"/>
      <c r="C34" s="221" t="s">
        <v>122</v>
      </c>
      <c r="D34" s="222"/>
      <c r="E34" s="178">
        <v>484</v>
      </c>
      <c r="F34" s="179"/>
      <c r="G34" s="180"/>
      <c r="M34" s="176" t="s">
        <v>122</v>
      </c>
      <c r="O34" s="167"/>
    </row>
    <row r="35" spans="1:104">
      <c r="A35" s="175"/>
      <c r="B35" s="177"/>
      <c r="C35" s="221" t="s">
        <v>123</v>
      </c>
      <c r="D35" s="222"/>
      <c r="E35" s="178">
        <v>47</v>
      </c>
      <c r="F35" s="179"/>
      <c r="G35" s="180"/>
      <c r="M35" s="176" t="s">
        <v>123</v>
      </c>
      <c r="O35" s="167"/>
    </row>
    <row r="36" spans="1:104">
      <c r="A36" s="168">
        <v>14</v>
      </c>
      <c r="B36" s="169" t="s">
        <v>124</v>
      </c>
      <c r="C36" s="170" t="s">
        <v>125</v>
      </c>
      <c r="D36" s="171" t="s">
        <v>105</v>
      </c>
      <c r="E36" s="172">
        <v>484</v>
      </c>
      <c r="F36" s="172"/>
      <c r="G36" s="173"/>
      <c r="O36" s="167">
        <v>2</v>
      </c>
      <c r="AA36" s="145">
        <v>1</v>
      </c>
      <c r="AB36" s="145">
        <v>0</v>
      </c>
      <c r="AC36" s="145">
        <v>0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0</v>
      </c>
      <c r="CZ36" s="145">
        <v>0.34499999999999997</v>
      </c>
    </row>
    <row r="37" spans="1:104">
      <c r="A37" s="175"/>
      <c r="B37" s="177"/>
      <c r="C37" s="221" t="s">
        <v>126</v>
      </c>
      <c r="D37" s="222"/>
      <c r="E37" s="178">
        <v>484</v>
      </c>
      <c r="F37" s="179"/>
      <c r="G37" s="180"/>
      <c r="M37" s="176" t="s">
        <v>126</v>
      </c>
      <c r="O37" s="167"/>
    </row>
    <row r="38" spans="1:104">
      <c r="A38" s="168">
        <v>15</v>
      </c>
      <c r="B38" s="169" t="s">
        <v>127</v>
      </c>
      <c r="C38" s="170" t="s">
        <v>128</v>
      </c>
      <c r="D38" s="171" t="s">
        <v>105</v>
      </c>
      <c r="E38" s="172">
        <v>531</v>
      </c>
      <c r="F38" s="172"/>
      <c r="G38" s="173"/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0.34409000000000001</v>
      </c>
    </row>
    <row r="39" spans="1:104">
      <c r="A39" s="175"/>
      <c r="B39" s="177"/>
      <c r="C39" s="221" t="s">
        <v>129</v>
      </c>
      <c r="D39" s="222"/>
      <c r="E39" s="178">
        <v>47</v>
      </c>
      <c r="F39" s="179"/>
      <c r="G39" s="180"/>
      <c r="M39" s="176" t="s">
        <v>129</v>
      </c>
      <c r="O39" s="167"/>
    </row>
    <row r="40" spans="1:104">
      <c r="A40" s="175"/>
      <c r="B40" s="177"/>
      <c r="C40" s="221" t="s">
        <v>130</v>
      </c>
      <c r="D40" s="222"/>
      <c r="E40" s="178">
        <v>484</v>
      </c>
      <c r="F40" s="179"/>
      <c r="G40" s="180"/>
      <c r="M40" s="176" t="s">
        <v>130</v>
      </c>
      <c r="O40" s="167"/>
    </row>
    <row r="41" spans="1:104" ht="22.5">
      <c r="A41" s="168">
        <v>16</v>
      </c>
      <c r="B41" s="169" t="s">
        <v>131</v>
      </c>
      <c r="C41" s="170" t="s">
        <v>132</v>
      </c>
      <c r="D41" s="171" t="s">
        <v>105</v>
      </c>
      <c r="E41" s="172">
        <v>47</v>
      </c>
      <c r="F41" s="172"/>
      <c r="G41" s="173"/>
      <c r="O41" s="167">
        <v>2</v>
      </c>
      <c r="AA41" s="145">
        <v>1</v>
      </c>
      <c r="AB41" s="145">
        <v>0</v>
      </c>
      <c r="AC41" s="145">
        <v>0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0</v>
      </c>
      <c r="CZ41" s="145">
        <v>7.9200000000000007E-2</v>
      </c>
    </row>
    <row r="42" spans="1:104">
      <c r="A42" s="175"/>
      <c r="B42" s="177"/>
      <c r="C42" s="221" t="s">
        <v>133</v>
      </c>
      <c r="D42" s="222"/>
      <c r="E42" s="178">
        <v>47</v>
      </c>
      <c r="F42" s="179"/>
      <c r="G42" s="180"/>
      <c r="M42" s="176" t="s">
        <v>133</v>
      </c>
      <c r="O42" s="167"/>
    </row>
    <row r="43" spans="1:104">
      <c r="A43" s="168">
        <v>17</v>
      </c>
      <c r="B43" s="169" t="s">
        <v>134</v>
      </c>
      <c r="C43" s="170" t="s">
        <v>135</v>
      </c>
      <c r="D43" s="171" t="s">
        <v>105</v>
      </c>
      <c r="E43" s="172">
        <v>47</v>
      </c>
      <c r="F43" s="172"/>
      <c r="G43" s="173"/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1</v>
      </c>
      <c r="CZ43" s="145">
        <v>0.25094</v>
      </c>
    </row>
    <row r="44" spans="1:104">
      <c r="A44" s="175"/>
      <c r="B44" s="177"/>
      <c r="C44" s="221" t="s">
        <v>136</v>
      </c>
      <c r="D44" s="222"/>
      <c r="E44" s="178">
        <v>47</v>
      </c>
      <c r="F44" s="179"/>
      <c r="G44" s="180"/>
      <c r="M44" s="176">
        <v>47</v>
      </c>
      <c r="O44" s="167"/>
    </row>
    <row r="45" spans="1:104">
      <c r="A45" s="181"/>
      <c r="B45" s="182" t="s">
        <v>75</v>
      </c>
      <c r="C45" s="183" t="str">
        <f>CONCATENATE(B30," ",C30)</f>
        <v>46 Zpevněné a bezpečnostní plochy</v>
      </c>
      <c r="D45" s="184"/>
      <c r="E45" s="185"/>
      <c r="F45" s="186"/>
      <c r="G45" s="187"/>
      <c r="O45" s="167">
        <v>4</v>
      </c>
      <c r="BA45" s="188">
        <f>SUM(BA30:BA44)</f>
        <v>0</v>
      </c>
      <c r="BB45" s="188">
        <f>SUM(BB30:BB44)</f>
        <v>0</v>
      </c>
      <c r="BC45" s="188">
        <f>SUM(BC30:BC44)</f>
        <v>0</v>
      </c>
      <c r="BD45" s="188">
        <f>SUM(BD30:BD44)</f>
        <v>0</v>
      </c>
      <c r="BE45" s="188">
        <f>SUM(BE30:BE44)</f>
        <v>0</v>
      </c>
    </row>
    <row r="46" spans="1:104">
      <c r="A46" s="160" t="s">
        <v>72</v>
      </c>
      <c r="B46" s="161" t="s">
        <v>137</v>
      </c>
      <c r="C46" s="162" t="s">
        <v>138</v>
      </c>
      <c r="D46" s="163"/>
      <c r="E46" s="164"/>
      <c r="F46" s="164"/>
      <c r="G46" s="165"/>
      <c r="H46" s="166"/>
      <c r="I46" s="166"/>
      <c r="O46" s="167">
        <v>1</v>
      </c>
    </row>
    <row r="47" spans="1:104">
      <c r="A47" s="168">
        <v>18</v>
      </c>
      <c r="B47" s="169" t="s">
        <v>139</v>
      </c>
      <c r="C47" s="170" t="s">
        <v>140</v>
      </c>
      <c r="D47" s="171" t="s">
        <v>105</v>
      </c>
      <c r="E47" s="172">
        <v>1.95</v>
      </c>
      <c r="F47" s="172"/>
      <c r="G47" s="173"/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0.11</v>
      </c>
    </row>
    <row r="48" spans="1:104">
      <c r="A48" s="175"/>
      <c r="B48" s="177"/>
      <c r="C48" s="221" t="s">
        <v>141</v>
      </c>
      <c r="D48" s="222"/>
      <c r="E48" s="178">
        <v>1.95</v>
      </c>
      <c r="F48" s="179"/>
      <c r="G48" s="180"/>
      <c r="M48" s="176" t="s">
        <v>141</v>
      </c>
      <c r="O48" s="167"/>
    </row>
    <row r="49" spans="1:104">
      <c r="A49" s="168">
        <v>19</v>
      </c>
      <c r="B49" s="169" t="s">
        <v>142</v>
      </c>
      <c r="C49" s="170" t="s">
        <v>143</v>
      </c>
      <c r="D49" s="171" t="s">
        <v>105</v>
      </c>
      <c r="E49" s="172">
        <v>2.0474999999999999</v>
      </c>
      <c r="F49" s="172"/>
      <c r="G49" s="173"/>
      <c r="O49" s="167">
        <v>2</v>
      </c>
      <c r="AA49" s="145">
        <v>3</v>
      </c>
      <c r="AB49" s="145">
        <v>1</v>
      </c>
      <c r="AC49" s="145">
        <v>58380056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4">
        <v>3</v>
      </c>
      <c r="CB49" s="174">
        <v>1</v>
      </c>
      <c r="CZ49" s="145">
        <v>0.11799999999999999</v>
      </c>
    </row>
    <row r="50" spans="1:104">
      <c r="A50" s="175"/>
      <c r="B50" s="177"/>
      <c r="C50" s="221" t="s">
        <v>144</v>
      </c>
      <c r="D50" s="222"/>
      <c r="E50" s="178">
        <v>2.0474999999999999</v>
      </c>
      <c r="F50" s="179"/>
      <c r="G50" s="180"/>
      <c r="M50" s="176" t="s">
        <v>144</v>
      </c>
      <c r="O50" s="167"/>
    </row>
    <row r="51" spans="1:104">
      <c r="A51" s="181"/>
      <c r="B51" s="182" t="s">
        <v>75</v>
      </c>
      <c r="C51" s="183" t="str">
        <f>CONCATENATE(B46," ",C46)</f>
        <v>5 Dlažby</v>
      </c>
      <c r="D51" s="184"/>
      <c r="E51" s="185"/>
      <c r="F51" s="186"/>
      <c r="G51" s="187"/>
      <c r="O51" s="167">
        <v>4</v>
      </c>
      <c r="BA51" s="188">
        <f>SUM(BA46:BA50)</f>
        <v>0</v>
      </c>
      <c r="BB51" s="188">
        <f>SUM(BB46:BB50)</f>
        <v>0</v>
      </c>
      <c r="BC51" s="188">
        <f>SUM(BC46:BC50)</f>
        <v>0</v>
      </c>
      <c r="BD51" s="188">
        <f>SUM(BD46:BD50)</f>
        <v>0</v>
      </c>
      <c r="BE51" s="188">
        <f>SUM(BE46:BE50)</f>
        <v>0</v>
      </c>
    </row>
    <row r="52" spans="1:104">
      <c r="A52" s="160" t="s">
        <v>72</v>
      </c>
      <c r="B52" s="161" t="s">
        <v>145</v>
      </c>
      <c r="C52" s="162" t="s">
        <v>146</v>
      </c>
      <c r="D52" s="163"/>
      <c r="E52" s="164"/>
      <c r="F52" s="164"/>
      <c r="G52" s="165"/>
      <c r="H52" s="166"/>
      <c r="I52" s="166"/>
      <c r="O52" s="167">
        <v>1</v>
      </c>
    </row>
    <row r="53" spans="1:104">
      <c r="A53" s="168">
        <v>20</v>
      </c>
      <c r="B53" s="169" t="s">
        <v>147</v>
      </c>
      <c r="C53" s="170" t="s">
        <v>148</v>
      </c>
      <c r="D53" s="171" t="s">
        <v>149</v>
      </c>
      <c r="E53" s="172">
        <v>23</v>
      </c>
      <c r="F53" s="172"/>
      <c r="G53" s="173"/>
      <c r="O53" s="167">
        <v>2</v>
      </c>
      <c r="AA53" s="145">
        <v>11</v>
      </c>
      <c r="AB53" s="145">
        <v>3</v>
      </c>
      <c r="AC53" s="145">
        <v>61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11</v>
      </c>
      <c r="CB53" s="174">
        <v>3</v>
      </c>
      <c r="CZ53" s="145">
        <v>8.4000000000000003E-4</v>
      </c>
    </row>
    <row r="54" spans="1:104">
      <c r="A54" s="175"/>
      <c r="B54" s="177"/>
      <c r="C54" s="221"/>
      <c r="D54" s="222"/>
      <c r="E54" s="178">
        <v>23</v>
      </c>
      <c r="F54" s="179"/>
      <c r="G54" s="180"/>
      <c r="M54" s="176" t="s">
        <v>150</v>
      </c>
      <c r="O54" s="167"/>
    </row>
    <row r="55" spans="1:104" ht="22.5">
      <c r="A55" s="168">
        <v>21</v>
      </c>
      <c r="B55" s="169" t="s">
        <v>151</v>
      </c>
      <c r="C55" s="170" t="s">
        <v>152</v>
      </c>
      <c r="D55" s="171" t="s">
        <v>149</v>
      </c>
      <c r="E55" s="172">
        <v>186.5</v>
      </c>
      <c r="F55" s="172"/>
      <c r="G55" s="173"/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1</v>
      </c>
      <c r="CZ55" s="145">
        <v>0.13209000000000001</v>
      </c>
    </row>
    <row r="56" spans="1:104">
      <c r="A56" s="175"/>
      <c r="B56" s="177"/>
      <c r="C56" s="221" t="s">
        <v>153</v>
      </c>
      <c r="D56" s="222"/>
      <c r="E56" s="178">
        <v>0</v>
      </c>
      <c r="F56" s="179"/>
      <c r="G56" s="180"/>
      <c r="M56" s="176" t="s">
        <v>153</v>
      </c>
      <c r="O56" s="167"/>
    </row>
    <row r="57" spans="1:104">
      <c r="A57" s="175"/>
      <c r="B57" s="177"/>
      <c r="C57" s="221" t="s">
        <v>154</v>
      </c>
      <c r="D57" s="222"/>
      <c r="E57" s="178">
        <v>186.5</v>
      </c>
      <c r="F57" s="179"/>
      <c r="G57" s="180"/>
      <c r="M57" s="176" t="s">
        <v>154</v>
      </c>
      <c r="O57" s="167"/>
    </row>
    <row r="58" spans="1:104" ht="22.5">
      <c r="A58" s="168">
        <v>22</v>
      </c>
      <c r="B58" s="169" t="s">
        <v>155</v>
      </c>
      <c r="C58" s="170" t="s">
        <v>156</v>
      </c>
      <c r="D58" s="171" t="s">
        <v>149</v>
      </c>
      <c r="E58" s="172">
        <v>25.35</v>
      </c>
      <c r="F58" s="172"/>
      <c r="G58" s="173"/>
      <c r="O58" s="167">
        <v>2</v>
      </c>
      <c r="AA58" s="145">
        <v>1</v>
      </c>
      <c r="AB58" s="145">
        <v>1</v>
      </c>
      <c r="AC58" s="145">
        <v>1</v>
      </c>
      <c r="AZ58" s="145">
        <v>1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1</v>
      </c>
      <c r="CZ58" s="145">
        <v>0.12689</v>
      </c>
    </row>
    <row r="59" spans="1:104">
      <c r="A59" s="175"/>
      <c r="B59" s="177"/>
      <c r="C59" s="221" t="s">
        <v>157</v>
      </c>
      <c r="D59" s="222"/>
      <c r="E59" s="178">
        <v>20.75</v>
      </c>
      <c r="F59" s="179"/>
      <c r="G59" s="180"/>
      <c r="M59" s="176" t="s">
        <v>157</v>
      </c>
      <c r="O59" s="167"/>
    </row>
    <row r="60" spans="1:104">
      <c r="A60" s="175"/>
      <c r="B60" s="177"/>
      <c r="C60" s="221" t="s">
        <v>158</v>
      </c>
      <c r="D60" s="222"/>
      <c r="E60" s="178">
        <v>4.5999999999999996</v>
      </c>
      <c r="F60" s="179"/>
      <c r="G60" s="180"/>
      <c r="M60" s="176" t="s">
        <v>158</v>
      </c>
      <c r="O60" s="167"/>
    </row>
    <row r="61" spans="1:104" ht="22.5">
      <c r="A61" s="168">
        <v>23</v>
      </c>
      <c r="B61" s="169" t="s">
        <v>159</v>
      </c>
      <c r="C61" s="170" t="s">
        <v>160</v>
      </c>
      <c r="D61" s="171" t="s">
        <v>92</v>
      </c>
      <c r="E61" s="172">
        <v>15.8887</v>
      </c>
      <c r="F61" s="172"/>
      <c r="G61" s="173"/>
      <c r="O61" s="167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</v>
      </c>
      <c r="CB61" s="174">
        <v>1</v>
      </c>
      <c r="CZ61" s="145">
        <v>2.3785500000000002</v>
      </c>
    </row>
    <row r="62" spans="1:104">
      <c r="A62" s="175"/>
      <c r="B62" s="177"/>
      <c r="C62" s="221" t="s">
        <v>161</v>
      </c>
      <c r="D62" s="222"/>
      <c r="E62" s="178">
        <v>15.8887</v>
      </c>
      <c r="F62" s="179"/>
      <c r="G62" s="180"/>
      <c r="M62" s="176" t="s">
        <v>161</v>
      </c>
      <c r="O62" s="167"/>
    </row>
    <row r="63" spans="1:104">
      <c r="A63" s="175"/>
      <c r="B63" s="177"/>
      <c r="C63" s="221" t="s">
        <v>81</v>
      </c>
      <c r="D63" s="222"/>
      <c r="E63" s="178">
        <v>0</v>
      </c>
      <c r="F63" s="179"/>
      <c r="G63" s="180"/>
      <c r="M63" s="176">
        <v>0</v>
      </c>
      <c r="O63" s="167"/>
    </row>
    <row r="64" spans="1:104">
      <c r="A64" s="181"/>
      <c r="B64" s="182" t="s">
        <v>75</v>
      </c>
      <c r="C64" s="183" t="str">
        <f>CONCATENATE(B52," ",C52)</f>
        <v>91 Doplňující práce</v>
      </c>
      <c r="D64" s="184"/>
      <c r="E64" s="185"/>
      <c r="F64" s="186"/>
      <c r="G64" s="187"/>
      <c r="O64" s="167">
        <v>4</v>
      </c>
      <c r="BA64" s="188">
        <f>SUM(BA52:BA63)</f>
        <v>0</v>
      </c>
      <c r="BB64" s="188">
        <f>SUM(BB52:BB63)</f>
        <v>0</v>
      </c>
      <c r="BC64" s="188">
        <f>SUM(BC52:BC63)</f>
        <v>0</v>
      </c>
      <c r="BD64" s="188">
        <f>SUM(BD52:BD63)</f>
        <v>0</v>
      </c>
      <c r="BE64" s="188">
        <f>SUM(BE52:BE63)</f>
        <v>0</v>
      </c>
    </row>
    <row r="65" spans="1:104">
      <c r="A65" s="160" t="s">
        <v>72</v>
      </c>
      <c r="B65" s="161" t="s">
        <v>162</v>
      </c>
      <c r="C65" s="162" t="s">
        <v>163</v>
      </c>
      <c r="D65" s="163"/>
      <c r="E65" s="164"/>
      <c r="F65" s="164"/>
      <c r="G65" s="165"/>
      <c r="H65" s="166"/>
      <c r="I65" s="166"/>
      <c r="O65" s="167">
        <v>1</v>
      </c>
    </row>
    <row r="66" spans="1:104">
      <c r="A66" s="168">
        <v>24</v>
      </c>
      <c r="B66" s="169" t="s">
        <v>164</v>
      </c>
      <c r="C66" s="170" t="s">
        <v>165</v>
      </c>
      <c r="D66" s="171" t="s">
        <v>105</v>
      </c>
      <c r="E66" s="172">
        <v>600</v>
      </c>
      <c r="F66" s="172"/>
      <c r="G66" s="173"/>
      <c r="O66" s="167">
        <v>2</v>
      </c>
      <c r="AA66" s="145">
        <v>1</v>
      </c>
      <c r="AB66" s="145">
        <v>1</v>
      </c>
      <c r="AC66" s="145">
        <v>1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1</v>
      </c>
      <c r="CZ66" s="145">
        <v>0</v>
      </c>
    </row>
    <row r="67" spans="1:104">
      <c r="A67" s="181"/>
      <c r="B67" s="182" t="s">
        <v>75</v>
      </c>
      <c r="C67" s="183" t="str">
        <f>CONCATENATE(B65," ",C65)</f>
        <v>95 Dokončovací konstrukce na pozemních stavbách</v>
      </c>
      <c r="D67" s="184"/>
      <c r="E67" s="185"/>
      <c r="F67" s="186"/>
      <c r="G67" s="187"/>
      <c r="O67" s="167">
        <v>4</v>
      </c>
      <c r="BA67" s="188">
        <f>SUM(BA65:BA66)</f>
        <v>0</v>
      </c>
      <c r="BB67" s="188">
        <f>SUM(BB65:BB66)</f>
        <v>0</v>
      </c>
      <c r="BC67" s="188">
        <f>SUM(BC65:BC66)</f>
        <v>0</v>
      </c>
      <c r="BD67" s="188">
        <f>SUM(BD65:BD66)</f>
        <v>0</v>
      </c>
      <c r="BE67" s="188">
        <f>SUM(BE65:BE66)</f>
        <v>0</v>
      </c>
    </row>
    <row r="68" spans="1:104">
      <c r="A68" s="160" t="s">
        <v>72</v>
      </c>
      <c r="B68" s="161" t="s">
        <v>166</v>
      </c>
      <c r="C68" s="162" t="s">
        <v>167</v>
      </c>
      <c r="D68" s="163"/>
      <c r="E68" s="164"/>
      <c r="F68" s="164"/>
      <c r="G68" s="165"/>
      <c r="H68" s="166"/>
      <c r="I68" s="166"/>
      <c r="O68" s="167">
        <v>1</v>
      </c>
    </row>
    <row r="69" spans="1:104">
      <c r="A69" s="168">
        <v>25</v>
      </c>
      <c r="B69" s="169" t="s">
        <v>168</v>
      </c>
      <c r="C69" s="170" t="s">
        <v>169</v>
      </c>
      <c r="D69" s="171" t="s">
        <v>149</v>
      </c>
      <c r="E69" s="172">
        <v>107.5</v>
      </c>
      <c r="F69" s="172"/>
      <c r="G69" s="173"/>
      <c r="O69" s="167">
        <v>2</v>
      </c>
      <c r="AA69" s="145">
        <v>1</v>
      </c>
      <c r="AB69" s="145">
        <v>1</v>
      </c>
      <c r="AC69" s="145">
        <v>1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1</v>
      </c>
      <c r="CZ69" s="145">
        <v>0</v>
      </c>
    </row>
    <row r="70" spans="1:104">
      <c r="A70" s="175"/>
      <c r="B70" s="177"/>
      <c r="C70" s="221" t="s">
        <v>170</v>
      </c>
      <c r="D70" s="222"/>
      <c r="E70" s="178">
        <v>107.5</v>
      </c>
      <c r="F70" s="179"/>
      <c r="G70" s="180"/>
      <c r="M70" s="176" t="s">
        <v>170</v>
      </c>
      <c r="O70" s="167"/>
    </row>
    <row r="71" spans="1:104">
      <c r="A71" s="168">
        <v>26</v>
      </c>
      <c r="B71" s="169" t="s">
        <v>171</v>
      </c>
      <c r="C71" s="170" t="s">
        <v>172</v>
      </c>
      <c r="D71" s="171" t="s">
        <v>173</v>
      </c>
      <c r="E71" s="172">
        <v>4.3</v>
      </c>
      <c r="F71" s="172"/>
      <c r="G71" s="173"/>
      <c r="O71" s="167">
        <v>2</v>
      </c>
      <c r="AA71" s="145">
        <v>8</v>
      </c>
      <c r="AB71" s="145">
        <v>0</v>
      </c>
      <c r="AC71" s="145">
        <v>3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8</v>
      </c>
      <c r="CB71" s="174">
        <v>0</v>
      </c>
      <c r="CZ71" s="145">
        <v>0</v>
      </c>
    </row>
    <row r="72" spans="1:104">
      <c r="A72" s="168">
        <v>27</v>
      </c>
      <c r="B72" s="169" t="s">
        <v>174</v>
      </c>
      <c r="C72" s="170" t="s">
        <v>175</v>
      </c>
      <c r="D72" s="171" t="s">
        <v>173</v>
      </c>
      <c r="E72" s="172">
        <v>25.8</v>
      </c>
      <c r="F72" s="172"/>
      <c r="G72" s="173"/>
      <c r="O72" s="167">
        <v>2</v>
      </c>
      <c r="AA72" s="145">
        <v>8</v>
      </c>
      <c r="AB72" s="145">
        <v>0</v>
      </c>
      <c r="AC72" s="145">
        <v>3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8</v>
      </c>
      <c r="CB72" s="174">
        <v>0</v>
      </c>
      <c r="CZ72" s="145">
        <v>0</v>
      </c>
    </row>
    <row r="73" spans="1:104">
      <c r="A73" s="168">
        <v>28</v>
      </c>
      <c r="B73" s="169" t="s">
        <v>176</v>
      </c>
      <c r="C73" s="170" t="s">
        <v>177</v>
      </c>
      <c r="D73" s="171" t="s">
        <v>173</v>
      </c>
      <c r="E73" s="172">
        <v>4.3</v>
      </c>
      <c r="F73" s="172"/>
      <c r="G73" s="173"/>
      <c r="O73" s="167">
        <v>2</v>
      </c>
      <c r="AA73" s="145">
        <v>8</v>
      </c>
      <c r="AB73" s="145">
        <v>0</v>
      </c>
      <c r="AC73" s="145">
        <v>3</v>
      </c>
      <c r="AZ73" s="145">
        <v>1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8</v>
      </c>
      <c r="CB73" s="174">
        <v>0</v>
      </c>
      <c r="CZ73" s="145">
        <v>0</v>
      </c>
    </row>
    <row r="74" spans="1:104">
      <c r="A74" s="168">
        <v>29</v>
      </c>
      <c r="B74" s="169" t="s">
        <v>178</v>
      </c>
      <c r="C74" s="170" t="s">
        <v>179</v>
      </c>
      <c r="D74" s="171" t="s">
        <v>173</v>
      </c>
      <c r="E74" s="172">
        <v>4.3</v>
      </c>
      <c r="F74" s="172"/>
      <c r="G74" s="173"/>
      <c r="O74" s="167">
        <v>2</v>
      </c>
      <c r="AA74" s="145">
        <v>8</v>
      </c>
      <c r="AB74" s="145">
        <v>0</v>
      </c>
      <c r="AC74" s="145">
        <v>3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8</v>
      </c>
      <c r="CB74" s="174">
        <v>0</v>
      </c>
      <c r="CZ74" s="145">
        <v>0</v>
      </c>
    </row>
    <row r="75" spans="1:104">
      <c r="A75" s="181"/>
      <c r="B75" s="182" t="s">
        <v>75</v>
      </c>
      <c r="C75" s="183" t="str">
        <f>CONCATENATE(B68," ",C68)</f>
        <v>96 Bourání práce</v>
      </c>
      <c r="D75" s="184"/>
      <c r="E75" s="185"/>
      <c r="F75" s="186"/>
      <c r="G75" s="187"/>
      <c r="O75" s="167">
        <v>4</v>
      </c>
      <c r="BA75" s="188">
        <f>SUM(BA68:BA74)</f>
        <v>0</v>
      </c>
      <c r="BB75" s="188">
        <f>SUM(BB68:BB74)</f>
        <v>0</v>
      </c>
      <c r="BC75" s="188">
        <f>SUM(BC68:BC74)</f>
        <v>0</v>
      </c>
      <c r="BD75" s="188">
        <f>SUM(BD68:BD74)</f>
        <v>0</v>
      </c>
      <c r="BE75" s="188">
        <f>SUM(BE68:BE74)</f>
        <v>0</v>
      </c>
    </row>
    <row r="76" spans="1:104">
      <c r="A76" s="160" t="s">
        <v>72</v>
      </c>
      <c r="B76" s="161" t="s">
        <v>180</v>
      </c>
      <c r="C76" s="162" t="s">
        <v>181</v>
      </c>
      <c r="D76" s="163"/>
      <c r="E76" s="164"/>
      <c r="F76" s="164"/>
      <c r="G76" s="165"/>
      <c r="H76" s="166"/>
      <c r="I76" s="166"/>
      <c r="O76" s="167">
        <v>1</v>
      </c>
    </row>
    <row r="77" spans="1:104">
      <c r="A77" s="168">
        <v>30</v>
      </c>
      <c r="B77" s="169" t="s">
        <v>182</v>
      </c>
      <c r="C77" s="170" t="s">
        <v>183</v>
      </c>
      <c r="D77" s="171" t="s">
        <v>173</v>
      </c>
      <c r="E77" s="172">
        <v>431.33384888500001</v>
      </c>
      <c r="F77" s="172"/>
      <c r="G77" s="173"/>
      <c r="O77" s="167">
        <v>2</v>
      </c>
      <c r="AA77" s="145">
        <v>7</v>
      </c>
      <c r="AB77" s="145">
        <v>1</v>
      </c>
      <c r="AC77" s="145">
        <v>2</v>
      </c>
      <c r="AZ77" s="145">
        <v>1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4">
        <v>7</v>
      </c>
      <c r="CB77" s="174">
        <v>1</v>
      </c>
      <c r="CZ77" s="145">
        <v>0</v>
      </c>
    </row>
    <row r="78" spans="1:104">
      <c r="A78" s="181"/>
      <c r="B78" s="182" t="s">
        <v>75</v>
      </c>
      <c r="C78" s="183" t="str">
        <f>CONCATENATE(B76," ",C76)</f>
        <v>99 Staveništní přesun hmot</v>
      </c>
      <c r="D78" s="184"/>
      <c r="E78" s="185"/>
      <c r="F78" s="186"/>
      <c r="G78" s="187"/>
      <c r="O78" s="167">
        <v>4</v>
      </c>
      <c r="BA78" s="188">
        <f>SUM(BA76:BA77)</f>
        <v>0</v>
      </c>
      <c r="BB78" s="188">
        <f>SUM(BB76:BB77)</f>
        <v>0</v>
      </c>
      <c r="BC78" s="188">
        <f>SUM(BC76:BC77)</f>
        <v>0</v>
      </c>
      <c r="BD78" s="188">
        <f>SUM(BD76:BD77)</f>
        <v>0</v>
      </c>
      <c r="BE78" s="188">
        <f>SUM(BE76:BE77)</f>
        <v>0</v>
      </c>
    </row>
    <row r="79" spans="1:104">
      <c r="A79" s="160" t="s">
        <v>72</v>
      </c>
      <c r="B79" s="161" t="s">
        <v>184</v>
      </c>
      <c r="C79" s="162" t="s">
        <v>185</v>
      </c>
      <c r="D79" s="163"/>
      <c r="E79" s="164"/>
      <c r="F79" s="164"/>
      <c r="G79" s="165"/>
      <c r="H79" s="166"/>
      <c r="I79" s="166"/>
      <c r="O79" s="167">
        <v>1</v>
      </c>
    </row>
    <row r="80" spans="1:104">
      <c r="A80" s="168">
        <v>31</v>
      </c>
      <c r="B80" s="169" t="s">
        <v>186</v>
      </c>
      <c r="C80" s="170" t="s">
        <v>187</v>
      </c>
      <c r="D80" s="171" t="s">
        <v>85</v>
      </c>
      <c r="E80" s="172">
        <v>1</v>
      </c>
      <c r="F80" s="172"/>
      <c r="G80" s="173"/>
      <c r="O80" s="167">
        <v>2</v>
      </c>
      <c r="AA80" s="145">
        <v>11</v>
      </c>
      <c r="AB80" s="145">
        <v>3</v>
      </c>
      <c r="AC80" s="145">
        <v>95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11</v>
      </c>
      <c r="CB80" s="174">
        <v>3</v>
      </c>
      <c r="CZ80" s="145">
        <v>0</v>
      </c>
    </row>
    <row r="81" spans="1:104">
      <c r="A81" s="175"/>
      <c r="B81" s="177"/>
      <c r="C81" s="221" t="s">
        <v>188</v>
      </c>
      <c r="D81" s="222"/>
      <c r="E81" s="178">
        <v>1</v>
      </c>
      <c r="F81" s="179"/>
      <c r="G81" s="180"/>
      <c r="M81" s="176" t="s">
        <v>188</v>
      </c>
      <c r="O81" s="167"/>
    </row>
    <row r="82" spans="1:104">
      <c r="A82" s="175"/>
      <c r="B82" s="177"/>
      <c r="C82" s="221" t="s">
        <v>189</v>
      </c>
      <c r="D82" s="222"/>
      <c r="E82" s="178">
        <v>0</v>
      </c>
      <c r="F82" s="179"/>
      <c r="G82" s="180"/>
      <c r="M82" s="176" t="s">
        <v>189</v>
      </c>
      <c r="O82" s="167"/>
    </row>
    <row r="83" spans="1:104">
      <c r="A83" s="175"/>
      <c r="B83" s="177"/>
      <c r="C83" s="221" t="s">
        <v>190</v>
      </c>
      <c r="D83" s="222"/>
      <c r="E83" s="178">
        <v>0</v>
      </c>
      <c r="F83" s="179"/>
      <c r="G83" s="180"/>
      <c r="M83" s="176" t="s">
        <v>190</v>
      </c>
      <c r="O83" s="167"/>
    </row>
    <row r="84" spans="1:104">
      <c r="A84" s="181"/>
      <c r="B84" s="182" t="s">
        <v>75</v>
      </c>
      <c r="C84" s="183" t="str">
        <f>CONCATENATE(B79," ",C79)</f>
        <v>720 Zdravotechnická instalace</v>
      </c>
      <c r="D84" s="184"/>
      <c r="E84" s="185"/>
      <c r="F84" s="186"/>
      <c r="G84" s="187"/>
      <c r="O84" s="167">
        <v>4</v>
      </c>
      <c r="BA84" s="188">
        <f>SUM(BA79:BA83)</f>
        <v>0</v>
      </c>
      <c r="BB84" s="188">
        <f>SUM(BB79:BB83)</f>
        <v>0</v>
      </c>
      <c r="BC84" s="188">
        <f>SUM(BC79:BC83)</f>
        <v>0</v>
      </c>
      <c r="BD84" s="188">
        <f>SUM(BD79:BD83)</f>
        <v>0</v>
      </c>
      <c r="BE84" s="188">
        <f>SUM(BE79:BE83)</f>
        <v>0</v>
      </c>
    </row>
    <row r="85" spans="1:104">
      <c r="A85" s="160" t="s">
        <v>72</v>
      </c>
      <c r="B85" s="161" t="s">
        <v>191</v>
      </c>
      <c r="C85" s="162" t="s">
        <v>192</v>
      </c>
      <c r="D85" s="163"/>
      <c r="E85" s="164"/>
      <c r="F85" s="164"/>
      <c r="G85" s="165"/>
      <c r="H85" s="166"/>
      <c r="I85" s="166"/>
      <c r="O85" s="167">
        <v>1</v>
      </c>
    </row>
    <row r="86" spans="1:104">
      <c r="A86" s="168">
        <v>32</v>
      </c>
      <c r="B86" s="169" t="s">
        <v>193</v>
      </c>
      <c r="C86" s="170" t="s">
        <v>194</v>
      </c>
      <c r="D86" s="171" t="s">
        <v>85</v>
      </c>
      <c r="E86" s="172">
        <v>1</v>
      </c>
      <c r="F86" s="172"/>
      <c r="G86" s="173"/>
      <c r="O86" s="167">
        <v>2</v>
      </c>
      <c r="AA86" s="145">
        <v>11</v>
      </c>
      <c r="AB86" s="145">
        <v>3</v>
      </c>
      <c r="AC86" s="145">
        <v>55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11</v>
      </c>
      <c r="CB86" s="174">
        <v>3</v>
      </c>
      <c r="CZ86" s="145">
        <v>0</v>
      </c>
    </row>
    <row r="87" spans="1:104" ht="22.5">
      <c r="A87" s="168">
        <v>33</v>
      </c>
      <c r="B87" s="169" t="s">
        <v>195</v>
      </c>
      <c r="C87" s="170" t="s">
        <v>207</v>
      </c>
      <c r="D87" s="171" t="s">
        <v>196</v>
      </c>
      <c r="E87" s="172">
        <v>1</v>
      </c>
      <c r="F87" s="172"/>
      <c r="G87" s="173"/>
      <c r="O87" s="167">
        <v>2</v>
      </c>
      <c r="AA87" s="145">
        <v>11</v>
      </c>
      <c r="AB87" s="145">
        <v>0</v>
      </c>
      <c r="AC87" s="145">
        <v>38</v>
      </c>
      <c r="AZ87" s="145">
        <v>2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11</v>
      </c>
      <c r="CB87" s="174">
        <v>0</v>
      </c>
      <c r="CZ87" s="145">
        <v>0</v>
      </c>
    </row>
    <row r="88" spans="1:104">
      <c r="A88" s="168">
        <v>34</v>
      </c>
      <c r="B88" s="169" t="s">
        <v>197</v>
      </c>
      <c r="C88" s="170" t="s">
        <v>198</v>
      </c>
      <c r="D88" s="171" t="s">
        <v>61</v>
      </c>
      <c r="E88" s="172">
        <v>2290</v>
      </c>
      <c r="F88" s="172"/>
      <c r="G88" s="173"/>
      <c r="O88" s="167">
        <v>2</v>
      </c>
      <c r="AA88" s="145">
        <v>7</v>
      </c>
      <c r="AB88" s="145">
        <v>1002</v>
      </c>
      <c r="AC88" s="145">
        <v>5</v>
      </c>
      <c r="AZ88" s="145">
        <v>2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4">
        <v>7</v>
      </c>
      <c r="CB88" s="174">
        <v>1002</v>
      </c>
      <c r="CZ88" s="145">
        <v>0</v>
      </c>
    </row>
    <row r="89" spans="1:104">
      <c r="A89" s="181"/>
      <c r="B89" s="182" t="s">
        <v>75</v>
      </c>
      <c r="C89" s="183" t="str">
        <f>CONCATENATE(B85," ",C85)</f>
        <v>767 Konstrukce zámečnické,hrací prvky</v>
      </c>
      <c r="D89" s="184"/>
      <c r="E89" s="185"/>
      <c r="F89" s="186"/>
      <c r="G89" s="187"/>
      <c r="O89" s="167">
        <v>4</v>
      </c>
      <c r="BA89" s="188">
        <f>SUM(BA85:BA88)</f>
        <v>0</v>
      </c>
      <c r="BB89" s="188">
        <f>SUM(BB85:BB88)</f>
        <v>0</v>
      </c>
      <c r="BC89" s="188">
        <f>SUM(BC85:BC88)</f>
        <v>0</v>
      </c>
      <c r="BD89" s="188">
        <f>SUM(BD85:BD88)</f>
        <v>0</v>
      </c>
      <c r="BE89" s="188">
        <f>SUM(BE85:BE88)</f>
        <v>0</v>
      </c>
    </row>
    <row r="90" spans="1:104">
      <c r="E90" s="145"/>
    </row>
    <row r="91" spans="1:104">
      <c r="E91" s="145"/>
    </row>
    <row r="92" spans="1:104">
      <c r="A92" s="145" t="s">
        <v>208</v>
      </c>
      <c r="E92" s="145"/>
    </row>
    <row r="93" spans="1:104">
      <c r="E93" s="145"/>
    </row>
    <row r="94" spans="1:104">
      <c r="A94"/>
      <c r="B94" s="228" t="s">
        <v>209</v>
      </c>
      <c r="C94" s="229" t="s">
        <v>210</v>
      </c>
      <c r="D94"/>
      <c r="E94"/>
      <c r="F94" s="228" t="s">
        <v>211</v>
      </c>
      <c r="G94" s="229" t="s">
        <v>212</v>
      </c>
      <c r="H94"/>
      <c r="I94"/>
    </row>
    <row r="95" spans="1:104">
      <c r="A95"/>
      <c r="B95" s="228" t="s">
        <v>213</v>
      </c>
      <c r="C95" s="229" t="s">
        <v>214</v>
      </c>
      <c r="D95"/>
      <c r="E95"/>
      <c r="F95" s="228" t="s">
        <v>215</v>
      </c>
      <c r="G95" s="229" t="s">
        <v>216</v>
      </c>
      <c r="H95"/>
      <c r="I95"/>
    </row>
    <row r="96" spans="1:104">
      <c r="A96"/>
      <c r="B96"/>
      <c r="C96"/>
      <c r="D96"/>
      <c r="E96"/>
      <c r="F96"/>
      <c r="G96"/>
      <c r="H96"/>
      <c r="I96"/>
    </row>
    <row r="97" spans="1:9">
      <c r="A97"/>
      <c r="B97" s="228" t="s">
        <v>217</v>
      </c>
      <c r="C97" s="229" t="s">
        <v>74</v>
      </c>
      <c r="D97"/>
      <c r="E97"/>
      <c r="F97"/>
      <c r="G97"/>
      <c r="H97"/>
      <c r="I97"/>
    </row>
    <row r="98" spans="1:9" ht="13.5" thickBot="1">
      <c r="A98" s="230"/>
      <c r="B98" s="230"/>
      <c r="C98" s="230"/>
      <c r="D98" s="230"/>
      <c r="E98" s="230"/>
      <c r="F98" s="230"/>
      <c r="G98" s="230"/>
      <c r="H98" s="230"/>
      <c r="I98" s="230"/>
    </row>
    <row r="99" spans="1:9" ht="16.5" thickBot="1">
      <c r="A99" s="231" t="s">
        <v>218</v>
      </c>
      <c r="B99" s="232" t="s">
        <v>219</v>
      </c>
      <c r="C99" s="231" t="s">
        <v>220</v>
      </c>
      <c r="D99" s="231" t="s">
        <v>221</v>
      </c>
      <c r="E99" s="233" t="s">
        <v>69</v>
      </c>
      <c r="F99" s="233" t="s">
        <v>222</v>
      </c>
      <c r="G99" s="233" t="s">
        <v>223</v>
      </c>
      <c r="H99" s="233" t="s">
        <v>224</v>
      </c>
      <c r="I99" s="233" t="s">
        <v>225</v>
      </c>
    </row>
    <row r="100" spans="1:9">
      <c r="A100" s="144" t="s">
        <v>73</v>
      </c>
      <c r="B100" s="144" t="s">
        <v>226</v>
      </c>
      <c r="C100" s="144" t="s">
        <v>227</v>
      </c>
      <c r="D100" s="144" t="s">
        <v>228</v>
      </c>
      <c r="E100" s="144">
        <v>20</v>
      </c>
      <c r="F100" s="144"/>
      <c r="G100" s="144"/>
      <c r="H100" s="144"/>
      <c r="I100" s="144"/>
    </row>
    <row r="101" spans="1:9">
      <c r="A101" s="144" t="s">
        <v>229</v>
      </c>
      <c r="B101" s="144" t="s">
        <v>230</v>
      </c>
      <c r="C101" s="144" t="s">
        <v>231</v>
      </c>
      <c r="D101" s="144" t="s">
        <v>228</v>
      </c>
      <c r="E101" s="144">
        <v>20</v>
      </c>
      <c r="F101" s="144"/>
      <c r="G101" s="144"/>
      <c r="H101" s="144"/>
      <c r="I101" s="144"/>
    </row>
    <row r="102" spans="1:9">
      <c r="A102" s="144" t="s">
        <v>232</v>
      </c>
      <c r="B102" s="144" t="s">
        <v>233</v>
      </c>
      <c r="C102" s="144" t="s">
        <v>234</v>
      </c>
      <c r="D102" s="144" t="s">
        <v>235</v>
      </c>
      <c r="E102" s="144">
        <v>15</v>
      </c>
      <c r="F102" s="144"/>
      <c r="G102" s="144"/>
      <c r="H102" s="144"/>
      <c r="I102" s="144"/>
    </row>
    <row r="103" spans="1:9">
      <c r="A103" s="144" t="s">
        <v>236</v>
      </c>
      <c r="B103" s="144" t="s">
        <v>237</v>
      </c>
      <c r="C103" s="144" t="s">
        <v>238</v>
      </c>
      <c r="D103" s="144" t="s">
        <v>235</v>
      </c>
      <c r="E103" s="144">
        <v>15</v>
      </c>
      <c r="F103" s="144"/>
      <c r="G103" s="144"/>
      <c r="H103" s="144"/>
      <c r="I103" s="144"/>
    </row>
    <row r="104" spans="1:9">
      <c r="A104" s="144" t="s">
        <v>137</v>
      </c>
      <c r="B104" s="144" t="s">
        <v>239</v>
      </c>
      <c r="C104" s="144" t="s">
        <v>240</v>
      </c>
      <c r="D104" s="144" t="s">
        <v>228</v>
      </c>
      <c r="E104" s="144">
        <v>20</v>
      </c>
      <c r="F104" s="144"/>
      <c r="G104" s="144"/>
      <c r="H104" s="144"/>
      <c r="I104" s="144"/>
    </row>
    <row r="105" spans="1:9">
      <c r="A105" s="144" t="s">
        <v>241</v>
      </c>
      <c r="B105" s="144" t="s">
        <v>242</v>
      </c>
      <c r="C105" s="144" t="s">
        <v>243</v>
      </c>
      <c r="D105" s="144" t="s">
        <v>228</v>
      </c>
      <c r="E105" s="144">
        <v>7.7</v>
      </c>
      <c r="F105" s="144"/>
      <c r="G105" s="144"/>
      <c r="H105" s="144"/>
      <c r="I105" s="144"/>
    </row>
    <row r="106" spans="1:9">
      <c r="A106" s="144" t="s">
        <v>244</v>
      </c>
      <c r="B106" s="144" t="s">
        <v>245</v>
      </c>
      <c r="C106" s="144" t="s">
        <v>246</v>
      </c>
      <c r="D106" s="144" t="s">
        <v>228</v>
      </c>
      <c r="E106" s="144">
        <v>7.7</v>
      </c>
      <c r="F106" s="144"/>
      <c r="G106" s="144"/>
      <c r="H106" s="144"/>
      <c r="I106" s="144"/>
    </row>
    <row r="107" spans="1:9">
      <c r="A107" s="144" t="s">
        <v>247</v>
      </c>
      <c r="B107" s="144" t="s">
        <v>248</v>
      </c>
      <c r="C107" s="144" t="s">
        <v>249</v>
      </c>
      <c r="D107" s="144" t="s">
        <v>228</v>
      </c>
      <c r="E107" s="144">
        <v>7.7</v>
      </c>
      <c r="F107" s="144"/>
      <c r="G107" s="144"/>
      <c r="H107" s="144"/>
      <c r="I107" s="144"/>
    </row>
    <row r="108" spans="1:9">
      <c r="A108" s="144" t="s">
        <v>250</v>
      </c>
      <c r="B108" s="144" t="s">
        <v>251</v>
      </c>
      <c r="C108" s="144" t="s">
        <v>252</v>
      </c>
      <c r="D108" s="144" t="s">
        <v>228</v>
      </c>
      <c r="E108" s="144">
        <v>7.7</v>
      </c>
      <c r="F108" s="144"/>
      <c r="G108" s="144"/>
      <c r="H108" s="144"/>
      <c r="I108" s="144"/>
    </row>
    <row r="109" spans="1:9">
      <c r="A109" s="144" t="s">
        <v>253</v>
      </c>
      <c r="B109" s="144" t="s">
        <v>254</v>
      </c>
      <c r="C109" s="144" t="s">
        <v>255</v>
      </c>
      <c r="D109" s="144" t="s">
        <v>228</v>
      </c>
      <c r="E109" s="144">
        <v>12.3</v>
      </c>
      <c r="F109" s="144"/>
      <c r="G109" s="144"/>
      <c r="H109" s="144"/>
      <c r="I109" s="144"/>
    </row>
    <row r="110" spans="1:9">
      <c r="A110" s="144" t="s">
        <v>256</v>
      </c>
      <c r="B110" s="144" t="s">
        <v>257</v>
      </c>
      <c r="C110" s="144" t="s">
        <v>258</v>
      </c>
      <c r="D110" s="144" t="s">
        <v>92</v>
      </c>
      <c r="E110" s="144">
        <v>5</v>
      </c>
      <c r="F110" s="144"/>
      <c r="G110" s="144"/>
      <c r="H110" s="144"/>
      <c r="I110" s="144"/>
    </row>
    <row r="111" spans="1:9" ht="13.5" thickBot="1">
      <c r="A111" s="234" t="s">
        <v>259</v>
      </c>
      <c r="B111" s="234" t="s">
        <v>260</v>
      </c>
      <c r="C111" s="234" t="s">
        <v>261</v>
      </c>
      <c r="D111" s="234" t="s">
        <v>92</v>
      </c>
      <c r="E111" s="234">
        <v>2.7</v>
      </c>
      <c r="F111" s="234"/>
      <c r="G111" s="234"/>
      <c r="H111" s="234"/>
      <c r="I111" s="234"/>
    </row>
    <row r="112" spans="1:9">
      <c r="A112"/>
      <c r="B112"/>
      <c r="C112" s="229" t="s">
        <v>262</v>
      </c>
      <c r="D112"/>
      <c r="E112"/>
      <c r="F112"/>
      <c r="G112" s="235"/>
      <c r="H112"/>
      <c r="I112" s="235"/>
    </row>
    <row r="113" spans="1:9" ht="13.5" thickBot="1">
      <c r="A113" s="236"/>
      <c r="B113" s="236"/>
      <c r="C113" s="236" t="s">
        <v>263</v>
      </c>
      <c r="D113" s="236">
        <v>0</v>
      </c>
      <c r="E113" s="236" t="s">
        <v>264</v>
      </c>
      <c r="F113" s="236"/>
      <c r="G113" s="237"/>
      <c r="H113" s="236"/>
      <c r="I113" s="236"/>
    </row>
    <row r="114" spans="1:9" ht="18" thickTop="1" thickBot="1">
      <c r="A114" s="236"/>
      <c r="B114" s="236"/>
      <c r="C114" s="238" t="s">
        <v>265</v>
      </c>
      <c r="D114" s="236"/>
      <c r="E114" s="236"/>
      <c r="F114" s="236"/>
      <c r="G114" s="239"/>
      <c r="H114" s="236"/>
      <c r="I114" s="236"/>
    </row>
    <row r="115" spans="1:9" ht="13.5" thickTop="1">
      <c r="A115" s="189"/>
      <c r="B115" s="189"/>
      <c r="C115" s="189"/>
      <c r="D115" s="189"/>
      <c r="E115" s="189"/>
      <c r="F115" s="189"/>
      <c r="G115" s="189"/>
    </row>
    <row r="116" spans="1:9">
      <c r="A116"/>
      <c r="B116" s="228" t="s">
        <v>217</v>
      </c>
      <c r="C116" s="229" t="s">
        <v>266</v>
      </c>
      <c r="D116"/>
      <c r="E116"/>
      <c r="F116"/>
      <c r="G116"/>
      <c r="H116"/>
      <c r="I116"/>
    </row>
    <row r="117" spans="1:9" ht="13.5" thickBot="1">
      <c r="A117" s="230"/>
      <c r="B117" s="230"/>
      <c r="C117" s="230"/>
      <c r="D117" s="230"/>
      <c r="E117" s="230"/>
      <c r="F117" s="230"/>
      <c r="G117" s="230"/>
      <c r="H117" s="230"/>
      <c r="I117" s="230"/>
    </row>
    <row r="118" spans="1:9" ht="16.5" thickBot="1">
      <c r="A118" s="231" t="s">
        <v>218</v>
      </c>
      <c r="B118" s="232" t="s">
        <v>219</v>
      </c>
      <c r="C118" s="231" t="s">
        <v>220</v>
      </c>
      <c r="D118" s="231" t="s">
        <v>221</v>
      </c>
      <c r="E118" s="233" t="s">
        <v>69</v>
      </c>
      <c r="F118" s="233"/>
      <c r="G118" s="233"/>
      <c r="H118" s="233"/>
      <c r="I118" s="233"/>
    </row>
    <row r="119" spans="1:9">
      <c r="A119" s="144" t="s">
        <v>73</v>
      </c>
      <c r="B119" s="144" t="s">
        <v>267</v>
      </c>
      <c r="C119" s="144" t="s">
        <v>268</v>
      </c>
      <c r="D119" s="144" t="s">
        <v>149</v>
      </c>
      <c r="E119" s="144">
        <v>1</v>
      </c>
      <c r="F119" s="144"/>
      <c r="G119" s="144"/>
      <c r="H119" s="144"/>
      <c r="I119" s="144"/>
    </row>
    <row r="120" spans="1:9">
      <c r="A120" s="144" t="s">
        <v>269</v>
      </c>
      <c r="B120" s="144" t="s">
        <v>269</v>
      </c>
      <c r="C120" s="144" t="s">
        <v>270</v>
      </c>
      <c r="D120" s="144" t="s">
        <v>269</v>
      </c>
      <c r="E120" s="144"/>
      <c r="F120" s="144"/>
      <c r="G120" s="144"/>
      <c r="H120" s="144"/>
      <c r="I120" s="144"/>
    </row>
    <row r="121" spans="1:9">
      <c r="A121" s="144" t="s">
        <v>229</v>
      </c>
      <c r="B121" s="144" t="s">
        <v>271</v>
      </c>
      <c r="C121" s="144" t="s">
        <v>272</v>
      </c>
      <c r="D121" s="144" t="s">
        <v>149</v>
      </c>
      <c r="E121" s="144">
        <v>16.5</v>
      </c>
      <c r="F121" s="144"/>
      <c r="G121" s="144"/>
      <c r="H121" s="144"/>
      <c r="I121" s="144"/>
    </row>
    <row r="122" spans="1:9">
      <c r="A122" s="144" t="s">
        <v>232</v>
      </c>
      <c r="B122" s="144" t="s">
        <v>273</v>
      </c>
      <c r="C122" s="144" t="s">
        <v>274</v>
      </c>
      <c r="D122" s="144" t="s">
        <v>275</v>
      </c>
      <c r="E122" s="144">
        <v>2</v>
      </c>
      <c r="F122" s="144"/>
      <c r="G122" s="144"/>
      <c r="H122" s="144"/>
      <c r="I122" s="144"/>
    </row>
    <row r="123" spans="1:9">
      <c r="A123" s="144" t="s">
        <v>236</v>
      </c>
      <c r="B123" s="144" t="s">
        <v>273</v>
      </c>
      <c r="C123" s="144" t="s">
        <v>276</v>
      </c>
      <c r="D123" s="144" t="s">
        <v>149</v>
      </c>
      <c r="E123" s="144">
        <v>15</v>
      </c>
      <c r="F123" s="144"/>
      <c r="G123" s="144"/>
      <c r="H123" s="144"/>
      <c r="I123" s="144"/>
    </row>
    <row r="124" spans="1:9">
      <c r="A124" s="144" t="s">
        <v>137</v>
      </c>
      <c r="B124" s="144" t="s">
        <v>277</v>
      </c>
      <c r="C124" s="144" t="s">
        <v>278</v>
      </c>
      <c r="D124" s="144" t="s">
        <v>275</v>
      </c>
      <c r="E124" s="144">
        <v>1</v>
      </c>
      <c r="F124" s="144"/>
      <c r="G124" s="144"/>
      <c r="H124" s="144"/>
      <c r="I124" s="144"/>
    </row>
    <row r="125" spans="1:9">
      <c r="A125" s="144" t="s">
        <v>269</v>
      </c>
      <c r="B125" s="144" t="s">
        <v>269</v>
      </c>
      <c r="C125" s="144" t="s">
        <v>279</v>
      </c>
      <c r="D125" s="144" t="s">
        <v>269</v>
      </c>
      <c r="E125" s="144"/>
      <c r="F125" s="144"/>
      <c r="G125" s="144"/>
      <c r="H125" s="144"/>
      <c r="I125" s="144"/>
    </row>
    <row r="126" spans="1:9">
      <c r="A126" s="144" t="s">
        <v>241</v>
      </c>
      <c r="B126" s="144" t="s">
        <v>273</v>
      </c>
      <c r="C126" s="144" t="s">
        <v>280</v>
      </c>
      <c r="D126" s="144" t="s">
        <v>281</v>
      </c>
      <c r="E126" s="144">
        <v>1</v>
      </c>
      <c r="F126" s="144"/>
      <c r="G126" s="144"/>
      <c r="H126" s="144"/>
      <c r="I126" s="144"/>
    </row>
    <row r="127" spans="1:9">
      <c r="A127" s="144" t="s">
        <v>244</v>
      </c>
      <c r="B127" s="144" t="s">
        <v>273</v>
      </c>
      <c r="C127" s="144" t="s">
        <v>290</v>
      </c>
      <c r="D127" s="144" t="s">
        <v>281</v>
      </c>
      <c r="E127" s="144">
        <v>1</v>
      </c>
      <c r="F127" s="144"/>
      <c r="G127" s="144"/>
      <c r="H127" s="144"/>
      <c r="I127" s="144"/>
    </row>
    <row r="128" spans="1:9">
      <c r="A128" s="144" t="s">
        <v>269</v>
      </c>
      <c r="B128" s="144" t="s">
        <v>269</v>
      </c>
      <c r="C128" s="144"/>
      <c r="D128" s="144" t="s">
        <v>269</v>
      </c>
      <c r="E128" s="144"/>
      <c r="F128" s="144"/>
      <c r="G128" s="144"/>
      <c r="H128" s="144"/>
      <c r="I128" s="144"/>
    </row>
    <row r="129" spans="1:9" ht="13.5" thickBot="1">
      <c r="A129" s="234" t="s">
        <v>247</v>
      </c>
      <c r="B129" s="234" t="s">
        <v>273</v>
      </c>
      <c r="C129" s="234" t="s">
        <v>282</v>
      </c>
      <c r="D129" s="234" t="s">
        <v>281</v>
      </c>
      <c r="E129" s="234">
        <v>1</v>
      </c>
      <c r="F129" s="234"/>
      <c r="G129" s="234"/>
      <c r="H129" s="234"/>
      <c r="I129" s="234"/>
    </row>
    <row r="130" spans="1:9">
      <c r="A130"/>
      <c r="B130"/>
      <c r="C130" s="229" t="s">
        <v>262</v>
      </c>
      <c r="D130"/>
      <c r="E130"/>
      <c r="F130"/>
      <c r="G130" s="235"/>
      <c r="H130"/>
      <c r="I130" s="235"/>
    </row>
    <row r="131" spans="1:9" ht="13.5" thickBot="1">
      <c r="A131" s="236"/>
      <c r="B131" s="236"/>
      <c r="C131" s="236" t="s">
        <v>263</v>
      </c>
      <c r="D131" s="236">
        <v>416</v>
      </c>
      <c r="E131" s="236" t="s">
        <v>264</v>
      </c>
      <c r="F131" s="236"/>
      <c r="G131" s="237"/>
      <c r="H131" s="236"/>
      <c r="I131" s="236"/>
    </row>
    <row r="132" spans="1:9" ht="18" thickTop="1" thickBot="1">
      <c r="A132" s="236"/>
      <c r="B132" s="236"/>
      <c r="C132" s="238" t="s">
        <v>265</v>
      </c>
      <c r="D132" s="236"/>
      <c r="E132" s="236"/>
      <c r="F132" s="236"/>
      <c r="G132" s="239"/>
      <c r="H132" s="236"/>
      <c r="I132" s="236"/>
    </row>
    <row r="133" spans="1:9" ht="13.5" thickTop="1">
      <c r="E133" s="145"/>
    </row>
    <row r="134" spans="1:9">
      <c r="A134"/>
      <c r="B134" s="228" t="s">
        <v>217</v>
      </c>
      <c r="C134" s="229" t="s">
        <v>283</v>
      </c>
      <c r="D134"/>
      <c r="E134"/>
      <c r="F134"/>
      <c r="G134"/>
      <c r="H134"/>
      <c r="I134"/>
    </row>
    <row r="135" spans="1:9" ht="13.5" thickBot="1">
      <c r="A135" s="230"/>
      <c r="B135" s="230"/>
      <c r="C135" s="230"/>
      <c r="D135" s="230"/>
      <c r="E135" s="230"/>
      <c r="F135" s="230"/>
      <c r="G135" s="230"/>
      <c r="H135" s="230"/>
      <c r="I135" s="230"/>
    </row>
    <row r="136" spans="1:9" ht="16.5" thickBot="1">
      <c r="A136" s="231" t="s">
        <v>218</v>
      </c>
      <c r="B136" s="232" t="s">
        <v>219</v>
      </c>
      <c r="C136" s="231" t="s">
        <v>220</v>
      </c>
      <c r="D136" s="231" t="s">
        <v>221</v>
      </c>
      <c r="E136" s="233" t="s">
        <v>69</v>
      </c>
      <c r="F136" s="233"/>
      <c r="G136" s="233"/>
      <c r="H136" s="233"/>
      <c r="I136" s="233"/>
    </row>
    <row r="137" spans="1:9">
      <c r="A137" s="144" t="s">
        <v>73</v>
      </c>
      <c r="B137" s="144" t="s">
        <v>284</v>
      </c>
      <c r="C137" s="144" t="s">
        <v>285</v>
      </c>
      <c r="D137" s="144" t="s">
        <v>149</v>
      </c>
      <c r="E137" s="144">
        <v>0.5</v>
      </c>
      <c r="F137" s="144"/>
      <c r="G137" s="144"/>
      <c r="H137" s="144"/>
      <c r="I137" s="144"/>
    </row>
    <row r="138" spans="1:9">
      <c r="A138" s="144" t="s">
        <v>229</v>
      </c>
      <c r="B138" s="144" t="s">
        <v>286</v>
      </c>
      <c r="C138" s="144" t="s">
        <v>287</v>
      </c>
      <c r="D138" s="144" t="s">
        <v>149</v>
      </c>
      <c r="E138" s="144">
        <v>6</v>
      </c>
      <c r="F138" s="144"/>
      <c r="G138" s="144"/>
      <c r="H138" s="144"/>
      <c r="I138" s="144"/>
    </row>
    <row r="139" spans="1:9">
      <c r="A139" s="144" t="s">
        <v>269</v>
      </c>
      <c r="B139" s="144" t="s">
        <v>269</v>
      </c>
      <c r="C139" s="144" t="s">
        <v>288</v>
      </c>
      <c r="D139" s="144" t="s">
        <v>269</v>
      </c>
      <c r="E139" s="144"/>
      <c r="F139" s="144"/>
      <c r="G139" s="144"/>
      <c r="H139" s="144"/>
      <c r="I139" s="144"/>
    </row>
    <row r="140" spans="1:9" ht="13.5" thickBot="1">
      <c r="A140" s="234" t="s">
        <v>232</v>
      </c>
      <c r="B140" s="234" t="s">
        <v>273</v>
      </c>
      <c r="C140" s="234" t="s">
        <v>289</v>
      </c>
      <c r="D140" s="234" t="s">
        <v>105</v>
      </c>
      <c r="E140" s="234">
        <v>20</v>
      </c>
      <c r="F140" s="234"/>
      <c r="G140" s="234"/>
      <c r="H140" s="234"/>
      <c r="I140" s="234"/>
    </row>
    <row r="141" spans="1:9">
      <c r="A141"/>
      <c r="B141"/>
      <c r="C141" s="229" t="s">
        <v>262</v>
      </c>
      <c r="D141"/>
      <c r="E141"/>
      <c r="F141"/>
      <c r="G141" s="235"/>
      <c r="H141"/>
      <c r="I141" s="235"/>
    </row>
    <row r="142" spans="1:9" ht="13.5" thickBot="1">
      <c r="A142" s="236"/>
      <c r="B142" s="236"/>
      <c r="C142" s="236" t="s">
        <v>263</v>
      </c>
      <c r="D142" s="236">
        <v>466</v>
      </c>
      <c r="E142" s="236" t="s">
        <v>264</v>
      </c>
      <c r="F142" s="236"/>
      <c r="G142" s="237"/>
      <c r="H142" s="236"/>
      <c r="I142" s="236"/>
    </row>
    <row r="143" spans="1:9" ht="18" thickTop="1" thickBot="1">
      <c r="A143" s="236"/>
      <c r="B143" s="236"/>
      <c r="C143" s="238" t="s">
        <v>265</v>
      </c>
      <c r="D143" s="236"/>
      <c r="E143" s="236"/>
      <c r="F143" s="236"/>
      <c r="G143" s="239"/>
      <c r="H143" s="236"/>
      <c r="I143" s="236"/>
    </row>
    <row r="144" spans="1:9" ht="13.5" thickTop="1">
      <c r="E144" s="145"/>
    </row>
    <row r="145" spans="1:7">
      <c r="E145" s="145"/>
    </row>
    <row r="146" spans="1:7">
      <c r="E146" s="145"/>
    </row>
    <row r="147" spans="1:7">
      <c r="E147" s="145"/>
    </row>
    <row r="148" spans="1:7">
      <c r="A148" s="190"/>
      <c r="B148" s="190"/>
    </row>
    <row r="149" spans="1:7">
      <c r="A149" s="189"/>
      <c r="B149" s="189"/>
      <c r="C149" s="192"/>
      <c r="D149" s="192"/>
      <c r="E149" s="193"/>
      <c r="F149" s="192"/>
      <c r="G149" s="194"/>
    </row>
    <row r="150" spans="1:7">
      <c r="A150" s="195"/>
      <c r="B150" s="195"/>
      <c r="C150" s="189"/>
      <c r="D150" s="189"/>
      <c r="E150" s="196"/>
      <c r="F150" s="189"/>
      <c r="G150" s="189"/>
    </row>
    <row r="151" spans="1:7">
      <c r="A151" s="189"/>
      <c r="B151" s="189"/>
      <c r="C151" s="189"/>
      <c r="D151" s="189"/>
      <c r="E151" s="196"/>
      <c r="F151" s="189"/>
      <c r="G151" s="189"/>
    </row>
    <row r="152" spans="1:7">
      <c r="A152" s="189"/>
      <c r="B152" s="189"/>
      <c r="C152" s="189"/>
      <c r="D152" s="189"/>
      <c r="E152" s="196"/>
      <c r="F152" s="189"/>
      <c r="G152" s="189"/>
    </row>
    <row r="153" spans="1:7">
      <c r="A153" s="189"/>
      <c r="B153" s="189"/>
      <c r="C153" s="189"/>
      <c r="D153" s="189"/>
      <c r="E153" s="196"/>
      <c r="F153" s="189"/>
      <c r="G153" s="189"/>
    </row>
    <row r="154" spans="1:7">
      <c r="A154" s="189"/>
      <c r="B154" s="189"/>
      <c r="C154" s="189"/>
      <c r="D154" s="189"/>
      <c r="E154" s="196"/>
      <c r="F154" s="189"/>
      <c r="G154" s="189"/>
    </row>
    <row r="155" spans="1:7">
      <c r="A155" s="189"/>
      <c r="B155" s="189"/>
      <c r="C155" s="189"/>
      <c r="D155" s="189"/>
      <c r="E155" s="196"/>
      <c r="F155" s="189"/>
      <c r="G155" s="189"/>
    </row>
    <row r="156" spans="1:7">
      <c r="A156" s="189"/>
      <c r="B156" s="189"/>
      <c r="C156" s="189"/>
      <c r="D156" s="189"/>
      <c r="E156" s="196"/>
      <c r="F156" s="189"/>
      <c r="G156" s="189"/>
    </row>
    <row r="157" spans="1:7">
      <c r="A157" s="189"/>
      <c r="B157" s="189"/>
      <c r="C157" s="189"/>
      <c r="D157" s="189"/>
      <c r="E157" s="196"/>
      <c r="F157" s="189"/>
      <c r="G157" s="189"/>
    </row>
    <row r="158" spans="1:7">
      <c r="A158" s="189"/>
      <c r="B158" s="189"/>
      <c r="C158" s="189"/>
      <c r="D158" s="189"/>
      <c r="E158" s="196"/>
      <c r="F158" s="189"/>
      <c r="G158" s="189"/>
    </row>
    <row r="159" spans="1:7">
      <c r="A159" s="189"/>
      <c r="B159" s="189"/>
      <c r="C159" s="189"/>
      <c r="D159" s="189"/>
      <c r="E159" s="196"/>
      <c r="F159" s="189"/>
      <c r="G159" s="189"/>
    </row>
    <row r="160" spans="1:7">
      <c r="A160" s="189"/>
      <c r="B160" s="189"/>
      <c r="C160" s="189"/>
      <c r="D160" s="189"/>
      <c r="E160" s="196"/>
      <c r="F160" s="189"/>
      <c r="G160" s="189"/>
    </row>
    <row r="161" spans="1:7">
      <c r="A161" s="189"/>
      <c r="B161" s="189"/>
      <c r="C161" s="189"/>
      <c r="D161" s="189"/>
      <c r="E161" s="196"/>
      <c r="F161" s="189"/>
      <c r="G161" s="189"/>
    </row>
    <row r="162" spans="1:7">
      <c r="A162" s="189"/>
      <c r="B162" s="189"/>
      <c r="C162" s="189"/>
      <c r="D162" s="189"/>
      <c r="E162" s="196"/>
      <c r="F162" s="189"/>
      <c r="G162" s="189"/>
    </row>
  </sheetData>
  <mergeCells count="29">
    <mergeCell ref="C15:D15"/>
    <mergeCell ref="C16:D16"/>
    <mergeCell ref="A1:G1"/>
    <mergeCell ref="A3:B3"/>
    <mergeCell ref="A4:B4"/>
    <mergeCell ref="E4:G4"/>
    <mergeCell ref="C50:D50"/>
    <mergeCell ref="C23:D23"/>
    <mergeCell ref="C27:D27"/>
    <mergeCell ref="C32:D32"/>
    <mergeCell ref="C34:D34"/>
    <mergeCell ref="C35:D35"/>
    <mergeCell ref="C37:D37"/>
    <mergeCell ref="C39:D39"/>
    <mergeCell ref="C40:D40"/>
    <mergeCell ref="C42:D42"/>
    <mergeCell ref="C44:D44"/>
    <mergeCell ref="C48:D48"/>
    <mergeCell ref="C81:D81"/>
    <mergeCell ref="C82:D82"/>
    <mergeCell ref="C83:D83"/>
    <mergeCell ref="C70:D70"/>
    <mergeCell ref="C54:D54"/>
    <mergeCell ref="C56:D56"/>
    <mergeCell ref="C57:D57"/>
    <mergeCell ref="C59:D59"/>
    <mergeCell ref="C60:D60"/>
    <mergeCell ref="C62:D62"/>
    <mergeCell ref="C63:D6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Ewa</cp:lastModifiedBy>
  <dcterms:created xsi:type="dcterms:W3CDTF">2016-01-06T21:11:16Z</dcterms:created>
  <dcterms:modified xsi:type="dcterms:W3CDTF">2016-01-22T09:09:01Z</dcterms:modified>
</cp:coreProperties>
</file>