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data\users\hana.novotna\Dokumenty\PRACOVNÍ\TAJEMNÍK\Dětské hřiště - Vánoce 2024\na E_ZAk\"/>
    </mc:Choice>
  </mc:AlternateContent>
  <bookViews>
    <workbookView xWindow="0" yWindow="0" windowWidth="25125" windowHeight="11175" tabRatio="670"/>
  </bookViews>
  <sheets>
    <sheet name="A - Velký dětský stánek č.1" sheetId="2" r:id="rId1"/>
    <sheet name="A - Velký dětský stánek č.2" sheetId="3" r:id="rId2"/>
    <sheet name="B - Zvonička" sheetId="4" r:id="rId3"/>
    <sheet name="C-Malý dětský stánek č.1" sheetId="5" r:id="rId4"/>
    <sheet name="C-Malý dětský stánek č.2" sheetId="6" r:id="rId5"/>
    <sheet name="C-Malý dětský stánek č.3" sheetId="7" r:id="rId6"/>
    <sheet name="C-Malý dětský stánek č.4" sheetId="8" r:id="rId7"/>
    <sheet name="D - Vstupní brána" sheetId="9" r:id="rId8"/>
    <sheet name="E - Dětský betlém" sheetId="10" r:id="rId9"/>
    <sheet name="F - Dětská dílnička" sheetId="11" r:id="rId10"/>
    <sheet name="G - Diskrétní zóna" sheetId="12" r:id="rId11"/>
    <sheet name="H - Stodola" sheetId="13" r:id="rId12"/>
    <sheet name="Oplocení" sheetId="14" r:id="rId13"/>
  </sheets>
  <definedNames>
    <definedName name="_xlnm._FilterDatabase" localSheetId="0" hidden="1">'A - Velký dětský stánek č.1'!$C$17:$H$82</definedName>
    <definedName name="_xlnm._FilterDatabase" localSheetId="1" hidden="1">'A - Velký dětský stánek č.2'!$C$17:$H$82</definedName>
    <definedName name="_xlnm._FilterDatabase" localSheetId="2" hidden="1">'B - Zvonička'!$C$17:$H$88</definedName>
    <definedName name="_xlnm._FilterDatabase" localSheetId="3" hidden="1">'C-Malý dětský stánek č.1'!$C$17:$H$80</definedName>
    <definedName name="_xlnm._FilterDatabase" localSheetId="4" hidden="1">'C-Malý dětský stánek č.2'!$C$17:$H$80</definedName>
    <definedName name="_xlnm._FilterDatabase" localSheetId="5" hidden="1">'C-Malý dětský stánek č.3'!$C$17:$H$80</definedName>
    <definedName name="_xlnm._FilterDatabase" localSheetId="6" hidden="1">'C-Malý dětský stánek č.4'!$C$17:$H$80</definedName>
    <definedName name="_xlnm._FilterDatabase" localSheetId="7" hidden="1">'D - Vstupní brána'!$C$17:$H$62</definedName>
    <definedName name="_xlnm._FilterDatabase" localSheetId="8" hidden="1">'E - Dětský betlém'!$C$17:$H$90</definedName>
    <definedName name="_xlnm._FilterDatabase" localSheetId="9" hidden="1">'F - Dětská dílnička'!$C$17:$H$82</definedName>
    <definedName name="_xlnm._FilterDatabase" localSheetId="10" hidden="1">'G - Diskrétní zóna'!$C$17:$H$63</definedName>
    <definedName name="_xlnm._FilterDatabase" localSheetId="11" hidden="1">'H - Stodola'!$C$17:$H$60</definedName>
    <definedName name="_xlnm._FilterDatabase" localSheetId="12" hidden="1">Oplocení!$C$17:$H$42</definedName>
    <definedName name="_xlnm.Print_Titles" localSheetId="0">'A - Velký dětský stánek č.1'!$17:$17</definedName>
    <definedName name="_xlnm.Print_Titles" localSheetId="1">'A - Velký dětský stánek č.2'!$17:$17</definedName>
    <definedName name="_xlnm.Print_Titles" localSheetId="2">'B - Zvonička'!$17:$17</definedName>
    <definedName name="_xlnm.Print_Titles" localSheetId="3">'C-Malý dětský stánek č.1'!$17:$17</definedName>
    <definedName name="_xlnm.Print_Titles" localSheetId="4">'C-Malý dětský stánek č.2'!$17:$17</definedName>
    <definedName name="_xlnm.Print_Titles" localSheetId="5">'C-Malý dětský stánek č.3'!$17:$17</definedName>
    <definedName name="_xlnm.Print_Titles" localSheetId="6">'C-Malý dětský stánek č.4'!$17:$17</definedName>
    <definedName name="_xlnm.Print_Titles" localSheetId="7">'D - Vstupní brána'!$17:$17</definedName>
    <definedName name="_xlnm.Print_Titles" localSheetId="8">'E - Dětský betlém'!$17:$17</definedName>
    <definedName name="_xlnm.Print_Titles" localSheetId="9">'F - Dětská dílnička'!$17:$17</definedName>
    <definedName name="_xlnm.Print_Titles" localSheetId="10">'G - Diskrétní zóna'!$17:$17</definedName>
    <definedName name="_xlnm.Print_Titles" localSheetId="11">'H - Stodola'!$17:$17</definedName>
    <definedName name="_xlnm.Print_Titles" localSheetId="12">Oplocení!$17:$17</definedName>
    <definedName name="_xlnm.Print_Area" localSheetId="0">'A - Velký dětský stánek č.1'!#REF!,'A - Velký dětský stánek č.1'!#REF!,'A - Velký dětský stánek č.1'!$C$4:$H$82</definedName>
    <definedName name="_xlnm.Print_Area" localSheetId="1">'A - Velký dětský stánek č.2'!$A$1:$H$83</definedName>
    <definedName name="_xlnm.Print_Area" localSheetId="2">'B - Zvonička'!$A$1:$H$90</definedName>
    <definedName name="_xlnm.Print_Area" localSheetId="3">'C-Malý dětský stánek č.1'!$A$1:$H$82</definedName>
    <definedName name="_xlnm.Print_Area" localSheetId="4">'C-Malý dětský stánek č.2'!$A$1:$H$82</definedName>
    <definedName name="_xlnm.Print_Area" localSheetId="5">'C-Malý dětský stánek č.3'!$A$1:$H$81</definedName>
    <definedName name="_xlnm.Print_Area" localSheetId="6">'C-Malý dětský stánek č.4'!$A$1:$H$81</definedName>
    <definedName name="_xlnm.Print_Area" localSheetId="7">'D - Vstupní brána'!$A$1:$H$63</definedName>
    <definedName name="_xlnm.Print_Area" localSheetId="8">'E - Dětský betlém'!$A$1:$H$91</definedName>
    <definedName name="_xlnm.Print_Area" localSheetId="9">'F - Dětská dílnička'!$A$1:$H$83</definedName>
    <definedName name="_xlnm.Print_Area" localSheetId="10">'G - Diskrétní zóna'!$A$1:$H$64</definedName>
    <definedName name="_xlnm.Print_Area" localSheetId="11">'H - Stodola'!$A$1:$H$61</definedName>
    <definedName name="_xlnm.Print_Area" localSheetId="12">Oplocení!$A$1:$H$44</definedName>
  </definedNames>
  <calcPr calcId="162913"/>
</workbook>
</file>

<file path=xl/calcChain.xml><?xml version="1.0" encoding="utf-8"?>
<calcChain xmlns="http://schemas.openxmlformats.org/spreadsheetml/2006/main">
  <c r="E6" i="7" l="1"/>
  <c r="E6" i="8" s="1"/>
  <c r="E6" i="9" s="1"/>
  <c r="E6" i="10" s="1"/>
  <c r="E6" i="11" s="1"/>
  <c r="E6" i="12" s="1"/>
  <c r="E6" i="13" s="1"/>
  <c r="E6" i="14" s="1"/>
  <c r="F14" i="4"/>
  <c r="F14" i="5" s="1"/>
  <c r="F14" i="6" s="1"/>
  <c r="F14" i="7" s="1"/>
  <c r="F14" i="8" s="1"/>
  <c r="F14" i="9" s="1"/>
  <c r="F14" i="10" s="1"/>
  <c r="F14" i="11" s="1"/>
  <c r="F14" i="12" s="1"/>
  <c r="F14" i="13" s="1"/>
  <c r="F14" i="14" s="1"/>
  <c r="F12" i="3"/>
  <c r="F12" i="4" s="1"/>
  <c r="F12" i="5" s="1"/>
  <c r="F12" i="6" s="1"/>
  <c r="F12" i="7" s="1"/>
  <c r="F12" i="8" l="1"/>
  <c r="F12" i="9" s="1"/>
  <c r="F12" i="10" s="1"/>
  <c r="F12" i="11" s="1"/>
  <c r="F12" i="12" s="1"/>
  <c r="F12" i="13" s="1"/>
  <c r="F12" i="14" s="1"/>
  <c r="BF41" i="14"/>
  <c r="BE41" i="14"/>
  <c r="BD41" i="14"/>
  <c r="BC41" i="14"/>
  <c r="Q41" i="14"/>
  <c r="Q40" i="14" s="1"/>
  <c r="O41" i="14"/>
  <c r="O40" i="14" s="1"/>
  <c r="M41" i="14"/>
  <c r="M40" i="14" s="1"/>
  <c r="BF39" i="14"/>
  <c r="BE39" i="14"/>
  <c r="BD39" i="14"/>
  <c r="BC39" i="14"/>
  <c r="Q39" i="14"/>
  <c r="O39" i="14"/>
  <c r="M39" i="14"/>
  <c r="BF37" i="14"/>
  <c r="BE37" i="14"/>
  <c r="BD37" i="14"/>
  <c r="BC37" i="14"/>
  <c r="Q37" i="14"/>
  <c r="O37" i="14"/>
  <c r="M37" i="14"/>
  <c r="BF35" i="14"/>
  <c r="BE35" i="14"/>
  <c r="BD35" i="14"/>
  <c r="BC35" i="14"/>
  <c r="Q35" i="14"/>
  <c r="O35" i="14"/>
  <c r="M35" i="14"/>
  <c r="BF33" i="14"/>
  <c r="BE33" i="14"/>
  <c r="BD33" i="14"/>
  <c r="BC33" i="14"/>
  <c r="Q33" i="14"/>
  <c r="O33" i="14"/>
  <c r="M33" i="14"/>
  <c r="BF30" i="14"/>
  <c r="BE30" i="14"/>
  <c r="BD30" i="14"/>
  <c r="BC30" i="14"/>
  <c r="Q30" i="14"/>
  <c r="O30" i="14"/>
  <c r="M30" i="14"/>
  <c r="BF28" i="14"/>
  <c r="BE28" i="14"/>
  <c r="BD28" i="14"/>
  <c r="BC28" i="14"/>
  <c r="Q28" i="14"/>
  <c r="O28" i="14"/>
  <c r="M28" i="14"/>
  <c r="BF26" i="14"/>
  <c r="BE26" i="14"/>
  <c r="BD26" i="14"/>
  <c r="BC26" i="14"/>
  <c r="Q26" i="14"/>
  <c r="O26" i="14"/>
  <c r="M26" i="14"/>
  <c r="BF20" i="14"/>
  <c r="BE20" i="14"/>
  <c r="BD20" i="14"/>
  <c r="BC20" i="14"/>
  <c r="Q20" i="14"/>
  <c r="O20" i="14"/>
  <c r="M20" i="14"/>
  <c r="BF19" i="14"/>
  <c r="BE19" i="14"/>
  <c r="BD19" i="14"/>
  <c r="BC19" i="14"/>
  <c r="Q19" i="14"/>
  <c r="O19" i="14"/>
  <c r="M19" i="14"/>
  <c r="BF53" i="13"/>
  <c r="BE53" i="13"/>
  <c r="BD53" i="13"/>
  <c r="BC53" i="13"/>
  <c r="Q53" i="13"/>
  <c r="Q52" i="13" s="1"/>
  <c r="O53" i="13"/>
  <c r="O52" i="13" s="1"/>
  <c r="M53" i="13"/>
  <c r="M52" i="13" s="1"/>
  <c r="BF51" i="13"/>
  <c r="BE51" i="13"/>
  <c r="BD51" i="13"/>
  <c r="BC51" i="13"/>
  <c r="Q51" i="13"/>
  <c r="O51" i="13"/>
  <c r="M51" i="13"/>
  <c r="BF50" i="13"/>
  <c r="BE50" i="13"/>
  <c r="BD50" i="13"/>
  <c r="BC50" i="13"/>
  <c r="Q50" i="13"/>
  <c r="O50" i="13"/>
  <c r="M50" i="13"/>
  <c r="BF48" i="13"/>
  <c r="BE48" i="13"/>
  <c r="BD48" i="13"/>
  <c r="BC48" i="13"/>
  <c r="Q48" i="13"/>
  <c r="O48" i="13"/>
  <c r="M48" i="13"/>
  <c r="BF46" i="13"/>
  <c r="BE46" i="13"/>
  <c r="BD46" i="13"/>
  <c r="BC46" i="13"/>
  <c r="Q46" i="13"/>
  <c r="O46" i="13"/>
  <c r="M46" i="13"/>
  <c r="BF44" i="13"/>
  <c r="BE44" i="13"/>
  <c r="BD44" i="13"/>
  <c r="BC44" i="13"/>
  <c r="Q44" i="13"/>
  <c r="O44" i="13"/>
  <c r="M44" i="13"/>
  <c r="BF42" i="13"/>
  <c r="BE42" i="13"/>
  <c r="BD42" i="13"/>
  <c r="BC42" i="13"/>
  <c r="Q42" i="13"/>
  <c r="O42" i="13"/>
  <c r="M42" i="13"/>
  <c r="BF40" i="13"/>
  <c r="BE40" i="13"/>
  <c r="BD40" i="13"/>
  <c r="BC40" i="13"/>
  <c r="Q40" i="13"/>
  <c r="O40" i="13"/>
  <c r="M40" i="13"/>
  <c r="BF38" i="13"/>
  <c r="BE38" i="13"/>
  <c r="BD38" i="13"/>
  <c r="BC38" i="13"/>
  <c r="Q38" i="13"/>
  <c r="O38" i="13"/>
  <c r="M38" i="13"/>
  <c r="BF36" i="13"/>
  <c r="BE36" i="13"/>
  <c r="BD36" i="13"/>
  <c r="BC36" i="13"/>
  <c r="Q36" i="13"/>
  <c r="O36" i="13"/>
  <c r="M36" i="13"/>
  <c r="BF34" i="13"/>
  <c r="BE34" i="13"/>
  <c r="BD34" i="13"/>
  <c r="BC34" i="13"/>
  <c r="Q34" i="13"/>
  <c r="O34" i="13"/>
  <c r="M34" i="13"/>
  <c r="BF32" i="13"/>
  <c r="BE32" i="13"/>
  <c r="BD32" i="13"/>
  <c r="BC32" i="13"/>
  <c r="Q32" i="13"/>
  <c r="O32" i="13"/>
  <c r="M32" i="13"/>
  <c r="BF26" i="13"/>
  <c r="BE26" i="13"/>
  <c r="BD26" i="13"/>
  <c r="BC26" i="13"/>
  <c r="Q26" i="13"/>
  <c r="O26" i="13"/>
  <c r="M26" i="13"/>
  <c r="BF24" i="13"/>
  <c r="BE24" i="13"/>
  <c r="BD24" i="13"/>
  <c r="BC24" i="13"/>
  <c r="Q24" i="13"/>
  <c r="O24" i="13"/>
  <c r="M24" i="13"/>
  <c r="BF22" i="13"/>
  <c r="BE22" i="13"/>
  <c r="BD22" i="13"/>
  <c r="BC22" i="13"/>
  <c r="Q22" i="13"/>
  <c r="O22" i="13"/>
  <c r="M22" i="13"/>
  <c r="BF20" i="13"/>
  <c r="BE20" i="13"/>
  <c r="BD20" i="13"/>
  <c r="BC20" i="13"/>
  <c r="Q20" i="13"/>
  <c r="O20" i="13"/>
  <c r="M20" i="13"/>
  <c r="BF19" i="13"/>
  <c r="BE19" i="13"/>
  <c r="BD19" i="13"/>
  <c r="BC19" i="13"/>
  <c r="Q19" i="13"/>
  <c r="O19" i="13"/>
  <c r="M19" i="13"/>
  <c r="BF58" i="12"/>
  <c r="BE58" i="12"/>
  <c r="BD58" i="12"/>
  <c r="BC58" i="12"/>
  <c r="Q58" i="12"/>
  <c r="O58" i="12"/>
  <c r="M58" i="12"/>
  <c r="BF48" i="12"/>
  <c r="BE48" i="12"/>
  <c r="BD48" i="12"/>
  <c r="BC48" i="12"/>
  <c r="Q48" i="12"/>
  <c r="O48" i="12"/>
  <c r="M48" i="12"/>
  <c r="BF46" i="12"/>
  <c r="BE46" i="12"/>
  <c r="BD46" i="12"/>
  <c r="BC46" i="12"/>
  <c r="Q46" i="12"/>
  <c r="O46" i="12"/>
  <c r="M46" i="12"/>
  <c r="BF45" i="12"/>
  <c r="BE45" i="12"/>
  <c r="BD45" i="12"/>
  <c r="BC45" i="12"/>
  <c r="Q45" i="12"/>
  <c r="O45" i="12"/>
  <c r="M45" i="12"/>
  <c r="BF43" i="12"/>
  <c r="BE43" i="12"/>
  <c r="BD43" i="12"/>
  <c r="BC43" i="12"/>
  <c r="Q43" i="12"/>
  <c r="O43" i="12"/>
  <c r="M43" i="12"/>
  <c r="BF41" i="12"/>
  <c r="BE41" i="12"/>
  <c r="BD41" i="12"/>
  <c r="BC41" i="12"/>
  <c r="Q41" i="12"/>
  <c r="O41" i="12"/>
  <c r="M41" i="12"/>
  <c r="BF39" i="12"/>
  <c r="BE39" i="12"/>
  <c r="BD39" i="12"/>
  <c r="BC39" i="12"/>
  <c r="Q39" i="12"/>
  <c r="O39" i="12"/>
  <c r="M39" i="12"/>
  <c r="BF37" i="12"/>
  <c r="BE37" i="12"/>
  <c r="BD37" i="12"/>
  <c r="BC37" i="12"/>
  <c r="Q37" i="12"/>
  <c r="O37" i="12"/>
  <c r="M37" i="12"/>
  <c r="BF35" i="12"/>
  <c r="BE35" i="12"/>
  <c r="BD35" i="12"/>
  <c r="BC35" i="12"/>
  <c r="Q35" i="12"/>
  <c r="O35" i="12"/>
  <c r="M35" i="12"/>
  <c r="BF34" i="12"/>
  <c r="BE34" i="12"/>
  <c r="BD34" i="12"/>
  <c r="BC34" i="12"/>
  <c r="Q34" i="12"/>
  <c r="O34" i="12"/>
  <c r="M34" i="12"/>
  <c r="BF32" i="12"/>
  <c r="BE32" i="12"/>
  <c r="BD32" i="12"/>
  <c r="BC32" i="12"/>
  <c r="Q32" i="12"/>
  <c r="O32" i="12"/>
  <c r="M32" i="12"/>
  <c r="BF30" i="12"/>
  <c r="BE30" i="12"/>
  <c r="BD30" i="12"/>
  <c r="BC30" i="12"/>
  <c r="Q30" i="12"/>
  <c r="O30" i="12"/>
  <c r="M30" i="12"/>
  <c r="BF28" i="12"/>
  <c r="BE28" i="12"/>
  <c r="BD28" i="12"/>
  <c r="BC28" i="12"/>
  <c r="Q28" i="12"/>
  <c r="O28" i="12"/>
  <c r="M28" i="12"/>
  <c r="BF26" i="12"/>
  <c r="BE26" i="12"/>
  <c r="BD26" i="12"/>
  <c r="BC26" i="12"/>
  <c r="Q26" i="12"/>
  <c r="O26" i="12"/>
  <c r="M26" i="12"/>
  <c r="BF24" i="12"/>
  <c r="BE24" i="12"/>
  <c r="BD24" i="12"/>
  <c r="BC24" i="12"/>
  <c r="Q24" i="12"/>
  <c r="O24" i="12"/>
  <c r="M24" i="12"/>
  <c r="BF22" i="12"/>
  <c r="BE22" i="12"/>
  <c r="BD22" i="12"/>
  <c r="BC22" i="12"/>
  <c r="Q22" i="12"/>
  <c r="O22" i="12"/>
  <c r="M22" i="12"/>
  <c r="BF20" i="12"/>
  <c r="BE20" i="12"/>
  <c r="BD20" i="12"/>
  <c r="BC20" i="12"/>
  <c r="Q20" i="12"/>
  <c r="O20" i="12"/>
  <c r="M20" i="12"/>
  <c r="BF19" i="12"/>
  <c r="BE19" i="12"/>
  <c r="BD19" i="12"/>
  <c r="BC19" i="12"/>
  <c r="Q19" i="12"/>
  <c r="O19" i="12"/>
  <c r="M19" i="12"/>
  <c r="BF69" i="11"/>
  <c r="BE69" i="11"/>
  <c r="BD69" i="11"/>
  <c r="BC69" i="11"/>
  <c r="Q69" i="11"/>
  <c r="Q68" i="11" s="1"/>
  <c r="O69" i="11"/>
  <c r="O68" i="11" s="1"/>
  <c r="M69" i="11"/>
  <c r="M68" i="11" s="1"/>
  <c r="BF67" i="11"/>
  <c r="BE67" i="11"/>
  <c r="BD67" i="11"/>
  <c r="BC67" i="11"/>
  <c r="Q67" i="11"/>
  <c r="O67" i="11"/>
  <c r="M67" i="11"/>
  <c r="BF66" i="11"/>
  <c r="BE66" i="11"/>
  <c r="BD66" i="11"/>
  <c r="BC66" i="11"/>
  <c r="Q66" i="11"/>
  <c r="O66" i="11"/>
  <c r="M66" i="11"/>
  <c r="BF64" i="11"/>
  <c r="BE64" i="11"/>
  <c r="BD64" i="11"/>
  <c r="BC64" i="11"/>
  <c r="Q64" i="11"/>
  <c r="O64" i="11"/>
  <c r="M64" i="11"/>
  <c r="BF63" i="11"/>
  <c r="BE63" i="11"/>
  <c r="BD63" i="11"/>
  <c r="BC63" i="11"/>
  <c r="Q63" i="11"/>
  <c r="O63" i="11"/>
  <c r="M63" i="11"/>
  <c r="BF61" i="11"/>
  <c r="BE61" i="11"/>
  <c r="BD61" i="11"/>
  <c r="BC61" i="11"/>
  <c r="Q61" i="11"/>
  <c r="O61" i="11"/>
  <c r="M61" i="11"/>
  <c r="BF59" i="11"/>
  <c r="BE59" i="11"/>
  <c r="BD59" i="11"/>
  <c r="BC59" i="11"/>
  <c r="Q59" i="11"/>
  <c r="O59" i="11"/>
  <c r="M59" i="11"/>
  <c r="BF58" i="11"/>
  <c r="BE58" i="11"/>
  <c r="BD58" i="11"/>
  <c r="BC58" i="11"/>
  <c r="Q58" i="11"/>
  <c r="O58" i="11"/>
  <c r="M58" i="11"/>
  <c r="BF57" i="11"/>
  <c r="BE57" i="11"/>
  <c r="BD57" i="11"/>
  <c r="BC57" i="11"/>
  <c r="Q57" i="11"/>
  <c r="O57" i="11"/>
  <c r="M57" i="11"/>
  <c r="BF56" i="11"/>
  <c r="BE56" i="11"/>
  <c r="BD56" i="11"/>
  <c r="BC56" i="11"/>
  <c r="Q56" i="11"/>
  <c r="O56" i="11"/>
  <c r="M56" i="11"/>
  <c r="BF54" i="11"/>
  <c r="BE54" i="11"/>
  <c r="BD54" i="11"/>
  <c r="BC54" i="11"/>
  <c r="Q54" i="11"/>
  <c r="O54" i="11"/>
  <c r="M54" i="11"/>
  <c r="BF52" i="11"/>
  <c r="BE52" i="11"/>
  <c r="BD52" i="11"/>
  <c r="BC52" i="11"/>
  <c r="Q52" i="11"/>
  <c r="O52" i="11"/>
  <c r="M52" i="11"/>
  <c r="BF50" i="11"/>
  <c r="BE50" i="11"/>
  <c r="BD50" i="11"/>
  <c r="BC50" i="11"/>
  <c r="Q50" i="11"/>
  <c r="O50" i="11"/>
  <c r="M50" i="11"/>
  <c r="BF48" i="11"/>
  <c r="BE48" i="11"/>
  <c r="BD48" i="11"/>
  <c r="BC48" i="11"/>
  <c r="Q48" i="11"/>
  <c r="O48" i="11"/>
  <c r="M48" i="11"/>
  <c r="BF45" i="11"/>
  <c r="BE45" i="11"/>
  <c r="BD45" i="11"/>
  <c r="BC45" i="11"/>
  <c r="Q45" i="11"/>
  <c r="O45" i="11"/>
  <c r="M45" i="11"/>
  <c r="BF43" i="11"/>
  <c r="BE43" i="11"/>
  <c r="BD43" i="11"/>
  <c r="BC43" i="11"/>
  <c r="Q43" i="11"/>
  <c r="O43" i="11"/>
  <c r="M43" i="11"/>
  <c r="BF41" i="11"/>
  <c r="BE41" i="11"/>
  <c r="BD41" i="11"/>
  <c r="BC41" i="11"/>
  <c r="Q41" i="11"/>
  <c r="O41" i="11"/>
  <c r="M41" i="11"/>
  <c r="BF35" i="11"/>
  <c r="BE35" i="11"/>
  <c r="BD35" i="11"/>
  <c r="BC35" i="11"/>
  <c r="Q35" i="11"/>
  <c r="O35" i="11"/>
  <c r="M35" i="11"/>
  <c r="BF33" i="11"/>
  <c r="BE33" i="11"/>
  <c r="BD33" i="11"/>
  <c r="BC33" i="11"/>
  <c r="Q33" i="11"/>
  <c r="O33" i="11"/>
  <c r="M33" i="11"/>
  <c r="BF31" i="11"/>
  <c r="BE31" i="11"/>
  <c r="BD31" i="11"/>
  <c r="BC31" i="11"/>
  <c r="Q31" i="11"/>
  <c r="O31" i="11"/>
  <c r="M31" i="11"/>
  <c r="BF30" i="11"/>
  <c r="BE30" i="11"/>
  <c r="BD30" i="11"/>
  <c r="BC30" i="11"/>
  <c r="Q30" i="11"/>
  <c r="O30" i="11"/>
  <c r="M30" i="11"/>
  <c r="BF28" i="11"/>
  <c r="BE28" i="11"/>
  <c r="BD28" i="11"/>
  <c r="BC28" i="11"/>
  <c r="Q28" i="11"/>
  <c r="O28" i="11"/>
  <c r="M28" i="11"/>
  <c r="BF26" i="11"/>
  <c r="BE26" i="11"/>
  <c r="BD26" i="11"/>
  <c r="BC26" i="11"/>
  <c r="Q26" i="11"/>
  <c r="O26" i="11"/>
  <c r="M26" i="11"/>
  <c r="BF24" i="11"/>
  <c r="BE24" i="11"/>
  <c r="BD24" i="11"/>
  <c r="BC24" i="11"/>
  <c r="Q24" i="11"/>
  <c r="O24" i="11"/>
  <c r="M24" i="11"/>
  <c r="BF22" i="11"/>
  <c r="BE22" i="11"/>
  <c r="BD22" i="11"/>
  <c r="BC22" i="11"/>
  <c r="Q22" i="11"/>
  <c r="O22" i="11"/>
  <c r="M22" i="11"/>
  <c r="BF20" i="11"/>
  <c r="BE20" i="11"/>
  <c r="BD20" i="11"/>
  <c r="BC20" i="11"/>
  <c r="Q20" i="11"/>
  <c r="O20" i="11"/>
  <c r="M20" i="11"/>
  <c r="BF19" i="11"/>
  <c r="BE19" i="11"/>
  <c r="BD19" i="11"/>
  <c r="BC19" i="11"/>
  <c r="Q19" i="11"/>
  <c r="O19" i="11"/>
  <c r="M19" i="11"/>
  <c r="BF77" i="10"/>
  <c r="BE77" i="10"/>
  <c r="BD77" i="10"/>
  <c r="BC77" i="10"/>
  <c r="Q77" i="10"/>
  <c r="Q76" i="10" s="1"/>
  <c r="O77" i="10"/>
  <c r="O76" i="10" s="1"/>
  <c r="M77" i="10"/>
  <c r="M76" i="10" s="1"/>
  <c r="BF75" i="10"/>
  <c r="BE75" i="10"/>
  <c r="BD75" i="10"/>
  <c r="BC75" i="10"/>
  <c r="Q75" i="10"/>
  <c r="O75" i="10"/>
  <c r="M75" i="10"/>
  <c r="BF74" i="10"/>
  <c r="BE74" i="10"/>
  <c r="BD74" i="10"/>
  <c r="BC74" i="10"/>
  <c r="Q74" i="10"/>
  <c r="O74" i="10"/>
  <c r="M74" i="10"/>
  <c r="BF70" i="10"/>
  <c r="BE70" i="10"/>
  <c r="BD70" i="10"/>
  <c r="BC70" i="10"/>
  <c r="Q70" i="10"/>
  <c r="O70" i="10"/>
  <c r="M70" i="10"/>
  <c r="BF69" i="10"/>
  <c r="BE69" i="10"/>
  <c r="BD69" i="10"/>
  <c r="BC69" i="10"/>
  <c r="Q69" i="10"/>
  <c r="O69" i="10"/>
  <c r="M69" i="10"/>
  <c r="BF67" i="10"/>
  <c r="BE67" i="10"/>
  <c r="BD67" i="10"/>
  <c r="BC67" i="10"/>
  <c r="Q67" i="10"/>
  <c r="O67" i="10"/>
  <c r="M67" i="10"/>
  <c r="BF65" i="10"/>
  <c r="BE65" i="10"/>
  <c r="BD65" i="10"/>
  <c r="BC65" i="10"/>
  <c r="Q65" i="10"/>
  <c r="O65" i="10"/>
  <c r="M65" i="10"/>
  <c r="BF63" i="10"/>
  <c r="BE63" i="10"/>
  <c r="BD63" i="10"/>
  <c r="BC63" i="10"/>
  <c r="Q63" i="10"/>
  <c r="O63" i="10"/>
  <c r="M63" i="10"/>
  <c r="BF62" i="10"/>
  <c r="BE62" i="10"/>
  <c r="BD62" i="10"/>
  <c r="BC62" i="10"/>
  <c r="Q62" i="10"/>
  <c r="O62" i="10"/>
  <c r="M62" i="10"/>
  <c r="BF60" i="10"/>
  <c r="BE60" i="10"/>
  <c r="BD60" i="10"/>
  <c r="BC60" i="10"/>
  <c r="Q60" i="10"/>
  <c r="O60" i="10"/>
  <c r="M60" i="10"/>
  <c r="BF56" i="10"/>
  <c r="BE56" i="10"/>
  <c r="BD56" i="10"/>
  <c r="BC56" i="10"/>
  <c r="Q56" i="10"/>
  <c r="O56" i="10"/>
  <c r="M56" i="10"/>
  <c r="BF54" i="10"/>
  <c r="BE54" i="10"/>
  <c r="BD54" i="10"/>
  <c r="BC54" i="10"/>
  <c r="Q54" i="10"/>
  <c r="O54" i="10"/>
  <c r="M54" i="10"/>
  <c r="BF52" i="10"/>
  <c r="BE52" i="10"/>
  <c r="BD52" i="10"/>
  <c r="BC52" i="10"/>
  <c r="Q52" i="10"/>
  <c r="O52" i="10"/>
  <c r="M52" i="10"/>
  <c r="BF50" i="10"/>
  <c r="BE50" i="10"/>
  <c r="BD50" i="10"/>
  <c r="BC50" i="10"/>
  <c r="Q50" i="10"/>
  <c r="O50" i="10"/>
  <c r="M50" i="10"/>
  <c r="BF48" i="10"/>
  <c r="BE48" i="10"/>
  <c r="BD48" i="10"/>
  <c r="BC48" i="10"/>
  <c r="Q48" i="10"/>
  <c r="O48" i="10"/>
  <c r="M48" i="10"/>
  <c r="BF45" i="10"/>
  <c r="BE45" i="10"/>
  <c r="BD45" i="10"/>
  <c r="BC45" i="10"/>
  <c r="Q45" i="10"/>
  <c r="O45" i="10"/>
  <c r="M45" i="10"/>
  <c r="BF43" i="10"/>
  <c r="BE43" i="10"/>
  <c r="BD43" i="10"/>
  <c r="BC43" i="10"/>
  <c r="Q43" i="10"/>
  <c r="O43" i="10"/>
  <c r="M43" i="10"/>
  <c r="BF41" i="10"/>
  <c r="BE41" i="10"/>
  <c r="BD41" i="10"/>
  <c r="BC41" i="10"/>
  <c r="Q41" i="10"/>
  <c r="O41" i="10"/>
  <c r="M41" i="10"/>
  <c r="BF35" i="10"/>
  <c r="BE35" i="10"/>
  <c r="BD35" i="10"/>
  <c r="BC35" i="10"/>
  <c r="Q35" i="10"/>
  <c r="O35" i="10"/>
  <c r="M35" i="10"/>
  <c r="BF33" i="10"/>
  <c r="BE33" i="10"/>
  <c r="BD33" i="10"/>
  <c r="BC33" i="10"/>
  <c r="Q33" i="10"/>
  <c r="O33" i="10"/>
  <c r="M33" i="10"/>
  <c r="BF31" i="10"/>
  <c r="BE31" i="10"/>
  <c r="BD31" i="10"/>
  <c r="BC31" i="10"/>
  <c r="Q31" i="10"/>
  <c r="O31" i="10"/>
  <c r="M31" i="10"/>
  <c r="BF30" i="10"/>
  <c r="BE30" i="10"/>
  <c r="BD30" i="10"/>
  <c r="BC30" i="10"/>
  <c r="Q30" i="10"/>
  <c r="O30" i="10"/>
  <c r="M30" i="10"/>
  <c r="BF28" i="10"/>
  <c r="BE28" i="10"/>
  <c r="BD28" i="10"/>
  <c r="BC28" i="10"/>
  <c r="Q28" i="10"/>
  <c r="O28" i="10"/>
  <c r="M28" i="10"/>
  <c r="BF26" i="10"/>
  <c r="BE26" i="10"/>
  <c r="BD26" i="10"/>
  <c r="BC26" i="10"/>
  <c r="Q26" i="10"/>
  <c r="O26" i="10"/>
  <c r="M26" i="10"/>
  <c r="BF24" i="10"/>
  <c r="BE24" i="10"/>
  <c r="BD24" i="10"/>
  <c r="BC24" i="10"/>
  <c r="Q24" i="10"/>
  <c r="O24" i="10"/>
  <c r="M24" i="10"/>
  <c r="BF22" i="10"/>
  <c r="BE22" i="10"/>
  <c r="BD22" i="10"/>
  <c r="BC22" i="10"/>
  <c r="Q22" i="10"/>
  <c r="O22" i="10"/>
  <c r="M22" i="10"/>
  <c r="BF20" i="10"/>
  <c r="BE20" i="10"/>
  <c r="BD20" i="10"/>
  <c r="BC20" i="10"/>
  <c r="Q20" i="10"/>
  <c r="O20" i="10"/>
  <c r="M20" i="10"/>
  <c r="BF19" i="10"/>
  <c r="BE19" i="10"/>
  <c r="BD19" i="10"/>
  <c r="BC19" i="10"/>
  <c r="Q19" i="10"/>
  <c r="O19" i="10"/>
  <c r="M19" i="10"/>
  <c r="BF57" i="9"/>
  <c r="BE57" i="9"/>
  <c r="BD57" i="9"/>
  <c r="BC57" i="9"/>
  <c r="Q57" i="9"/>
  <c r="Q56" i="9" s="1"/>
  <c r="O57" i="9"/>
  <c r="O56" i="9" s="1"/>
  <c r="M57" i="9"/>
  <c r="M56" i="9" s="1"/>
  <c r="BF55" i="9"/>
  <c r="BE55" i="9"/>
  <c r="BD55" i="9"/>
  <c r="BC55" i="9"/>
  <c r="Q55" i="9"/>
  <c r="O55" i="9"/>
  <c r="M55" i="9"/>
  <c r="BF54" i="9"/>
  <c r="BE54" i="9"/>
  <c r="BD54" i="9"/>
  <c r="BC54" i="9"/>
  <c r="Q54" i="9"/>
  <c r="O54" i="9"/>
  <c r="M54" i="9"/>
  <c r="BF50" i="9"/>
  <c r="BE50" i="9"/>
  <c r="BD50" i="9"/>
  <c r="BC50" i="9"/>
  <c r="Q50" i="9"/>
  <c r="O50" i="9"/>
  <c r="M50" i="9"/>
  <c r="BF49" i="9"/>
  <c r="BE49" i="9"/>
  <c r="BD49" i="9"/>
  <c r="BC49" i="9"/>
  <c r="Q49" i="9"/>
  <c r="O49" i="9"/>
  <c r="M49" i="9"/>
  <c r="BF47" i="9"/>
  <c r="BE47" i="9"/>
  <c r="BD47" i="9"/>
  <c r="BC47" i="9"/>
  <c r="Q47" i="9"/>
  <c r="O47" i="9"/>
  <c r="M47" i="9"/>
  <c r="BF45" i="9"/>
  <c r="BE45" i="9"/>
  <c r="BD45" i="9"/>
  <c r="BC45" i="9"/>
  <c r="Q45" i="9"/>
  <c r="O45" i="9"/>
  <c r="M45" i="9"/>
  <c r="BF44" i="9"/>
  <c r="BE44" i="9"/>
  <c r="BD44" i="9"/>
  <c r="BC44" i="9"/>
  <c r="Q44" i="9"/>
  <c r="O44" i="9"/>
  <c r="M44" i="9"/>
  <c r="BF42" i="9"/>
  <c r="BE42" i="9"/>
  <c r="BD42" i="9"/>
  <c r="BC42" i="9"/>
  <c r="Q42" i="9"/>
  <c r="O42" i="9"/>
  <c r="M42" i="9"/>
  <c r="BF40" i="9"/>
  <c r="BE40" i="9"/>
  <c r="BD40" i="9"/>
  <c r="BC40" i="9"/>
  <c r="Q40" i="9"/>
  <c r="O40" i="9"/>
  <c r="M40" i="9"/>
  <c r="BF34" i="9"/>
  <c r="BE34" i="9"/>
  <c r="BD34" i="9"/>
  <c r="BC34" i="9"/>
  <c r="Q34" i="9"/>
  <c r="O34" i="9"/>
  <c r="M34" i="9"/>
  <c r="BF32" i="9"/>
  <c r="BE32" i="9"/>
  <c r="BD32" i="9"/>
  <c r="BC32" i="9"/>
  <c r="Q32" i="9"/>
  <c r="O32" i="9"/>
  <c r="M32" i="9"/>
  <c r="BF30" i="9"/>
  <c r="BE30" i="9"/>
  <c r="BD30" i="9"/>
  <c r="BC30" i="9"/>
  <c r="Q30" i="9"/>
  <c r="O30" i="9"/>
  <c r="M30" i="9"/>
  <c r="BF27" i="9"/>
  <c r="BE27" i="9"/>
  <c r="BD27" i="9"/>
  <c r="BC27" i="9"/>
  <c r="Q27" i="9"/>
  <c r="O27" i="9"/>
  <c r="M27" i="9"/>
  <c r="BF25" i="9"/>
  <c r="BE25" i="9"/>
  <c r="BD25" i="9"/>
  <c r="BC25" i="9"/>
  <c r="Q25" i="9"/>
  <c r="O25" i="9"/>
  <c r="M25" i="9"/>
  <c r="BF23" i="9"/>
  <c r="BE23" i="9"/>
  <c r="BD23" i="9"/>
  <c r="BC23" i="9"/>
  <c r="Q23" i="9"/>
  <c r="O23" i="9"/>
  <c r="M23" i="9"/>
  <c r="BF20" i="9"/>
  <c r="BE20" i="9"/>
  <c r="BD20" i="9"/>
  <c r="BC20" i="9"/>
  <c r="Q20" i="9"/>
  <c r="O20" i="9"/>
  <c r="M20" i="9"/>
  <c r="BF19" i="9"/>
  <c r="BE19" i="9"/>
  <c r="BD19" i="9"/>
  <c r="BC19" i="9"/>
  <c r="Q19" i="9"/>
  <c r="O19" i="9"/>
  <c r="M19" i="9"/>
  <c r="BF75" i="8"/>
  <c r="BE75" i="8"/>
  <c r="BD75" i="8"/>
  <c r="BC75" i="8"/>
  <c r="Q75" i="8"/>
  <c r="O75" i="8"/>
  <c r="M75" i="8"/>
  <c r="BF63" i="8"/>
  <c r="BE63" i="8"/>
  <c r="BD63" i="8"/>
  <c r="BC63" i="8"/>
  <c r="Q63" i="8"/>
  <c r="O63" i="8"/>
  <c r="M63" i="8"/>
  <c r="BF61" i="8"/>
  <c r="BE61" i="8"/>
  <c r="BD61" i="8"/>
  <c r="BC61" i="8"/>
  <c r="Q61" i="8"/>
  <c r="O61" i="8"/>
  <c r="M61" i="8"/>
  <c r="BF60" i="8"/>
  <c r="BE60" i="8"/>
  <c r="BD60" i="8"/>
  <c r="BC60" i="8"/>
  <c r="Q60" i="8"/>
  <c r="O60" i="8"/>
  <c r="M60" i="8"/>
  <c r="BF58" i="8"/>
  <c r="BE58" i="8"/>
  <c r="BD58" i="8"/>
  <c r="BC58" i="8"/>
  <c r="Q58" i="8"/>
  <c r="O58" i="8"/>
  <c r="M58" i="8"/>
  <c r="BF57" i="8"/>
  <c r="BE57" i="8"/>
  <c r="BD57" i="8"/>
  <c r="BC57" i="8"/>
  <c r="Q57" i="8"/>
  <c r="O57" i="8"/>
  <c r="M57" i="8"/>
  <c r="BF55" i="8"/>
  <c r="BE55" i="8"/>
  <c r="BD55" i="8"/>
  <c r="BC55" i="8"/>
  <c r="Q55" i="8"/>
  <c r="O55" i="8"/>
  <c r="M55" i="8"/>
  <c r="BF53" i="8"/>
  <c r="BE53" i="8"/>
  <c r="BD53" i="8"/>
  <c r="BC53" i="8"/>
  <c r="Q53" i="8"/>
  <c r="O53" i="8"/>
  <c r="M53" i="8"/>
  <c r="BF52" i="8"/>
  <c r="BE52" i="8"/>
  <c r="BD52" i="8"/>
  <c r="BC52" i="8"/>
  <c r="Q52" i="8"/>
  <c r="O52" i="8"/>
  <c r="M52" i="8"/>
  <c r="BF50" i="8"/>
  <c r="BE50" i="8"/>
  <c r="BD50" i="8"/>
  <c r="BC50" i="8"/>
  <c r="Q50" i="8"/>
  <c r="O50" i="8"/>
  <c r="M50" i="8"/>
  <c r="BF47" i="8"/>
  <c r="BE47" i="8"/>
  <c r="BD47" i="8"/>
  <c r="BC47" i="8"/>
  <c r="Q47" i="8"/>
  <c r="O47" i="8"/>
  <c r="M47" i="8"/>
  <c r="BF39" i="8"/>
  <c r="BE39" i="8"/>
  <c r="BD39" i="8"/>
  <c r="BC39" i="8"/>
  <c r="Q39" i="8"/>
  <c r="O39" i="8"/>
  <c r="M39" i="8"/>
  <c r="BF37" i="8"/>
  <c r="BE37" i="8"/>
  <c r="BD37" i="8"/>
  <c r="BC37" i="8"/>
  <c r="Q37" i="8"/>
  <c r="O37" i="8"/>
  <c r="M37" i="8"/>
  <c r="BF35" i="8"/>
  <c r="BE35" i="8"/>
  <c r="BD35" i="8"/>
  <c r="BC35" i="8"/>
  <c r="Q35" i="8"/>
  <c r="O35" i="8"/>
  <c r="M35" i="8"/>
  <c r="BF32" i="8"/>
  <c r="BE32" i="8"/>
  <c r="BD32" i="8"/>
  <c r="BC32" i="8"/>
  <c r="Q32" i="8"/>
  <c r="O32" i="8"/>
  <c r="M32" i="8"/>
  <c r="BF30" i="8"/>
  <c r="BE30" i="8"/>
  <c r="BD30" i="8"/>
  <c r="BC30" i="8"/>
  <c r="Q30" i="8"/>
  <c r="O30" i="8"/>
  <c r="M30" i="8"/>
  <c r="BF28" i="8"/>
  <c r="BE28" i="8"/>
  <c r="BD28" i="8"/>
  <c r="BC28" i="8"/>
  <c r="Q28" i="8"/>
  <c r="O28" i="8"/>
  <c r="M28" i="8"/>
  <c r="BF26" i="8"/>
  <c r="BE26" i="8"/>
  <c r="BD26" i="8"/>
  <c r="BC26" i="8"/>
  <c r="Q26" i="8"/>
  <c r="O26" i="8"/>
  <c r="M26" i="8"/>
  <c r="BF24" i="8"/>
  <c r="BE24" i="8"/>
  <c r="BD24" i="8"/>
  <c r="BC24" i="8"/>
  <c r="Q24" i="8"/>
  <c r="O24" i="8"/>
  <c r="M24" i="8"/>
  <c r="BF22" i="8"/>
  <c r="BE22" i="8"/>
  <c r="BD22" i="8"/>
  <c r="BC22" i="8"/>
  <c r="Q22" i="8"/>
  <c r="O22" i="8"/>
  <c r="M22" i="8"/>
  <c r="BF20" i="8"/>
  <c r="BE20" i="8"/>
  <c r="BD20" i="8"/>
  <c r="BC20" i="8"/>
  <c r="Q20" i="8"/>
  <c r="O20" i="8"/>
  <c r="M20" i="8"/>
  <c r="BF19" i="8"/>
  <c r="BE19" i="8"/>
  <c r="BD19" i="8"/>
  <c r="BC19" i="8"/>
  <c r="Q19" i="8"/>
  <c r="O19" i="8"/>
  <c r="M19" i="8"/>
  <c r="BF75" i="7"/>
  <c r="BE75" i="7"/>
  <c r="BD75" i="7"/>
  <c r="BC75" i="7"/>
  <c r="Q75" i="7"/>
  <c r="O75" i="7"/>
  <c r="M75" i="7"/>
  <c r="BF63" i="7"/>
  <c r="BE63" i="7"/>
  <c r="BD63" i="7"/>
  <c r="BC63" i="7"/>
  <c r="Q63" i="7"/>
  <c r="O63" i="7"/>
  <c r="M63" i="7"/>
  <c r="BF61" i="7"/>
  <c r="BE61" i="7"/>
  <c r="BD61" i="7"/>
  <c r="BC61" i="7"/>
  <c r="Q61" i="7"/>
  <c r="O61" i="7"/>
  <c r="M61" i="7"/>
  <c r="BF60" i="7"/>
  <c r="BE60" i="7"/>
  <c r="BD60" i="7"/>
  <c r="BC60" i="7"/>
  <c r="Q60" i="7"/>
  <c r="O60" i="7"/>
  <c r="M60" i="7"/>
  <c r="BF58" i="7"/>
  <c r="BE58" i="7"/>
  <c r="BD58" i="7"/>
  <c r="BC58" i="7"/>
  <c r="Q58" i="7"/>
  <c r="O58" i="7"/>
  <c r="M58" i="7"/>
  <c r="BF57" i="7"/>
  <c r="BE57" i="7"/>
  <c r="BD57" i="7"/>
  <c r="BC57" i="7"/>
  <c r="Q57" i="7"/>
  <c r="O57" i="7"/>
  <c r="M57" i="7"/>
  <c r="BF55" i="7"/>
  <c r="BE55" i="7"/>
  <c r="BD55" i="7"/>
  <c r="BC55" i="7"/>
  <c r="Q55" i="7"/>
  <c r="O55" i="7"/>
  <c r="M55" i="7"/>
  <c r="BF53" i="7"/>
  <c r="BE53" i="7"/>
  <c r="BD53" i="7"/>
  <c r="BC53" i="7"/>
  <c r="Q53" i="7"/>
  <c r="O53" i="7"/>
  <c r="M53" i="7"/>
  <c r="BF52" i="7"/>
  <c r="BE52" i="7"/>
  <c r="BD52" i="7"/>
  <c r="BC52" i="7"/>
  <c r="Q52" i="7"/>
  <c r="O52" i="7"/>
  <c r="M52" i="7"/>
  <c r="BF50" i="7"/>
  <c r="BE50" i="7"/>
  <c r="BD50" i="7"/>
  <c r="BC50" i="7"/>
  <c r="Q50" i="7"/>
  <c r="O50" i="7"/>
  <c r="M50" i="7"/>
  <c r="BF47" i="7"/>
  <c r="BE47" i="7"/>
  <c r="BD47" i="7"/>
  <c r="BC47" i="7"/>
  <c r="Q47" i="7"/>
  <c r="O47" i="7"/>
  <c r="M47" i="7"/>
  <c r="BF39" i="7"/>
  <c r="BE39" i="7"/>
  <c r="BD39" i="7"/>
  <c r="BC39" i="7"/>
  <c r="Q39" i="7"/>
  <c r="O39" i="7"/>
  <c r="M39" i="7"/>
  <c r="BF37" i="7"/>
  <c r="BE37" i="7"/>
  <c r="BD37" i="7"/>
  <c r="BC37" i="7"/>
  <c r="Q37" i="7"/>
  <c r="O37" i="7"/>
  <c r="M37" i="7"/>
  <c r="BF35" i="7"/>
  <c r="BE35" i="7"/>
  <c r="BD35" i="7"/>
  <c r="BC35" i="7"/>
  <c r="Q35" i="7"/>
  <c r="O35" i="7"/>
  <c r="M35" i="7"/>
  <c r="BF32" i="7"/>
  <c r="BE32" i="7"/>
  <c r="BD32" i="7"/>
  <c r="BC32" i="7"/>
  <c r="Q32" i="7"/>
  <c r="O32" i="7"/>
  <c r="M32" i="7"/>
  <c r="BF30" i="7"/>
  <c r="BE30" i="7"/>
  <c r="BD30" i="7"/>
  <c r="BC30" i="7"/>
  <c r="Q30" i="7"/>
  <c r="O30" i="7"/>
  <c r="M30" i="7"/>
  <c r="BF28" i="7"/>
  <c r="BE28" i="7"/>
  <c r="BD28" i="7"/>
  <c r="BC28" i="7"/>
  <c r="Q28" i="7"/>
  <c r="O28" i="7"/>
  <c r="M28" i="7"/>
  <c r="BF26" i="7"/>
  <c r="BE26" i="7"/>
  <c r="BD26" i="7"/>
  <c r="BC26" i="7"/>
  <c r="Q26" i="7"/>
  <c r="O26" i="7"/>
  <c r="M26" i="7"/>
  <c r="BF24" i="7"/>
  <c r="BE24" i="7"/>
  <c r="BD24" i="7"/>
  <c r="BC24" i="7"/>
  <c r="Q24" i="7"/>
  <c r="O24" i="7"/>
  <c r="M24" i="7"/>
  <c r="BF22" i="7"/>
  <c r="BE22" i="7"/>
  <c r="BD22" i="7"/>
  <c r="BC22" i="7"/>
  <c r="Q22" i="7"/>
  <c r="O22" i="7"/>
  <c r="M22" i="7"/>
  <c r="BF20" i="7"/>
  <c r="BE20" i="7"/>
  <c r="BD20" i="7"/>
  <c r="BC20" i="7"/>
  <c r="Q20" i="7"/>
  <c r="O20" i="7"/>
  <c r="M20" i="7"/>
  <c r="BF19" i="7"/>
  <c r="BE19" i="7"/>
  <c r="BD19" i="7"/>
  <c r="BC19" i="7"/>
  <c r="Q19" i="7"/>
  <c r="O19" i="7"/>
  <c r="M19" i="7"/>
  <c r="BF75" i="6"/>
  <c r="BE75" i="6"/>
  <c r="BD75" i="6"/>
  <c r="BC75" i="6"/>
  <c r="Q75" i="6"/>
  <c r="O75" i="6"/>
  <c r="M75" i="6"/>
  <c r="BF63" i="6"/>
  <c r="BE63" i="6"/>
  <c r="BD63" i="6"/>
  <c r="BC63" i="6"/>
  <c r="Q63" i="6"/>
  <c r="O63" i="6"/>
  <c r="M63" i="6"/>
  <c r="BF61" i="6"/>
  <c r="BE61" i="6"/>
  <c r="BD61" i="6"/>
  <c r="BC61" i="6"/>
  <c r="Q61" i="6"/>
  <c r="O61" i="6"/>
  <c r="M61" i="6"/>
  <c r="BF60" i="6"/>
  <c r="BE60" i="6"/>
  <c r="BD60" i="6"/>
  <c r="BC60" i="6"/>
  <c r="Q60" i="6"/>
  <c r="O60" i="6"/>
  <c r="M60" i="6"/>
  <c r="BF58" i="6"/>
  <c r="BE58" i="6"/>
  <c r="BD58" i="6"/>
  <c r="BC58" i="6"/>
  <c r="Q58" i="6"/>
  <c r="O58" i="6"/>
  <c r="M58" i="6"/>
  <c r="BF57" i="6"/>
  <c r="BE57" i="6"/>
  <c r="BD57" i="6"/>
  <c r="BC57" i="6"/>
  <c r="Q57" i="6"/>
  <c r="O57" i="6"/>
  <c r="M57" i="6"/>
  <c r="BF55" i="6"/>
  <c r="BE55" i="6"/>
  <c r="BD55" i="6"/>
  <c r="BC55" i="6"/>
  <c r="Q55" i="6"/>
  <c r="O55" i="6"/>
  <c r="M55" i="6"/>
  <c r="BF53" i="6"/>
  <c r="BE53" i="6"/>
  <c r="BD53" i="6"/>
  <c r="BC53" i="6"/>
  <c r="Q53" i="6"/>
  <c r="O53" i="6"/>
  <c r="M53" i="6"/>
  <c r="BF52" i="6"/>
  <c r="BE52" i="6"/>
  <c r="BD52" i="6"/>
  <c r="BC52" i="6"/>
  <c r="Q52" i="6"/>
  <c r="O52" i="6"/>
  <c r="M52" i="6"/>
  <c r="BF50" i="6"/>
  <c r="BE50" i="6"/>
  <c r="BD50" i="6"/>
  <c r="BC50" i="6"/>
  <c r="Q50" i="6"/>
  <c r="O50" i="6"/>
  <c r="M50" i="6"/>
  <c r="BF47" i="6"/>
  <c r="BE47" i="6"/>
  <c r="BD47" i="6"/>
  <c r="BC47" i="6"/>
  <c r="Q47" i="6"/>
  <c r="O47" i="6"/>
  <c r="M47" i="6"/>
  <c r="BF39" i="6"/>
  <c r="BE39" i="6"/>
  <c r="BD39" i="6"/>
  <c r="BC39" i="6"/>
  <c r="Q39" i="6"/>
  <c r="O39" i="6"/>
  <c r="M39" i="6"/>
  <c r="BF37" i="6"/>
  <c r="BE37" i="6"/>
  <c r="BD37" i="6"/>
  <c r="BC37" i="6"/>
  <c r="Q37" i="6"/>
  <c r="O37" i="6"/>
  <c r="M37" i="6"/>
  <c r="BF35" i="6"/>
  <c r="BE35" i="6"/>
  <c r="BD35" i="6"/>
  <c r="BC35" i="6"/>
  <c r="Q35" i="6"/>
  <c r="O35" i="6"/>
  <c r="M35" i="6"/>
  <c r="BF32" i="6"/>
  <c r="BE32" i="6"/>
  <c r="BD32" i="6"/>
  <c r="BC32" i="6"/>
  <c r="Q32" i="6"/>
  <c r="O32" i="6"/>
  <c r="M32" i="6"/>
  <c r="BF30" i="6"/>
  <c r="BE30" i="6"/>
  <c r="BD30" i="6"/>
  <c r="BC30" i="6"/>
  <c r="Q30" i="6"/>
  <c r="O30" i="6"/>
  <c r="M30" i="6"/>
  <c r="BF28" i="6"/>
  <c r="BE28" i="6"/>
  <c r="BD28" i="6"/>
  <c r="BC28" i="6"/>
  <c r="Q28" i="6"/>
  <c r="O28" i="6"/>
  <c r="M28" i="6"/>
  <c r="BF26" i="6"/>
  <c r="BE26" i="6"/>
  <c r="BD26" i="6"/>
  <c r="BC26" i="6"/>
  <c r="Q26" i="6"/>
  <c r="O26" i="6"/>
  <c r="M26" i="6"/>
  <c r="BF24" i="6"/>
  <c r="BE24" i="6"/>
  <c r="BD24" i="6"/>
  <c r="BC24" i="6"/>
  <c r="Q24" i="6"/>
  <c r="O24" i="6"/>
  <c r="M24" i="6"/>
  <c r="BF22" i="6"/>
  <c r="BE22" i="6"/>
  <c r="BD22" i="6"/>
  <c r="BC22" i="6"/>
  <c r="Q22" i="6"/>
  <c r="O22" i="6"/>
  <c r="M22" i="6"/>
  <c r="BF20" i="6"/>
  <c r="BE20" i="6"/>
  <c r="BD20" i="6"/>
  <c r="BC20" i="6"/>
  <c r="Q20" i="6"/>
  <c r="O20" i="6"/>
  <c r="M20" i="6"/>
  <c r="BF19" i="6"/>
  <c r="BE19" i="6"/>
  <c r="BD19" i="6"/>
  <c r="BC19" i="6"/>
  <c r="Q19" i="6"/>
  <c r="O19" i="6"/>
  <c r="M19" i="6"/>
  <c r="BF75" i="5"/>
  <c r="BE75" i="5"/>
  <c r="BD75" i="5"/>
  <c r="BC75" i="5"/>
  <c r="Q75" i="5"/>
  <c r="O75" i="5"/>
  <c r="M75" i="5"/>
  <c r="BF63" i="5"/>
  <c r="BE63" i="5"/>
  <c r="BD63" i="5"/>
  <c r="BC63" i="5"/>
  <c r="Q63" i="5"/>
  <c r="O63" i="5"/>
  <c r="M63" i="5"/>
  <c r="BF61" i="5"/>
  <c r="BE61" i="5"/>
  <c r="BD61" i="5"/>
  <c r="BC61" i="5"/>
  <c r="Q61" i="5"/>
  <c r="O61" i="5"/>
  <c r="M61" i="5"/>
  <c r="BF60" i="5"/>
  <c r="BE60" i="5"/>
  <c r="BD60" i="5"/>
  <c r="BC60" i="5"/>
  <c r="Q60" i="5"/>
  <c r="O60" i="5"/>
  <c r="M60" i="5"/>
  <c r="BF58" i="5"/>
  <c r="BE58" i="5"/>
  <c r="BD58" i="5"/>
  <c r="BC58" i="5"/>
  <c r="Q58" i="5"/>
  <c r="O58" i="5"/>
  <c r="M58" i="5"/>
  <c r="BF57" i="5"/>
  <c r="BE57" i="5"/>
  <c r="BD57" i="5"/>
  <c r="BC57" i="5"/>
  <c r="Q57" i="5"/>
  <c r="O57" i="5"/>
  <c r="M57" i="5"/>
  <c r="BF55" i="5"/>
  <c r="BE55" i="5"/>
  <c r="BD55" i="5"/>
  <c r="BC55" i="5"/>
  <c r="Q55" i="5"/>
  <c r="O55" i="5"/>
  <c r="M55" i="5"/>
  <c r="BF53" i="5"/>
  <c r="BE53" i="5"/>
  <c r="BD53" i="5"/>
  <c r="BC53" i="5"/>
  <c r="Q53" i="5"/>
  <c r="O53" i="5"/>
  <c r="M53" i="5"/>
  <c r="BF52" i="5"/>
  <c r="BE52" i="5"/>
  <c r="BD52" i="5"/>
  <c r="BC52" i="5"/>
  <c r="Q52" i="5"/>
  <c r="O52" i="5"/>
  <c r="M52" i="5"/>
  <c r="BF50" i="5"/>
  <c r="BE50" i="5"/>
  <c r="BD50" i="5"/>
  <c r="BC50" i="5"/>
  <c r="Q50" i="5"/>
  <c r="O50" i="5"/>
  <c r="M50" i="5"/>
  <c r="BF47" i="5"/>
  <c r="BE47" i="5"/>
  <c r="BD47" i="5"/>
  <c r="BC47" i="5"/>
  <c r="Q47" i="5"/>
  <c r="O47" i="5"/>
  <c r="M47" i="5"/>
  <c r="BF39" i="5"/>
  <c r="BE39" i="5"/>
  <c r="BD39" i="5"/>
  <c r="BC39" i="5"/>
  <c r="Q39" i="5"/>
  <c r="O39" i="5"/>
  <c r="M39" i="5"/>
  <c r="BF37" i="5"/>
  <c r="BE37" i="5"/>
  <c r="BD37" i="5"/>
  <c r="BC37" i="5"/>
  <c r="Q37" i="5"/>
  <c r="O37" i="5"/>
  <c r="M37" i="5"/>
  <c r="BF35" i="5"/>
  <c r="BE35" i="5"/>
  <c r="BD35" i="5"/>
  <c r="BC35" i="5"/>
  <c r="Q35" i="5"/>
  <c r="O35" i="5"/>
  <c r="M35" i="5"/>
  <c r="BF32" i="5"/>
  <c r="BE32" i="5"/>
  <c r="BD32" i="5"/>
  <c r="BC32" i="5"/>
  <c r="Q32" i="5"/>
  <c r="O32" i="5"/>
  <c r="M32" i="5"/>
  <c r="BF30" i="5"/>
  <c r="BE30" i="5"/>
  <c r="BD30" i="5"/>
  <c r="BC30" i="5"/>
  <c r="Q30" i="5"/>
  <c r="O30" i="5"/>
  <c r="M30" i="5"/>
  <c r="BF28" i="5"/>
  <c r="BE28" i="5"/>
  <c r="BD28" i="5"/>
  <c r="BC28" i="5"/>
  <c r="Q28" i="5"/>
  <c r="O28" i="5"/>
  <c r="M28" i="5"/>
  <c r="BF26" i="5"/>
  <c r="BE26" i="5"/>
  <c r="BD26" i="5"/>
  <c r="BC26" i="5"/>
  <c r="Q26" i="5"/>
  <c r="O26" i="5"/>
  <c r="M26" i="5"/>
  <c r="BF24" i="5"/>
  <c r="BE24" i="5"/>
  <c r="BD24" i="5"/>
  <c r="BC24" i="5"/>
  <c r="Q24" i="5"/>
  <c r="O24" i="5"/>
  <c r="M24" i="5"/>
  <c r="BF22" i="5"/>
  <c r="BE22" i="5"/>
  <c r="BD22" i="5"/>
  <c r="BC22" i="5"/>
  <c r="Q22" i="5"/>
  <c r="O22" i="5"/>
  <c r="M22" i="5"/>
  <c r="BF20" i="5"/>
  <c r="BE20" i="5"/>
  <c r="BD20" i="5"/>
  <c r="BC20" i="5"/>
  <c r="Q20" i="5"/>
  <c r="O20" i="5"/>
  <c r="M20" i="5"/>
  <c r="BF19" i="5"/>
  <c r="BE19" i="5"/>
  <c r="BD19" i="5"/>
  <c r="BC19" i="5"/>
  <c r="Q19" i="5"/>
  <c r="O19" i="5"/>
  <c r="M19" i="5"/>
  <c r="BF83" i="4"/>
  <c r="BE83" i="4"/>
  <c r="BD83" i="4"/>
  <c r="BC83" i="4"/>
  <c r="Q83" i="4"/>
  <c r="O83" i="4"/>
  <c r="M83" i="4"/>
  <c r="BF73" i="4"/>
  <c r="BE73" i="4"/>
  <c r="BD73" i="4"/>
  <c r="BC73" i="4"/>
  <c r="Q73" i="4"/>
  <c r="Q72" i="4" s="1"/>
  <c r="O73" i="4"/>
  <c r="O72" i="4" s="1"/>
  <c r="M73" i="4"/>
  <c r="BF71" i="4"/>
  <c r="BE71" i="4"/>
  <c r="BD71" i="4"/>
  <c r="BC71" i="4"/>
  <c r="Q71" i="4"/>
  <c r="O71" i="4"/>
  <c r="M71" i="4"/>
  <c r="BF68" i="4"/>
  <c r="BE68" i="4"/>
  <c r="BD68" i="4"/>
  <c r="BC68" i="4"/>
  <c r="Q68" i="4"/>
  <c r="O68" i="4"/>
  <c r="M68" i="4"/>
  <c r="BF67" i="4"/>
  <c r="BE67" i="4"/>
  <c r="BD67" i="4"/>
  <c r="BC67" i="4"/>
  <c r="Q67" i="4"/>
  <c r="O67" i="4"/>
  <c r="M67" i="4"/>
  <c r="BF65" i="4"/>
  <c r="BE65" i="4"/>
  <c r="BD65" i="4"/>
  <c r="BC65" i="4"/>
  <c r="Q65" i="4"/>
  <c r="O65" i="4"/>
  <c r="M65" i="4"/>
  <c r="BF59" i="4"/>
  <c r="BE59" i="4"/>
  <c r="BD59" i="4"/>
  <c r="BC59" i="4"/>
  <c r="Q59" i="4"/>
  <c r="O59" i="4"/>
  <c r="M59" i="4"/>
  <c r="BF58" i="4"/>
  <c r="BE58" i="4"/>
  <c r="BD58" i="4"/>
  <c r="BC58" i="4"/>
  <c r="Q58" i="4"/>
  <c r="O58" i="4"/>
  <c r="M58" i="4"/>
  <c r="BF56" i="4"/>
  <c r="BE56" i="4"/>
  <c r="BD56" i="4"/>
  <c r="BC56" i="4"/>
  <c r="Q56" i="4"/>
  <c r="O56" i="4"/>
  <c r="M56" i="4"/>
  <c r="BF55" i="4"/>
  <c r="BE55" i="4"/>
  <c r="BD55" i="4"/>
  <c r="BC55" i="4"/>
  <c r="Q55" i="4"/>
  <c r="O55" i="4"/>
  <c r="M55" i="4"/>
  <c r="BF53" i="4"/>
  <c r="BE53" i="4"/>
  <c r="BD53" i="4"/>
  <c r="BC53" i="4"/>
  <c r="Q53" i="4"/>
  <c r="O53" i="4"/>
  <c r="M53" i="4"/>
  <c r="BF51" i="4"/>
  <c r="BE51" i="4"/>
  <c r="BD51" i="4"/>
  <c r="BC51" i="4"/>
  <c r="Q51" i="4"/>
  <c r="O51" i="4"/>
  <c r="M51" i="4"/>
  <c r="BF49" i="4"/>
  <c r="BE49" i="4"/>
  <c r="BD49" i="4"/>
  <c r="BC49" i="4"/>
  <c r="Q49" i="4"/>
  <c r="O49" i="4"/>
  <c r="M49" i="4"/>
  <c r="BF47" i="4"/>
  <c r="BE47" i="4"/>
  <c r="BD47" i="4"/>
  <c r="BC47" i="4"/>
  <c r="Q47" i="4"/>
  <c r="O47" i="4"/>
  <c r="M47" i="4"/>
  <c r="BF39" i="4"/>
  <c r="BE39" i="4"/>
  <c r="BD39" i="4"/>
  <c r="BC39" i="4"/>
  <c r="Q39" i="4"/>
  <c r="O39" i="4"/>
  <c r="M39" i="4"/>
  <c r="BF37" i="4"/>
  <c r="BE37" i="4"/>
  <c r="BD37" i="4"/>
  <c r="BC37" i="4"/>
  <c r="Q37" i="4"/>
  <c r="O37" i="4"/>
  <c r="M37" i="4"/>
  <c r="BF35" i="4"/>
  <c r="BE35" i="4"/>
  <c r="BD35" i="4"/>
  <c r="BC35" i="4"/>
  <c r="Q35" i="4"/>
  <c r="O35" i="4"/>
  <c r="M35" i="4"/>
  <c r="BF32" i="4"/>
  <c r="BE32" i="4"/>
  <c r="BD32" i="4"/>
  <c r="BC32" i="4"/>
  <c r="Q32" i="4"/>
  <c r="O32" i="4"/>
  <c r="M32" i="4"/>
  <c r="BF30" i="4"/>
  <c r="BE30" i="4"/>
  <c r="BD30" i="4"/>
  <c r="BC30" i="4"/>
  <c r="Q30" i="4"/>
  <c r="O30" i="4"/>
  <c r="M30" i="4"/>
  <c r="BF28" i="4"/>
  <c r="BE28" i="4"/>
  <c r="BD28" i="4"/>
  <c r="BC28" i="4"/>
  <c r="Q28" i="4"/>
  <c r="O28" i="4"/>
  <c r="M28" i="4"/>
  <c r="BF26" i="4"/>
  <c r="BE26" i="4"/>
  <c r="BD26" i="4"/>
  <c r="BC26" i="4"/>
  <c r="Q26" i="4"/>
  <c r="O26" i="4"/>
  <c r="M26" i="4"/>
  <c r="BF24" i="4"/>
  <c r="BE24" i="4"/>
  <c r="BD24" i="4"/>
  <c r="BC24" i="4"/>
  <c r="Q24" i="4"/>
  <c r="O24" i="4"/>
  <c r="M24" i="4"/>
  <c r="BF22" i="4"/>
  <c r="BE22" i="4"/>
  <c r="BD22" i="4"/>
  <c r="BC22" i="4"/>
  <c r="Q22" i="4"/>
  <c r="O22" i="4"/>
  <c r="M22" i="4"/>
  <c r="BF20" i="4"/>
  <c r="BE20" i="4"/>
  <c r="BD20" i="4"/>
  <c r="BC20" i="4"/>
  <c r="Q20" i="4"/>
  <c r="O20" i="4"/>
  <c r="M20" i="4"/>
  <c r="BF19" i="4"/>
  <c r="BE19" i="4"/>
  <c r="BD19" i="4"/>
  <c r="BC19" i="4"/>
  <c r="Q19" i="4"/>
  <c r="O19" i="4"/>
  <c r="M19" i="4"/>
  <c r="BF77" i="3"/>
  <c r="BE77" i="3"/>
  <c r="BD77" i="3"/>
  <c r="BC77" i="3"/>
  <c r="Q77" i="3"/>
  <c r="O77" i="3"/>
  <c r="M77" i="3"/>
  <c r="BF65" i="3"/>
  <c r="BE65" i="3"/>
  <c r="BD65" i="3"/>
  <c r="BC65" i="3"/>
  <c r="Q65" i="3"/>
  <c r="O65" i="3"/>
  <c r="M65" i="3"/>
  <c r="BF63" i="3"/>
  <c r="BE63" i="3"/>
  <c r="BD63" i="3"/>
  <c r="BC63" i="3"/>
  <c r="Q63" i="3"/>
  <c r="O63" i="3"/>
  <c r="M63" i="3"/>
  <c r="BF62" i="3"/>
  <c r="BE62" i="3"/>
  <c r="BD62" i="3"/>
  <c r="BC62" i="3"/>
  <c r="Q62" i="3"/>
  <c r="O62" i="3"/>
  <c r="M62" i="3"/>
  <c r="BF60" i="3"/>
  <c r="BE60" i="3"/>
  <c r="BD60" i="3"/>
  <c r="BC60" i="3"/>
  <c r="Q60" i="3"/>
  <c r="O60" i="3"/>
  <c r="M60" i="3"/>
  <c r="BF59" i="3"/>
  <c r="BE59" i="3"/>
  <c r="BD59" i="3"/>
  <c r="BC59" i="3"/>
  <c r="Q59" i="3"/>
  <c r="O59" i="3"/>
  <c r="M59" i="3"/>
  <c r="BF57" i="3"/>
  <c r="BE57" i="3"/>
  <c r="BD57" i="3"/>
  <c r="BC57" i="3"/>
  <c r="Q57" i="3"/>
  <c r="O57" i="3"/>
  <c r="M57" i="3"/>
  <c r="BF55" i="3"/>
  <c r="BE55" i="3"/>
  <c r="BD55" i="3"/>
  <c r="BC55" i="3"/>
  <c r="Q55" i="3"/>
  <c r="O55" i="3"/>
  <c r="M55" i="3"/>
  <c r="BF54" i="3"/>
  <c r="BE54" i="3"/>
  <c r="BD54" i="3"/>
  <c r="BC54" i="3"/>
  <c r="Q54" i="3"/>
  <c r="O54" i="3"/>
  <c r="M54" i="3"/>
  <c r="BF52" i="3"/>
  <c r="BE52" i="3"/>
  <c r="BD52" i="3"/>
  <c r="BC52" i="3"/>
  <c r="Q52" i="3"/>
  <c r="O52" i="3"/>
  <c r="M52" i="3"/>
  <c r="BF50" i="3"/>
  <c r="BE50" i="3"/>
  <c r="BD50" i="3"/>
  <c r="BC50" i="3"/>
  <c r="Q50" i="3"/>
  <c r="O50" i="3"/>
  <c r="M50" i="3"/>
  <c r="BF40" i="3"/>
  <c r="BE40" i="3"/>
  <c r="BD40" i="3"/>
  <c r="BC40" i="3"/>
  <c r="Q40" i="3"/>
  <c r="O40" i="3"/>
  <c r="M40" i="3"/>
  <c r="BF38" i="3"/>
  <c r="BE38" i="3"/>
  <c r="BD38" i="3"/>
  <c r="BC38" i="3"/>
  <c r="Q38" i="3"/>
  <c r="O38" i="3"/>
  <c r="M38" i="3"/>
  <c r="BF36" i="3"/>
  <c r="BE36" i="3"/>
  <c r="BD36" i="3"/>
  <c r="BC36" i="3"/>
  <c r="Q36" i="3"/>
  <c r="O36" i="3"/>
  <c r="M36" i="3"/>
  <c r="BF33" i="3"/>
  <c r="BE33" i="3"/>
  <c r="BD33" i="3"/>
  <c r="BC33" i="3"/>
  <c r="Q33" i="3"/>
  <c r="O33" i="3"/>
  <c r="M33" i="3"/>
  <c r="BF31" i="3"/>
  <c r="BE31" i="3"/>
  <c r="BD31" i="3"/>
  <c r="BC31" i="3"/>
  <c r="Q31" i="3"/>
  <c r="O31" i="3"/>
  <c r="M31" i="3"/>
  <c r="BF29" i="3"/>
  <c r="BE29" i="3"/>
  <c r="BD29" i="3"/>
  <c r="BC29" i="3"/>
  <c r="Q29" i="3"/>
  <c r="O29" i="3"/>
  <c r="M29" i="3"/>
  <c r="BF26" i="3"/>
  <c r="BE26" i="3"/>
  <c r="BD26" i="3"/>
  <c r="BC26" i="3"/>
  <c r="Q26" i="3"/>
  <c r="O26" i="3"/>
  <c r="M26" i="3"/>
  <c r="BF24" i="3"/>
  <c r="BE24" i="3"/>
  <c r="BD24" i="3"/>
  <c r="BC24" i="3"/>
  <c r="Q24" i="3"/>
  <c r="O24" i="3"/>
  <c r="M24" i="3"/>
  <c r="BF22" i="3"/>
  <c r="BE22" i="3"/>
  <c r="BD22" i="3"/>
  <c r="BC22" i="3"/>
  <c r="Q22" i="3"/>
  <c r="O22" i="3"/>
  <c r="M22" i="3"/>
  <c r="BF20" i="3"/>
  <c r="BE20" i="3"/>
  <c r="BD20" i="3"/>
  <c r="BC20" i="3"/>
  <c r="Q20" i="3"/>
  <c r="O20" i="3"/>
  <c r="M20" i="3"/>
  <c r="BF19" i="3"/>
  <c r="BE19" i="3"/>
  <c r="BD19" i="3"/>
  <c r="BC19" i="3"/>
  <c r="Q19" i="3"/>
  <c r="O19" i="3"/>
  <c r="M19" i="3"/>
  <c r="BF77" i="2"/>
  <c r="BE77" i="2"/>
  <c r="BD77" i="2"/>
  <c r="BC77" i="2"/>
  <c r="Q77" i="2"/>
  <c r="O77" i="2"/>
  <c r="M77" i="2"/>
  <c r="BF65" i="2"/>
  <c r="BE65" i="2"/>
  <c r="BD65" i="2"/>
  <c r="BC65" i="2"/>
  <c r="Q65" i="2"/>
  <c r="O65" i="2"/>
  <c r="M65" i="2"/>
  <c r="BF63" i="2"/>
  <c r="BE63" i="2"/>
  <c r="BD63" i="2"/>
  <c r="BC63" i="2"/>
  <c r="Q63" i="2"/>
  <c r="O63" i="2"/>
  <c r="M63" i="2"/>
  <c r="BF62" i="2"/>
  <c r="BE62" i="2"/>
  <c r="BD62" i="2"/>
  <c r="BC62" i="2"/>
  <c r="Q62" i="2"/>
  <c r="O62" i="2"/>
  <c r="M62" i="2"/>
  <c r="BF60" i="2"/>
  <c r="BE60" i="2"/>
  <c r="BD60" i="2"/>
  <c r="BC60" i="2"/>
  <c r="Q60" i="2"/>
  <c r="O60" i="2"/>
  <c r="M60" i="2"/>
  <c r="BF59" i="2"/>
  <c r="BE59" i="2"/>
  <c r="BD59" i="2"/>
  <c r="BC59" i="2"/>
  <c r="Q59" i="2"/>
  <c r="O59" i="2"/>
  <c r="M59" i="2"/>
  <c r="BF57" i="2"/>
  <c r="BE57" i="2"/>
  <c r="BD57" i="2"/>
  <c r="BC57" i="2"/>
  <c r="Q57" i="2"/>
  <c r="O57" i="2"/>
  <c r="M57" i="2"/>
  <c r="BF55" i="2"/>
  <c r="BE55" i="2"/>
  <c r="BD55" i="2"/>
  <c r="BC55" i="2"/>
  <c r="Q55" i="2"/>
  <c r="O55" i="2"/>
  <c r="M55" i="2"/>
  <c r="BF54" i="2"/>
  <c r="BE54" i="2"/>
  <c r="BD54" i="2"/>
  <c r="BC54" i="2"/>
  <c r="Q54" i="2"/>
  <c r="O54" i="2"/>
  <c r="M54" i="2"/>
  <c r="BF52" i="2"/>
  <c r="BE52" i="2"/>
  <c r="BD52" i="2"/>
  <c r="BC52" i="2"/>
  <c r="Q52" i="2"/>
  <c r="O52" i="2"/>
  <c r="M52" i="2"/>
  <c r="BF50" i="2"/>
  <c r="BE50" i="2"/>
  <c r="BD50" i="2"/>
  <c r="BC50" i="2"/>
  <c r="Q50" i="2"/>
  <c r="O50" i="2"/>
  <c r="M50" i="2"/>
  <c r="BF40" i="2"/>
  <c r="BE40" i="2"/>
  <c r="BD40" i="2"/>
  <c r="BC40" i="2"/>
  <c r="Q40" i="2"/>
  <c r="O40" i="2"/>
  <c r="M40" i="2"/>
  <c r="BF38" i="2"/>
  <c r="BE38" i="2"/>
  <c r="BD38" i="2"/>
  <c r="BC38" i="2"/>
  <c r="Q38" i="2"/>
  <c r="O38" i="2"/>
  <c r="M38" i="2"/>
  <c r="BF36" i="2"/>
  <c r="BE36" i="2"/>
  <c r="BD36" i="2"/>
  <c r="BC36" i="2"/>
  <c r="Q36" i="2"/>
  <c r="O36" i="2"/>
  <c r="M36" i="2"/>
  <c r="BF33" i="2"/>
  <c r="BE33" i="2"/>
  <c r="BD33" i="2"/>
  <c r="BC33" i="2"/>
  <c r="Q33" i="2"/>
  <c r="O33" i="2"/>
  <c r="M33" i="2"/>
  <c r="BF31" i="2"/>
  <c r="BE31" i="2"/>
  <c r="BD31" i="2"/>
  <c r="BC31" i="2"/>
  <c r="Q31" i="2"/>
  <c r="O31" i="2"/>
  <c r="M31" i="2"/>
  <c r="BF29" i="2"/>
  <c r="BE29" i="2"/>
  <c r="BD29" i="2"/>
  <c r="BC29" i="2"/>
  <c r="Q29" i="2"/>
  <c r="O29" i="2"/>
  <c r="M29" i="2"/>
  <c r="BF26" i="2"/>
  <c r="BE26" i="2"/>
  <c r="BD26" i="2"/>
  <c r="BC26" i="2"/>
  <c r="Q26" i="2"/>
  <c r="O26" i="2"/>
  <c r="M26" i="2"/>
  <c r="BF24" i="2"/>
  <c r="BE24" i="2"/>
  <c r="BD24" i="2"/>
  <c r="BC24" i="2"/>
  <c r="Q24" i="2"/>
  <c r="O24" i="2"/>
  <c r="M24" i="2"/>
  <c r="BF22" i="2"/>
  <c r="BE22" i="2"/>
  <c r="BD22" i="2"/>
  <c r="BC22" i="2"/>
  <c r="Q22" i="2"/>
  <c r="O22" i="2"/>
  <c r="M22" i="2"/>
  <c r="BF20" i="2"/>
  <c r="BE20" i="2"/>
  <c r="BD20" i="2"/>
  <c r="BC20" i="2"/>
  <c r="Q20" i="2"/>
  <c r="O20" i="2"/>
  <c r="M20" i="2"/>
  <c r="BF19" i="2"/>
  <c r="BE19" i="2"/>
  <c r="BD19" i="2"/>
  <c r="BC19" i="2"/>
  <c r="Q19" i="2"/>
  <c r="O19" i="2"/>
  <c r="M19" i="2"/>
  <c r="BH57" i="2"/>
  <c r="BH50" i="2"/>
  <c r="BH24" i="2"/>
  <c r="BH65" i="2"/>
  <c r="BH26" i="2"/>
  <c r="BH62" i="3"/>
  <c r="BH63" i="3"/>
  <c r="BH29" i="3"/>
  <c r="BH59" i="3"/>
  <c r="BH68" i="4"/>
  <c r="BH49" i="4"/>
  <c r="BH37" i="4"/>
  <c r="BH26" i="4"/>
  <c r="BH65" i="4"/>
  <c r="BH47" i="4"/>
  <c r="BH24" i="4"/>
  <c r="BH61" i="5"/>
  <c r="BH50" i="5"/>
  <c r="BH39" i="5"/>
  <c r="BH57" i="5"/>
  <c r="BH75" i="5"/>
  <c r="BH28" i="5"/>
  <c r="BH60" i="6"/>
  <c r="BH47" i="6"/>
  <c r="BH32" i="6"/>
  <c r="BH22" i="6"/>
  <c r="BH63" i="6"/>
  <c r="BH20" i="6"/>
  <c r="BH53" i="7"/>
  <c r="BH63" i="7"/>
  <c r="BH32" i="7"/>
  <c r="BH22" i="7"/>
  <c r="BH58" i="7"/>
  <c r="BH30" i="8"/>
  <c r="BH55" i="8"/>
  <c r="BH57" i="9"/>
  <c r="BH40" i="9"/>
  <c r="BH25" i="9"/>
  <c r="BH54" i="9"/>
  <c r="BH74" i="10"/>
  <c r="BH43" i="10"/>
  <c r="BH28" i="10"/>
  <c r="BH69" i="10"/>
  <c r="BH50" i="10"/>
  <c r="BH64" i="11"/>
  <c r="BH54" i="11"/>
  <c r="BH28" i="11"/>
  <c r="BH35" i="11"/>
  <c r="BH22" i="11"/>
  <c r="BH45" i="11"/>
  <c r="BH66" i="11"/>
  <c r="BH57" i="11"/>
  <c r="BH50" i="11"/>
  <c r="BH46" i="12"/>
  <c r="BH37" i="12"/>
  <c r="BH30" i="12"/>
  <c r="BH22" i="12"/>
  <c r="BH51" i="13"/>
  <c r="BH20" i="13"/>
  <c r="BH32" i="13"/>
  <c r="BH42" i="13"/>
  <c r="BH40" i="13"/>
  <c r="BH28" i="14"/>
  <c r="BH37" i="14"/>
  <c r="BH20" i="14"/>
  <c r="BH52" i="2"/>
  <c r="BH40" i="2"/>
  <c r="BH31" i="2"/>
  <c r="BH60" i="2"/>
  <c r="BH65" i="3"/>
  <c r="BH38" i="3"/>
  <c r="BH77" i="3"/>
  <c r="BH60" i="3"/>
  <c r="BH50" i="3"/>
  <c r="BH53" i="4"/>
  <c r="BH35" i="4"/>
  <c r="BH83" i="4"/>
  <c r="BH59" i="4"/>
  <c r="BH32" i="4"/>
  <c r="BH73" i="4"/>
  <c r="BH53" i="5"/>
  <c r="BH63" i="5"/>
  <c r="BH58" i="5"/>
  <c r="BH22" i="5"/>
  <c r="BH35" i="5"/>
  <c r="BH55" i="5"/>
  <c r="BH30" i="5"/>
  <c r="BH19" i="5"/>
  <c r="BH53" i="6"/>
  <c r="BH30" i="6"/>
  <c r="BH52" i="6"/>
  <c r="BH58" i="6"/>
  <c r="BH50" i="6"/>
  <c r="BH47" i="7"/>
  <c r="BH61" i="7"/>
  <c r="BH24" i="7"/>
  <c r="BH55" i="7"/>
  <c r="BH37" i="7"/>
  <c r="BH28" i="7"/>
  <c r="BH35" i="8"/>
  <c r="BH22" i="8"/>
  <c r="BH50" i="8"/>
  <c r="BH47" i="8"/>
  <c r="BH26" i="8"/>
  <c r="BH19" i="8"/>
  <c r="BH55" i="9"/>
  <c r="BH45" i="9"/>
  <c r="BH32" i="9"/>
  <c r="BH44" i="9"/>
  <c r="BH30" i="9"/>
  <c r="BH48" i="10"/>
  <c r="BH62" i="10"/>
  <c r="BH41" i="10"/>
  <c r="BH60" i="10"/>
  <c r="BH67" i="11"/>
  <c r="BH48" i="11"/>
  <c r="BH30" i="11"/>
  <c r="BH20" i="11"/>
  <c r="BH58" i="11"/>
  <c r="BH41" i="12"/>
  <c r="BH34" i="12"/>
  <c r="BH24" i="12"/>
  <c r="BH19" i="12"/>
  <c r="BH28" i="12"/>
  <c r="BH43" i="12"/>
  <c r="BH22" i="13"/>
  <c r="BH46" i="13"/>
  <c r="BH19" i="13"/>
  <c r="BH34" i="13"/>
  <c r="BH41" i="14"/>
  <c r="BH39" i="14"/>
  <c r="BH77" i="2"/>
  <c r="BH36" i="2"/>
  <c r="BH63" i="2"/>
  <c r="BH54" i="2"/>
  <c r="BH33" i="2"/>
  <c r="BH19" i="2"/>
  <c r="BH59" i="2"/>
  <c r="BH38" i="2"/>
  <c r="BH33" i="3"/>
  <c r="BH31" i="3"/>
  <c r="BH22" i="3"/>
  <c r="BH20" i="3"/>
  <c r="BH30" i="4"/>
  <c r="BH56" i="4"/>
  <c r="BH22" i="4"/>
  <c r="BH67" i="4"/>
  <c r="BH28" i="4"/>
  <c r="BH20" i="5"/>
  <c r="BH32" i="5"/>
  <c r="BH52" i="5"/>
  <c r="BH37" i="5"/>
  <c r="BH57" i="6"/>
  <c r="BH19" i="6"/>
  <c r="BH37" i="6"/>
  <c r="BH61" i="6"/>
  <c r="BH39" i="6"/>
  <c r="BH60" i="7"/>
  <c r="BH30" i="7"/>
  <c r="BH20" i="7"/>
  <c r="BH39" i="7"/>
  <c r="BH19" i="7"/>
  <c r="BH63" i="8"/>
  <c r="BH39" i="8"/>
  <c r="BH60" i="8"/>
  <c r="BH24" i="8"/>
  <c r="BH61" i="8"/>
  <c r="BH52" i="8"/>
  <c r="BH23" i="9"/>
  <c r="BH50" i="9"/>
  <c r="BH67" i="10"/>
  <c r="BH56" i="10"/>
  <c r="BH31" i="10"/>
  <c r="BH33" i="10"/>
  <c r="BH26" i="10"/>
  <c r="BH70" i="10"/>
  <c r="BH65" i="10"/>
  <c r="BH52" i="10"/>
  <c r="BH77" i="10"/>
  <c r="BH30" i="10"/>
  <c r="BH69" i="11"/>
  <c r="BH56" i="11"/>
  <c r="BH41" i="11"/>
  <c r="BH33" i="11"/>
  <c r="BH19" i="11"/>
  <c r="BH52" i="11"/>
  <c r="BH24" i="11"/>
  <c r="BH48" i="12"/>
  <c r="BH32" i="12"/>
  <c r="BH45" i="12"/>
  <c r="BH26" i="12"/>
  <c r="BH48" i="13"/>
  <c r="BH53" i="13"/>
  <c r="BH38" i="13"/>
  <c r="BH50" i="13"/>
  <c r="BH26" i="14"/>
  <c r="BH19" i="14"/>
  <c r="BH20" i="2"/>
  <c r="BH62" i="2"/>
  <c r="BH55" i="2"/>
  <c r="BH22" i="2"/>
  <c r="BH29" i="2"/>
  <c r="BH57" i="3"/>
  <c r="BH26" i="3"/>
  <c r="BH24" i="3"/>
  <c r="BH19" i="3"/>
  <c r="BH55" i="3"/>
  <c r="BH54" i="3"/>
  <c r="BH52" i="3"/>
  <c r="BH40" i="3"/>
  <c r="BH36" i="3"/>
  <c r="BH51" i="4"/>
  <c r="BH39" i="4"/>
  <c r="BH20" i="4"/>
  <c r="BH55" i="4"/>
  <c r="BH71" i="4"/>
  <c r="BH58" i="4"/>
  <c r="BH19" i="4"/>
  <c r="BH60" i="5"/>
  <c r="BH26" i="5"/>
  <c r="BH47" i="5"/>
  <c r="BH24" i="5"/>
  <c r="BH75" i="6"/>
  <c r="BH55" i="6"/>
  <c r="BH28" i="6"/>
  <c r="BH35" i="6"/>
  <c r="BH24" i="6"/>
  <c r="BH26" i="6"/>
  <c r="BH75" i="7"/>
  <c r="BH57" i="7"/>
  <c r="BH35" i="7"/>
  <c r="BH52" i="7"/>
  <c r="BH50" i="7"/>
  <c r="BH26" i="7"/>
  <c r="BH53" i="8"/>
  <c r="BH57" i="8"/>
  <c r="BH75" i="8"/>
  <c r="BH58" i="8"/>
  <c r="BH37" i="8"/>
  <c r="BH32" i="8"/>
  <c r="BH28" i="8"/>
  <c r="BH20" i="8"/>
  <c r="BH49" i="9"/>
  <c r="BH34" i="9"/>
  <c r="BH19" i="9"/>
  <c r="BH20" i="9"/>
  <c r="BH47" i="9"/>
  <c r="BH42" i="9"/>
  <c r="BH27" i="9"/>
  <c r="BH45" i="10"/>
  <c r="BH35" i="10"/>
  <c r="BH24" i="10"/>
  <c r="BH22" i="10"/>
  <c r="BH63" i="10"/>
  <c r="BH54" i="10"/>
  <c r="BH20" i="10"/>
  <c r="BH75" i="10"/>
  <c r="BH19" i="10"/>
  <c r="BH61" i="11"/>
  <c r="BH31" i="11"/>
  <c r="BH59" i="11"/>
  <c r="BH26" i="11"/>
  <c r="BH43" i="11"/>
  <c r="BH63" i="11"/>
  <c r="BH35" i="12"/>
  <c r="BH20" i="12"/>
  <c r="BH39" i="12"/>
  <c r="BH58" i="12"/>
  <c r="BH26" i="13"/>
  <c r="BH24" i="13"/>
  <c r="BH44" i="13"/>
  <c r="BH36" i="13"/>
  <c r="BH35" i="14"/>
  <c r="BH30" i="14"/>
  <c r="BH33" i="14"/>
  <c r="M72" i="4" l="1"/>
  <c r="Q18" i="2"/>
  <c r="Q56" i="2"/>
  <c r="O61" i="2"/>
  <c r="M64" i="2"/>
  <c r="Q18" i="3"/>
  <c r="Q56" i="3"/>
  <c r="Q61" i="3"/>
  <c r="Q64" i="3"/>
  <c r="M18" i="4"/>
  <c r="O52" i="4"/>
  <c r="Q57" i="4"/>
  <c r="M18" i="5"/>
  <c r="M54" i="5"/>
  <c r="M59" i="5"/>
  <c r="BH62" i="5"/>
  <c r="BH18" i="6"/>
  <c r="BH54" i="6"/>
  <c r="M59" i="6"/>
  <c r="M62" i="6"/>
  <c r="Q18" i="7"/>
  <c r="Q54" i="7"/>
  <c r="Q59" i="7"/>
  <c r="Q62" i="7"/>
  <c r="M18" i="8"/>
  <c r="O54" i="8"/>
  <c r="M59" i="8"/>
  <c r="O62" i="8"/>
  <c r="Q18" i="9"/>
  <c r="Q43" i="9"/>
  <c r="O48" i="9"/>
  <c r="Q18" i="10"/>
  <c r="Q59" i="10"/>
  <c r="Q68" i="10"/>
  <c r="O18" i="11"/>
  <c r="M60" i="11"/>
  <c r="M65" i="11"/>
  <c r="O18" i="12"/>
  <c r="O42" i="12"/>
  <c r="O47" i="12"/>
  <c r="BH18" i="13"/>
  <c r="BH43" i="13"/>
  <c r="M49" i="13"/>
  <c r="M18" i="14"/>
  <c r="M36" i="14"/>
  <c r="M18" i="2"/>
  <c r="M61" i="2"/>
  <c r="Q61" i="2"/>
  <c r="O64" i="2"/>
  <c r="M18" i="3"/>
  <c r="BH56" i="3"/>
  <c r="BH61" i="3"/>
  <c r="M64" i="3"/>
  <c r="BH18" i="4"/>
  <c r="BH52" i="4"/>
  <c r="M57" i="4"/>
  <c r="BH18" i="5"/>
  <c r="BH54" i="5"/>
  <c r="BH59" i="5"/>
  <c r="O62" i="5"/>
  <c r="O18" i="6"/>
  <c r="M54" i="6"/>
  <c r="BH59" i="6"/>
  <c r="O62" i="6"/>
  <c r="BH18" i="7"/>
  <c r="BH54" i="7"/>
  <c r="BH59" i="7"/>
  <c r="M62" i="7"/>
  <c r="O18" i="8"/>
  <c r="M54" i="8"/>
  <c r="O59" i="8"/>
  <c r="M62" i="8"/>
  <c r="O18" i="9"/>
  <c r="O43" i="9"/>
  <c r="M48" i="9"/>
  <c r="M18" i="10"/>
  <c r="O59" i="10"/>
  <c r="O68" i="10"/>
  <c r="BH18" i="11"/>
  <c r="Q60" i="11"/>
  <c r="O65" i="11"/>
  <c r="BH18" i="12"/>
  <c r="BH42" i="12"/>
  <c r="BH47" i="12"/>
  <c r="Q18" i="13"/>
  <c r="O43" i="13"/>
  <c r="Q49" i="13"/>
  <c r="BH18" i="14"/>
  <c r="BH36" i="14"/>
  <c r="BH18" i="2"/>
  <c r="BH56" i="2"/>
  <c r="BH61" i="2"/>
  <c r="Q64" i="2"/>
  <c r="BH18" i="3"/>
  <c r="O56" i="3"/>
  <c r="M61" i="3"/>
  <c r="O64" i="3"/>
  <c r="Q18" i="4"/>
  <c r="Q52" i="4"/>
  <c r="O57" i="4"/>
  <c r="O18" i="5"/>
  <c r="O54" i="5"/>
  <c r="O59" i="5"/>
  <c r="Q62" i="5"/>
  <c r="M18" i="6"/>
  <c r="Q54" i="6"/>
  <c r="Q59" i="6"/>
  <c r="Q62" i="6"/>
  <c r="M18" i="7"/>
  <c r="M54" i="7"/>
  <c r="O59" i="7"/>
  <c r="BH62" i="7"/>
  <c r="BH18" i="8"/>
  <c r="BH54" i="8"/>
  <c r="BH59" i="8"/>
  <c r="BH62" i="8"/>
  <c r="BH18" i="9"/>
  <c r="BH43" i="9"/>
  <c r="Q48" i="9"/>
  <c r="BH18" i="10"/>
  <c r="BH59" i="10"/>
  <c r="M68" i="10"/>
  <c r="Q18" i="11"/>
  <c r="O60" i="11"/>
  <c r="Q65" i="11"/>
  <c r="M18" i="12"/>
  <c r="M42" i="12"/>
  <c r="M47" i="12"/>
  <c r="M18" i="13"/>
  <c r="Q43" i="13"/>
  <c r="O49" i="13"/>
  <c r="Q18" i="14"/>
  <c r="Q36" i="14"/>
  <c r="O18" i="2"/>
  <c r="M56" i="2"/>
  <c r="O56" i="2"/>
  <c r="BH64" i="2"/>
  <c r="O18" i="3"/>
  <c r="M56" i="3"/>
  <c r="O61" i="3"/>
  <c r="BH64" i="3"/>
  <c r="O18" i="4"/>
  <c r="M52" i="4"/>
  <c r="BH57" i="4"/>
  <c r="Q18" i="5"/>
  <c r="Q54" i="5"/>
  <c r="Q59" i="5"/>
  <c r="M62" i="5"/>
  <c r="Q18" i="6"/>
  <c r="O54" i="6"/>
  <c r="O59" i="6"/>
  <c r="BH62" i="6"/>
  <c r="O18" i="7"/>
  <c r="O54" i="7"/>
  <c r="M59" i="7"/>
  <c r="O62" i="7"/>
  <c r="Q18" i="8"/>
  <c r="Q54" i="8"/>
  <c r="Q59" i="8"/>
  <c r="Q62" i="8"/>
  <c r="M18" i="9"/>
  <c r="M43" i="9"/>
  <c r="BH48" i="9"/>
  <c r="O18" i="10"/>
  <c r="M59" i="10"/>
  <c r="BH68" i="10"/>
  <c r="M18" i="11"/>
  <c r="BH60" i="11"/>
  <c r="BH65" i="11"/>
  <c r="Q18" i="12"/>
  <c r="Q42" i="12"/>
  <c r="Q47" i="12"/>
  <c r="O18" i="13"/>
  <c r="M43" i="13"/>
  <c r="BH49" i="13"/>
  <c r="O18" i="14"/>
  <c r="O36" i="14"/>
  <c r="BH72" i="4"/>
  <c r="BH76" i="10"/>
  <c r="BH40" i="14"/>
  <c r="BH68" i="11"/>
  <c r="BH52" i="13"/>
  <c r="BH56" i="9"/>
  <c r="BB30" i="14"/>
  <c r="BB33" i="14"/>
  <c r="BB35" i="14"/>
  <c r="BB28" i="14"/>
  <c r="BB20" i="14"/>
  <c r="BB26" i="14"/>
  <c r="BB37" i="14"/>
  <c r="BB41" i="14"/>
  <c r="BB19" i="14"/>
  <c r="BB39" i="14"/>
  <c r="BB20" i="13"/>
  <c r="BB24" i="13"/>
  <c r="BB42" i="13"/>
  <c r="BB46" i="13"/>
  <c r="BB48" i="13"/>
  <c r="BB50" i="13"/>
  <c r="BB22" i="13"/>
  <c r="BB26" i="13"/>
  <c r="BB32" i="13"/>
  <c r="BB34" i="13"/>
  <c r="BB19" i="13"/>
  <c r="BB40" i="13"/>
  <c r="BB44" i="13"/>
  <c r="BB51" i="13"/>
  <c r="BB36" i="13"/>
  <c r="BB38" i="13"/>
  <c r="BB53" i="13"/>
  <c r="BB19" i="12"/>
  <c r="BB20" i="12"/>
  <c r="BB26" i="12"/>
  <c r="BB30" i="12"/>
  <c r="BB34" i="12"/>
  <c r="BB35" i="12"/>
  <c r="BB39" i="12"/>
  <c r="BB41" i="12"/>
  <c r="BB46" i="12"/>
  <c r="BB45" i="12"/>
  <c r="BB22" i="12"/>
  <c r="BB24" i="12"/>
  <c r="BB28" i="12"/>
  <c r="BB32" i="12"/>
  <c r="BB37" i="12"/>
  <c r="BB43" i="12"/>
  <c r="BB48" i="12"/>
  <c r="BB58" i="12"/>
  <c r="BB30" i="11"/>
  <c r="BB35" i="11"/>
  <c r="BB59" i="11"/>
  <c r="BB67" i="11"/>
  <c r="BB69" i="11"/>
  <c r="BB26" i="11"/>
  <c r="BB31" i="11"/>
  <c r="BB41" i="11"/>
  <c r="BB43" i="11"/>
  <c r="BB45" i="11"/>
  <c r="BB48" i="11"/>
  <c r="BB50" i="11"/>
  <c r="BB52" i="11"/>
  <c r="BB54" i="11"/>
  <c r="BB57" i="11"/>
  <c r="BB58" i="11"/>
  <c r="BB64" i="11"/>
  <c r="BB66" i="11"/>
  <c r="BB19" i="11"/>
  <c r="BB28" i="11"/>
  <c r="BB56" i="11"/>
  <c r="BB61" i="11"/>
  <c r="BB20" i="11"/>
  <c r="BB22" i="11"/>
  <c r="BB24" i="11"/>
  <c r="BB33" i="11"/>
  <c r="BB63" i="11"/>
  <c r="BB24" i="10"/>
  <c r="BB28" i="10"/>
  <c r="BB41" i="10"/>
  <c r="BB45" i="10"/>
  <c r="BB52" i="10"/>
  <c r="BB54" i="10"/>
  <c r="BB62" i="10"/>
  <c r="BB65" i="10"/>
  <c r="BB67" i="10"/>
  <c r="BB69" i="10"/>
  <c r="BB26" i="10"/>
  <c r="BB31" i="10"/>
  <c r="BB43" i="10"/>
  <c r="BB74" i="10"/>
  <c r="BB75" i="10"/>
  <c r="BB19" i="10"/>
  <c r="BB22" i="10"/>
  <c r="BB30" i="10"/>
  <c r="BB48" i="10"/>
  <c r="BB50" i="10"/>
  <c r="BB56" i="10"/>
  <c r="BB63" i="10"/>
  <c r="BB77" i="10"/>
  <c r="BB20" i="10"/>
  <c r="BB33" i="10"/>
  <c r="BB35" i="10"/>
  <c r="BB60" i="10"/>
  <c r="BB70" i="10"/>
  <c r="BB20" i="9"/>
  <c r="BB23" i="9"/>
  <c r="BB25" i="9"/>
  <c r="BB44" i="9"/>
  <c r="BB49" i="9"/>
  <c r="BB19" i="9"/>
  <c r="BB30" i="9"/>
  <c r="BB40" i="9"/>
  <c r="BB42" i="9"/>
  <c r="BB45" i="9"/>
  <c r="BB47" i="9"/>
  <c r="BB54" i="9"/>
  <c r="BB55" i="9"/>
  <c r="BB57" i="9"/>
  <c r="BB27" i="9"/>
  <c r="BB32" i="9"/>
  <c r="BB34" i="9"/>
  <c r="BB50" i="9"/>
  <c r="BB19" i="8"/>
  <c r="BB61" i="8"/>
  <c r="BB63" i="8"/>
  <c r="BB75" i="8"/>
  <c r="BB20" i="8"/>
  <c r="BB32" i="8"/>
  <c r="BB22" i="8"/>
  <c r="BB24" i="8"/>
  <c r="BB28" i="8"/>
  <c r="BB30" i="8"/>
  <c r="BB35" i="8"/>
  <c r="BB37" i="8"/>
  <c r="BB39" i="8"/>
  <c r="BB47" i="8"/>
  <c r="BB50" i="8"/>
  <c r="BB52" i="8"/>
  <c r="BB53" i="8"/>
  <c r="BB26" i="8"/>
  <c r="BB55" i="8"/>
  <c r="BB57" i="8"/>
  <c r="BB58" i="8"/>
  <c r="BB60" i="8"/>
  <c r="BB39" i="7"/>
  <c r="BB52" i="7"/>
  <c r="BB75" i="7"/>
  <c r="BB22" i="7"/>
  <c r="BB24" i="7"/>
  <c r="BB26" i="7"/>
  <c r="BB53" i="7"/>
  <c r="BB55" i="7"/>
  <c r="BB58" i="7"/>
  <c r="BB60" i="7"/>
  <c r="BB61" i="7"/>
  <c r="BB63" i="7"/>
  <c r="BB37" i="7"/>
  <c r="BB47" i="7"/>
  <c r="BB50" i="7"/>
  <c r="BB19" i="7"/>
  <c r="BB20" i="7"/>
  <c r="BB28" i="7"/>
  <c r="BB30" i="7"/>
  <c r="BB32" i="7"/>
  <c r="BB35" i="7"/>
  <c r="BB57" i="7"/>
  <c r="BB22" i="6"/>
  <c r="BB28" i="6"/>
  <c r="BB30" i="6"/>
  <c r="BB50" i="6"/>
  <c r="BB58" i="6"/>
  <c r="BB60" i="6"/>
  <c r="BB26" i="6"/>
  <c r="BB32" i="6"/>
  <c r="BB53" i="6"/>
  <c r="BB57" i="6"/>
  <c r="BB75" i="6"/>
  <c r="BB19" i="6"/>
  <c r="BB20" i="6"/>
  <c r="BB52" i="6"/>
  <c r="BB55" i="6"/>
  <c r="BB24" i="6"/>
  <c r="BB35" i="6"/>
  <c r="BB37" i="6"/>
  <c r="BB39" i="6"/>
  <c r="BB47" i="6"/>
  <c r="BB61" i="6"/>
  <c r="BB63" i="6"/>
  <c r="BB57" i="5"/>
  <c r="BB61" i="5"/>
  <c r="BB19" i="5"/>
  <c r="BB20" i="5"/>
  <c r="BB22" i="5"/>
  <c r="BB26" i="5"/>
  <c r="BB28" i="5"/>
  <c r="BB37" i="5"/>
  <c r="BB50" i="5"/>
  <c r="BB53" i="5"/>
  <c r="BB58" i="5"/>
  <c r="BB60" i="5"/>
  <c r="BB32" i="5"/>
  <c r="BB35" i="5"/>
  <c r="BB47" i="5"/>
  <c r="BB52" i="5"/>
  <c r="BB55" i="5"/>
  <c r="BB63" i="5"/>
  <c r="BB24" i="5"/>
  <c r="BB30" i="5"/>
  <c r="BB39" i="5"/>
  <c r="BB75" i="5"/>
  <c r="BB22" i="4"/>
  <c r="BB26" i="4"/>
  <c r="BB30" i="4"/>
  <c r="BB37" i="4"/>
  <c r="BB49" i="4"/>
  <c r="BB56" i="4"/>
  <c r="BB59" i="4"/>
  <c r="BB71" i="4"/>
  <c r="BB73" i="4"/>
  <c r="BB83" i="4"/>
  <c r="BB20" i="4"/>
  <c r="BB24" i="4"/>
  <c r="BB32" i="4"/>
  <c r="BB35" i="4"/>
  <c r="BB47" i="4"/>
  <c r="BB51" i="4"/>
  <c r="BB53" i="4"/>
  <c r="BB55" i="4"/>
  <c r="BB68" i="4"/>
  <c r="BB19" i="4"/>
  <c r="BB28" i="4"/>
  <c r="BB39" i="4"/>
  <c r="BB65" i="4"/>
  <c r="BB58" i="4"/>
  <c r="BB67" i="4"/>
  <c r="BB22" i="3"/>
  <c r="BB24" i="3"/>
  <c r="BB57" i="3"/>
  <c r="BB59" i="3"/>
  <c r="BB63" i="3"/>
  <c r="BB33" i="3"/>
  <c r="BB55" i="3"/>
  <c r="BB62" i="3"/>
  <c r="BB36" i="3"/>
  <c r="BB38" i="3"/>
  <c r="BB40" i="3"/>
  <c r="BB50" i="3"/>
  <c r="BB52" i="3"/>
  <c r="BB54" i="3"/>
  <c r="BB60" i="3"/>
  <c r="BB65" i="3"/>
  <c r="BB77" i="3"/>
  <c r="BB19" i="3"/>
  <c r="BB20" i="3"/>
  <c r="BB26" i="3"/>
  <c r="BB29" i="3"/>
  <c r="BB31" i="3"/>
  <c r="BB31" i="2"/>
  <c r="BB33" i="2"/>
  <c r="BB55" i="2"/>
  <c r="BB65" i="2"/>
  <c r="BB77" i="2"/>
  <c r="BB20" i="2"/>
  <c r="BB36" i="2"/>
  <c r="BB50" i="2"/>
  <c r="BB52" i="2"/>
  <c r="BB54" i="2"/>
  <c r="BB57" i="2"/>
  <c r="BB59" i="2"/>
  <c r="BB62" i="2"/>
  <c r="BB22" i="2"/>
  <c r="BB24" i="2"/>
  <c r="BB26" i="2"/>
  <c r="BB38" i="2"/>
  <c r="BB19" i="2"/>
  <c r="BB29" i="2"/>
  <c r="BB40" i="2"/>
  <c r="BB60" i="2"/>
  <c r="BB63" i="2"/>
</calcChain>
</file>

<file path=xl/sharedStrings.xml><?xml version="1.0" encoding="utf-8"?>
<sst xmlns="http://schemas.openxmlformats.org/spreadsheetml/2006/main" count="7742" uniqueCount="407">
  <si>
    <t/>
  </si>
  <si>
    <t>21</t>
  </si>
  <si>
    <t>12</t>
  </si>
  <si>
    <t>Stavba:</t>
  </si>
  <si>
    <t>Místo:</t>
  </si>
  <si>
    <t>Zadavatel:</t>
  </si>
  <si>
    <t>Zhotovitel:</t>
  </si>
  <si>
    <t>True</t>
  </si>
  <si>
    <t>DPH</t>
  </si>
  <si>
    <t>základní</t>
  </si>
  <si>
    <t>Popis</t>
  </si>
  <si>
    <t>Typ</t>
  </si>
  <si>
    <t>D</t>
  </si>
  <si>
    <t>0</t>
  </si>
  <si>
    <t>1</t>
  </si>
  <si>
    <t>2</t>
  </si>
  <si>
    <t>A - Velký dětský stánek č.1</t>
  </si>
  <si>
    <t>A - Velký dětský stánek č.2</t>
  </si>
  <si>
    <t>B - Zvonička</t>
  </si>
  <si>
    <t>C - Malý dětský stánek č.1</t>
  </si>
  <si>
    <t>C - Malý dětský stánek č.2</t>
  </si>
  <si>
    <t>C - Malý dětský stánek č.3</t>
  </si>
  <si>
    <t>C - Malý dětský stánek č.4</t>
  </si>
  <si>
    <t>D - Vstupní brána</t>
  </si>
  <si>
    <t>E - Dětský betlém</t>
  </si>
  <si>
    <t>F - Dětská dílnička</t>
  </si>
  <si>
    <t>G - Diskrétní zóna</t>
  </si>
  <si>
    <t>H - Stodola</t>
  </si>
  <si>
    <t>Oplocení</t>
  </si>
  <si>
    <t>10</t>
  </si>
  <si>
    <t>Objekt:</t>
  </si>
  <si>
    <t>Soupis:</t>
  </si>
  <si>
    <t>PČ</t>
  </si>
  <si>
    <t>MJ</t>
  </si>
  <si>
    <t>Množství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</si>
  <si>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</si>
  <si>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</si>
  <si>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</si>
  <si>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</si>
  <si>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</si>
  <si>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</si>
  <si>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</si>
  <si>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Konstrukce tesařské</t>
  </si>
  <si>
    <t>K</t>
  </si>
  <si>
    <t>Označení jednotlivých prvků pro montáž v dalších letech</t>
  </si>
  <si>
    <t>soub</t>
  </si>
  <si>
    <t>16</t>
  </si>
  <si>
    <t>-1164808850</t>
  </si>
  <si>
    <t>Montáž bednění stěn z hoblovaných prken tl do 32 mm na sraz</t>
  </si>
  <si>
    <t>m2</t>
  </si>
  <si>
    <t>726775005</t>
  </si>
  <si>
    <t>VV</t>
  </si>
  <si>
    <t>2,45*0,72+1,52*1,279*2-0,68*1,279</t>
  </si>
  <si>
    <t>3</t>
  </si>
  <si>
    <t>M</t>
  </si>
  <si>
    <t>prkna hoblovaná SM 20x100x4000mm  AB</t>
  </si>
  <si>
    <t>32</t>
  </si>
  <si>
    <t>1009816244</t>
  </si>
  <si>
    <t>4,782*1,1</t>
  </si>
  <si>
    <t>4</t>
  </si>
  <si>
    <t>Spojovací prostředky pro montáž stěn, příček, bednění stěn</t>
  </si>
  <si>
    <t>m3</t>
  </si>
  <si>
    <t>1465095922</t>
  </si>
  <si>
    <t>4,782*0,02</t>
  </si>
  <si>
    <t>5</t>
  </si>
  <si>
    <t>Montáž bednění střech rovných a šikmých sklonu do 60° z hoblovaných prken</t>
  </si>
  <si>
    <t>52064013</t>
  </si>
  <si>
    <t>střecha</t>
  </si>
  <si>
    <t>1,52*1,55*2</t>
  </si>
  <si>
    <t>6</t>
  </si>
  <si>
    <t>1906806420</t>
  </si>
  <si>
    <t>4,712*1,1</t>
  </si>
  <si>
    <t>7</t>
  </si>
  <si>
    <t>Spojovací prostředky krovů, bednění, laťování, nadstřešních konstrukcí</t>
  </si>
  <si>
    <t>1526090684</t>
  </si>
  <si>
    <t>4,712*0,02</t>
  </si>
  <si>
    <t>8</t>
  </si>
  <si>
    <t>Položení podlahy z hrubých prken na sraz</t>
  </si>
  <si>
    <t>217306412</t>
  </si>
  <si>
    <t>vyrovnávací platforma</t>
  </si>
  <si>
    <t>3,675+1,7</t>
  </si>
  <si>
    <t>9</t>
  </si>
  <si>
    <t>řezivo dub prkno tl. 30mm</t>
  </si>
  <si>
    <t>1119398245</t>
  </si>
  <si>
    <t>5,375*0,03*1,1</t>
  </si>
  <si>
    <t>Spojovací prostředky pro položení dřevěných podlah a zakrytí kanálů</t>
  </si>
  <si>
    <t>-1345448011</t>
  </si>
  <si>
    <t>5,375*0,03</t>
  </si>
  <si>
    <t>11</t>
  </si>
  <si>
    <t>Montáž prostorové vázané kce na sraz z hraněného řeziva průřezové pl do 120 cm2</t>
  </si>
  <si>
    <t>m</t>
  </si>
  <si>
    <t>1708230079</t>
  </si>
  <si>
    <t>sloupky</t>
  </si>
  <si>
    <t>1,279*4</t>
  </si>
  <si>
    <t>štítové trámy</t>
  </si>
  <si>
    <t>1,55*4</t>
  </si>
  <si>
    <t>ostatní</t>
  </si>
  <si>
    <t>2,6</t>
  </si>
  <si>
    <t>9,6+0,75</t>
  </si>
  <si>
    <t>Součet</t>
  </si>
  <si>
    <t>hranol konstrukční KVH lepený průřezu 100x100-280mm pohledový</t>
  </si>
  <si>
    <t>1811536900</t>
  </si>
  <si>
    <t>24,266*0,1*0,1*1,1</t>
  </si>
  <si>
    <t>13</t>
  </si>
  <si>
    <t>Spojovací prostředky pro montáž prostorových vázaných kcí</t>
  </si>
  <si>
    <t>5357099</t>
  </si>
  <si>
    <t>24,266*0,1*0,1</t>
  </si>
  <si>
    <t>14</t>
  </si>
  <si>
    <t>M+D pult (bedna) 1100x375x520mm  (dřevěná konstrukce opláštěná SM deskami)</t>
  </si>
  <si>
    <t>kus</t>
  </si>
  <si>
    <t>279842199</t>
  </si>
  <si>
    <t>15</t>
  </si>
  <si>
    <t>Přesun hmot tonážní pro kce tesařské v objektech v do 6 m</t>
  </si>
  <si>
    <t>t</t>
  </si>
  <si>
    <t>1135596512</t>
  </si>
  <si>
    <t>Krytina skládaná</t>
  </si>
  <si>
    <t>Krytina vláknocementová sklonu přes 25 do 30° dvojité krytí skládaná z obdélníků s povrchem hladkým</t>
  </si>
  <si>
    <t>-9009179</t>
  </si>
  <si>
    <t>1,55*1,52*2</t>
  </si>
  <si>
    <t>17</t>
  </si>
  <si>
    <t>Hřeben vláknocementové krytiny dvojité z obdélníků povrchem hladkým</t>
  </si>
  <si>
    <t>-1291555437</t>
  </si>
  <si>
    <t>18</t>
  </si>
  <si>
    <t>Přesun hmot tonážní pro krytiny skládané v objektech v do 6 m</t>
  </si>
  <si>
    <t>-840650584</t>
  </si>
  <si>
    <t>Konstrukce zámečnické</t>
  </si>
  <si>
    <t>19</t>
  </si>
  <si>
    <t>M+D statické zajištění konstrukce</t>
  </si>
  <si>
    <t>kg</t>
  </si>
  <si>
    <t>-2033144636</t>
  </si>
  <si>
    <t>20</t>
  </si>
  <si>
    <t>Přesun hmot tonážní pro zámečnické konstrukce v objektech v do 6 m</t>
  </si>
  <si>
    <t>1943643373</t>
  </si>
  <si>
    <t>Dokončovací práce - nátěry</t>
  </si>
  <si>
    <t>Lazurovací dvojnásobný syntetický nátěr tesařských konstrukcí</t>
  </si>
  <si>
    <t>-1238375551</t>
  </si>
  <si>
    <t>střešní prkna shora</t>
  </si>
  <si>
    <t>hranolky</t>
  </si>
  <si>
    <t>24,266*0,1*4</t>
  </si>
  <si>
    <t>pult - bedna</t>
  </si>
  <si>
    <t>(1,1+0,375)*2*0,52+1,1*0,375*2</t>
  </si>
  <si>
    <t>podnož</t>
  </si>
  <si>
    <t>5,375</t>
  </si>
  <si>
    <t>stěny z vnejší strany</t>
  </si>
  <si>
    <t>2,45*(0,72+0,25)+1,52*1,279*2</t>
  </si>
  <si>
    <t>22</t>
  </si>
  <si>
    <t>Nátěr prken stěn a stropu modrý s bílými vzory (šablony, případně válečkování)</t>
  </si>
  <si>
    <t>-2001101698</t>
  </si>
  <si>
    <t>stěny</t>
  </si>
  <si>
    <t>2,45*0,72+1,52*1,279*2</t>
  </si>
  <si>
    <t>strop</t>
  </si>
  <si>
    <t>1,55*1,5*2</t>
  </si>
  <si>
    <t>23</t>
  </si>
  <si>
    <t>24</t>
  </si>
  <si>
    <t>25</t>
  </si>
  <si>
    <t>26</t>
  </si>
  <si>
    <t>1813036942</t>
  </si>
  <si>
    <t>236447811</t>
  </si>
  <si>
    <t>1*2,55*2</t>
  </si>
  <si>
    <t>5,1*1,1</t>
  </si>
  <si>
    <t>5,1*0,02</t>
  </si>
  <si>
    <t>1*1*2</t>
  </si>
  <si>
    <t>2*1,1</t>
  </si>
  <si>
    <t>2*0,02</t>
  </si>
  <si>
    <t>-1218824227</t>
  </si>
  <si>
    <t>2,975+1,38</t>
  </si>
  <si>
    <t>1308987586</t>
  </si>
  <si>
    <t>4,355*0,03*1,1</t>
  </si>
  <si>
    <t>-491789826</t>
  </si>
  <si>
    <t>4,355*0,03</t>
  </si>
  <si>
    <t>2,55*6</t>
  </si>
  <si>
    <t>1*6</t>
  </si>
  <si>
    <t>7,9+0,444</t>
  </si>
  <si>
    <t>29,644*0,1*0,1*1,1</t>
  </si>
  <si>
    <t>29,644*0,1*0,1</t>
  </si>
  <si>
    <t>-252567086</t>
  </si>
  <si>
    <t>Montáž atypických zámečnických konstrukcí hmotnosti přes 20 do 50 kg</t>
  </si>
  <si>
    <t>-1708323284</t>
  </si>
  <si>
    <t>nerez plech</t>
  </si>
  <si>
    <t>(1,5*1-0,465*0,465*3,14)*36</t>
  </si>
  <si>
    <t>závitová tyč M30</t>
  </si>
  <si>
    <t>5,1*3,431</t>
  </si>
  <si>
    <t>plech nerezový tl 4,0mm tabule</t>
  </si>
  <si>
    <t>744712228</t>
  </si>
  <si>
    <t>1,5*1*36/1000*1,1</t>
  </si>
  <si>
    <t>tyč závitová Zn bílý DIN 975 8.8 M30</t>
  </si>
  <si>
    <t>989490128</t>
  </si>
  <si>
    <t>Opravy zámečnických konstrukcí ostatní - samostatné řezání plamenem</t>
  </si>
  <si>
    <t>1456015859</t>
  </si>
  <si>
    <t>vyřezání otvoru</t>
  </si>
  <si>
    <t>0,929*3,14</t>
  </si>
  <si>
    <t>1501109669</t>
  </si>
  <si>
    <t>29,644*0,1*4</t>
  </si>
  <si>
    <t>4,355</t>
  </si>
  <si>
    <t>2*2,55*2</t>
  </si>
  <si>
    <t>27</t>
  </si>
  <si>
    <t>-910130113</t>
  </si>
  <si>
    <t>1,74*0,72+1,02*1,219*2-0,68*1,219</t>
  </si>
  <si>
    <t>2,911*1,1</t>
  </si>
  <si>
    <t>2,911*0,02</t>
  </si>
  <si>
    <t>1,02*1,1*2</t>
  </si>
  <si>
    <t>2,244*1,1</t>
  </si>
  <si>
    <t>2,244*0,02</t>
  </si>
  <si>
    <t>566383126</t>
  </si>
  <si>
    <t>7+4,52</t>
  </si>
  <si>
    <t>1069384511</t>
  </si>
  <si>
    <t>11,52*0,03*1,1</t>
  </si>
  <si>
    <t>-1109126267</t>
  </si>
  <si>
    <t>11,52*0,03</t>
  </si>
  <si>
    <t>1,219*4</t>
  </si>
  <si>
    <t>1,1*4</t>
  </si>
  <si>
    <t>5,32</t>
  </si>
  <si>
    <t>hranol konstrukční KVH lepený průřezu 60x60-280mm pohledový</t>
  </si>
  <si>
    <t>1669598966</t>
  </si>
  <si>
    <t>rozměr 100x100</t>
  </si>
  <si>
    <t>14,596*0,1*0,1*1,1</t>
  </si>
  <si>
    <t>14,596*0,1*0,1</t>
  </si>
  <si>
    <t>M+D pult (bedna) 1000x300x520mm  (dřevěná konstrukce opláštěná SM deskami)</t>
  </si>
  <si>
    <t>632663031</t>
  </si>
  <si>
    <t>-669890449</t>
  </si>
  <si>
    <t>14,596*(0,1+0,1)*2</t>
  </si>
  <si>
    <t>(1+0,3)*2*0,52+1*0,3*2</t>
  </si>
  <si>
    <t>1,74*(0,75+0,25)+1,02*1,219*2</t>
  </si>
  <si>
    <t>1,74*0,75+1*1,219*2</t>
  </si>
  <si>
    <t>1*1,1*2</t>
  </si>
  <si>
    <t>-904126398</t>
  </si>
  <si>
    <t>139979361</t>
  </si>
  <si>
    <t>102042445</t>
  </si>
  <si>
    <t>395519731</t>
  </si>
  <si>
    <t>-2072727454</t>
  </si>
  <si>
    <t>zátěžové patky</t>
  </si>
  <si>
    <t>10,02</t>
  </si>
  <si>
    <t>-142887528</t>
  </si>
  <si>
    <t>10,02*0,03*1,1</t>
  </si>
  <si>
    <t>-1424690819</t>
  </si>
  <si>
    <t>10,02*0,03</t>
  </si>
  <si>
    <t>-1896058699</t>
  </si>
  <si>
    <t>29,12+1,56</t>
  </si>
  <si>
    <t>188369065</t>
  </si>
  <si>
    <t>30,68*0,1*0,1*1,1</t>
  </si>
  <si>
    <t>Montáž prostorové vázané kce na sraz z hraněného řeziva průřezové pl přes 224 do 288 cm2</t>
  </si>
  <si>
    <t>523526786</t>
  </si>
  <si>
    <t>27,9+27,9</t>
  </si>
  <si>
    <t>hranol konstrukční KVH lepený průřezu 140x140-240mm pohledový</t>
  </si>
  <si>
    <t>912788314</t>
  </si>
  <si>
    <t>hranol 140x200</t>
  </si>
  <si>
    <t>27,9*0,14*0,2*1,1</t>
  </si>
  <si>
    <t>hranol 150x150</t>
  </si>
  <si>
    <t>27,9*0,15*0,15*1,1</t>
  </si>
  <si>
    <t>27,9*0,14*0,2+27,9*0,15*0,15+30,68*0,1*0,1</t>
  </si>
  <si>
    <t>Montáž krytiny z polykarbonátových komůrkových desek rovných na dřevěnou konstrukci</t>
  </si>
  <si>
    <t>-816865054</t>
  </si>
  <si>
    <t>deska komůrková PC čirá tl 10mm</t>
  </si>
  <si>
    <t>333701773</t>
  </si>
  <si>
    <t>7,2*1,1</t>
  </si>
  <si>
    <t>-922306244</t>
  </si>
  <si>
    <t>625471699</t>
  </si>
  <si>
    <t>1110279077</t>
  </si>
  <si>
    <t>5,5*3,431</t>
  </si>
  <si>
    <t>1807602504</t>
  </si>
  <si>
    <t>-1590996046</t>
  </si>
  <si>
    <t>27,9*(0,14+0,2)*2+27,9*0,15*4+30,68*0,1*4</t>
  </si>
  <si>
    <t>prkna</t>
  </si>
  <si>
    <t>238584132</t>
  </si>
  <si>
    <t>2,23*1,7*2+4,2*0,8</t>
  </si>
  <si>
    <t>10,942*1,1</t>
  </si>
  <si>
    <t>10,942*0,02</t>
  </si>
  <si>
    <t>2,23*3,1*2*2</t>
  </si>
  <si>
    <t>27,652*1,1</t>
  </si>
  <si>
    <t>Montáž lišt trojúhelníkových sklonu do 60°</t>
  </si>
  <si>
    <t>-1321268870</t>
  </si>
  <si>
    <t>řezivo jehličnaté lišta 50x20mm</t>
  </si>
  <si>
    <t>-1823018200</t>
  </si>
  <si>
    <t>8,8*1,1</t>
  </si>
  <si>
    <t>27,652*0,02</t>
  </si>
  <si>
    <t>1307346590</t>
  </si>
  <si>
    <t>16,82+6,55</t>
  </si>
  <si>
    <t>schod</t>
  </si>
  <si>
    <t>1,8+0,92</t>
  </si>
  <si>
    <t>344649186</t>
  </si>
  <si>
    <t>26,09*0,03*1,1</t>
  </si>
  <si>
    <t>-1705951793</t>
  </si>
  <si>
    <t>26,09*0,03</t>
  </si>
  <si>
    <t>-623235297</t>
  </si>
  <si>
    <t>14+4,2+0,5+2,501</t>
  </si>
  <si>
    <t>396470650</t>
  </si>
  <si>
    <t>30,001*0,1*0,1*1,1</t>
  </si>
  <si>
    <t>-2034061554</t>
  </si>
  <si>
    <t>31,5+12+46,2+3,228</t>
  </si>
  <si>
    <t>-22307273</t>
  </si>
  <si>
    <t>92,928*0,15*0,15*1,1</t>
  </si>
  <si>
    <t>92,928*0,15*0,15+20,201*0,1*0,1</t>
  </si>
  <si>
    <t>M+D pult pro betlém (bedna) 2100x1100x750mm  (dřevěná konstrukce opláštěná SM deskami)</t>
  </si>
  <si>
    <t>-1089623083</t>
  </si>
  <si>
    <t>2,23*3,1*2</t>
  </si>
  <si>
    <t>1430117746</t>
  </si>
  <si>
    <t>1,854*3,1*2</t>
  </si>
  <si>
    <t>-970339632</t>
  </si>
  <si>
    <t>11,495*1,1</t>
  </si>
  <si>
    <t>882004826</t>
  </si>
  <si>
    <t>1338870262</t>
  </si>
  <si>
    <t>11,64*3,431</t>
  </si>
  <si>
    <t>1478057521</t>
  </si>
  <si>
    <t>29</t>
  </si>
  <si>
    <t>-191353936</t>
  </si>
  <si>
    <t>30</t>
  </si>
  <si>
    <t>střešní prkna shora i zespodu</t>
  </si>
  <si>
    <t>2,23*3,1*2*2*2</t>
  </si>
  <si>
    <t>20,201*0,1*4+92,928*0,15*4</t>
  </si>
  <si>
    <t>pult pod betlém</t>
  </si>
  <si>
    <t>2,1*1,1+(2,1+1,1)*2*0,75</t>
  </si>
  <si>
    <t>stěny z vnejší i vnitřní strany</t>
  </si>
  <si>
    <t>(2,23*1,7*2+4,2*0,8)*2</t>
  </si>
  <si>
    <t>1850057083</t>
  </si>
  <si>
    <t>-1285889590</t>
  </si>
  <si>
    <t>-1239351924</t>
  </si>
  <si>
    <t>2023402293</t>
  </si>
  <si>
    <t>1800005114</t>
  </si>
  <si>
    <t>4,2+0,5+2,501</t>
  </si>
  <si>
    <t>685120328</t>
  </si>
  <si>
    <t>7,201*0,1*0,1*1,1</t>
  </si>
  <si>
    <t>(31,5+46,2+3,228)</t>
  </si>
  <si>
    <t>80,928*0,15*0,15*1,1</t>
  </si>
  <si>
    <t>80,928*0,15*0,15+7,201*0,1*0,1</t>
  </si>
  <si>
    <t>M+D pult (bedna) 2100x1100x600-500mm  (dřevěná konstrukce opláštěná SM deskami)</t>
  </si>
  <si>
    <t>M+D lavice 950x500x300mm  (dřevěná konstrukce opláštěná SM deskami)</t>
  </si>
  <si>
    <t>1206434092</t>
  </si>
  <si>
    <t>M+D lavice 950x500x400mm  (dřevěná konstrukce opláštěná SM deskami)</t>
  </si>
  <si>
    <t>-329752472</t>
  </si>
  <si>
    <t>-121737697</t>
  </si>
  <si>
    <t>766625662</t>
  </si>
  <si>
    <t>80,928*0,15*4+7,201*0,1*4</t>
  </si>
  <si>
    <t xml:space="preserve">pult </t>
  </si>
  <si>
    <t>2,1*1,1+(2,1+1,1)*2*(0,6+0,5)/2</t>
  </si>
  <si>
    <t>lavice</t>
  </si>
  <si>
    <t>0,95*0,5*4+(0,95+0,5)*2*0,4*2+(0,95+0,5)*2*0,3*2</t>
  </si>
  <si>
    <t>26,09</t>
  </si>
  <si>
    <t>928505798</t>
  </si>
  <si>
    <t>2,52*2,42+2,52*2,365+2,641*((2,42+2,365)/2+1,136/2)+0,8*2,42+0,8*2,365</t>
  </si>
  <si>
    <t>23,705*1,1</t>
  </si>
  <si>
    <t>23,705*0,02</t>
  </si>
  <si>
    <t>2,52*1,85*2*2</t>
  </si>
  <si>
    <t>18,648*1,1</t>
  </si>
  <si>
    <t>18,648*0,02</t>
  </si>
  <si>
    <t>Osazení dveří tesařských dvoukřídlových</t>
  </si>
  <si>
    <t>-1718635958</t>
  </si>
  <si>
    <t>1,081*1,5</t>
  </si>
  <si>
    <t>dveře dvoukřídklové 1081x150mm kyvné, hoblované SM desky tl.20mm, vč. závěsů, kování</t>
  </si>
  <si>
    <t>1467910528</t>
  </si>
  <si>
    <t>34,51</t>
  </si>
  <si>
    <t>34,51*0,1*0,1*1,1</t>
  </si>
  <si>
    <t>34,51*0,1*0,1</t>
  </si>
  <si>
    <t>2,52*1,85*2</t>
  </si>
  <si>
    <t xml:space="preserve">střešní prkna </t>
  </si>
  <si>
    <t>2,52*1,85*3</t>
  </si>
  <si>
    <t>34,51*0,1*4</t>
  </si>
  <si>
    <t>stěny z vnější strany</t>
  </si>
  <si>
    <t>23,705</t>
  </si>
  <si>
    <t>dveře</t>
  </si>
  <si>
    <t>1,081*1,5*2</t>
  </si>
  <si>
    <t>2,52*1,85</t>
  </si>
  <si>
    <t xml:space="preserve">stěny </t>
  </si>
  <si>
    <t>-1664936618</t>
  </si>
  <si>
    <t>2,9*2,46*4</t>
  </si>
  <si>
    <t>28,536*1,1</t>
  </si>
  <si>
    <t>28,536*0,02</t>
  </si>
  <si>
    <t>176,4</t>
  </si>
  <si>
    <t>hranoly 100/100</t>
  </si>
  <si>
    <t>58,8</t>
  </si>
  <si>
    <t>1779124145</t>
  </si>
  <si>
    <t>176,4*0,1*0,02*1,1</t>
  </si>
  <si>
    <t>58,8*0,1*0,1*1,1</t>
  </si>
  <si>
    <t>46,8</t>
  </si>
  <si>
    <t>46,8*0,15*0,15*1,1</t>
  </si>
  <si>
    <t>46,8*0,15*0,15+58,8*0,1*0,1+146,4*0,1*0,02</t>
  </si>
  <si>
    <t>2,9*2</t>
  </si>
  <si>
    <t>2,9*2,46*4*2</t>
  </si>
  <si>
    <t>46,8*0,15*4+58,8*0,1*4</t>
  </si>
  <si>
    <t>prkna rámu</t>
  </si>
  <si>
    <t>176,4*(0,1+0,02)*2</t>
  </si>
  <si>
    <t>-1466902093</t>
  </si>
  <si>
    <t>Montáž tesařských stěn vázaných pomocí tesařských spojů z hoblovaného řeziva průřezové pl do 100 cm2</t>
  </si>
  <si>
    <t>-1373175294</t>
  </si>
  <si>
    <t>32+10,8+60</t>
  </si>
  <si>
    <t>horizontální prvky</t>
  </si>
  <si>
    <t>1+36</t>
  </si>
  <si>
    <t>1061661813</t>
  </si>
  <si>
    <t>36*1,1</t>
  </si>
  <si>
    <t>-1465151993</t>
  </si>
  <si>
    <t>(32+10,8)*0,1*0,1*1,1</t>
  </si>
  <si>
    <t>hranol konstrukční KVH lepený průřezu 40x80-280mm pohledový</t>
  </si>
  <si>
    <t>1911922127</t>
  </si>
  <si>
    <t>hranol 50/50</t>
  </si>
  <si>
    <t>(60+1)*0,05*0,05*1,1</t>
  </si>
  <si>
    <t>272572571</t>
  </si>
  <si>
    <t>36*0,02+(32+10,8)*0,1*0,1+(60+1)*0,05*0,05</t>
  </si>
  <si>
    <t>-903433714</t>
  </si>
  <si>
    <t>1260618161</t>
  </si>
  <si>
    <t>(20+4+100)*0,25</t>
  </si>
  <si>
    <t>1320112133</t>
  </si>
  <si>
    <t>-303817177</t>
  </si>
  <si>
    <t>36*2+(32+10,8)*0,1*4+61*0,05*4</t>
  </si>
  <si>
    <t>Zelný trh, Brno</t>
  </si>
  <si>
    <t>Statutární město Brno - MČ Brno-střed, Dominikánská 2, 60169 Brno</t>
  </si>
  <si>
    <t>M+D sláma do betlému</t>
  </si>
  <si>
    <t>Dětská  vesnička - Zelný trh, Brno</t>
  </si>
  <si>
    <t>Nevyplňovat a neupravovat.
Nejedná se o položkový soupis prací ke stanovení ceny jednotlivých položek, pouze o přibližný výčet položek, které bude nutné minimálně řešit při stanovení ceny v krycím listu.
Výčet neobsahuje veškeré potřebné položky materiálu a prací, které bude nutné pro realizaci zajistit z pohledu zhotovitele.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</si>
</sst>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"/>
  </numFmts>
  <fonts count="1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9"/>
      <name val="Arial CE"/>
    </font>
    <font>
      <sz val="9"/>
      <color rgb="FF969696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0" xfId="0" applyFont="1" applyAlignment="1">
      <alignment horizontal="left"/>
    </xf>
    <xf numFmtId="0" fontId="5" fillId="0" borderId="6" xfId="0" applyFont="1" applyBorder="1" applyAlignment="1"/>
    <xf numFmtId="0" fontId="5" fillId="0" borderId="0" xfId="0" applyFont="1" applyBorder="1" applyAlignment="1"/>
    <xf numFmtId="164" fontId="5" fillId="0" borderId="0" xfId="0" applyNumberFormat="1" applyFont="1" applyBorder="1" applyAlignment="1"/>
    <xf numFmtId="164" fontId="5" fillId="0" borderId="7" xfId="0" applyNumberFormat="1" applyFont="1" applyBorder="1" applyAlignme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165" fontId="9" fillId="0" borderId="14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Border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/>
    <xf numFmtId="0" fontId="0" fillId="0" borderId="17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83"/>
  <sheetViews>
    <sheetView showGridLines="0" tabSelected="1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8.5" style="1" customWidth="1"/>
    <col min="6" max="6" width="60.83203125" style="1" customWidth="1"/>
    <col min="7" max="7" width="7.5" style="1" customWidth="1"/>
    <col min="8" max="8" width="14.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51.7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3"/>
      <c r="C3" s="96"/>
      <c r="D3" s="96"/>
      <c r="E3" s="96"/>
      <c r="F3" s="96"/>
      <c r="G3" s="96"/>
      <c r="H3" s="96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">
        <v>405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16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">
        <v>402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">
        <v>403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SUM(M19:M55)</f>
        <v>12.084691999999999</v>
      </c>
      <c r="N18" s="30"/>
      <c r="O18" s="31">
        <f>SUM(O19:O55)</f>
        <v>0.36083723000000001</v>
      </c>
      <c r="P18" s="30"/>
      <c r="Q18" s="32">
        <f>SUM(Q19:Q55)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SUM(BH19:BH55)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47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48</v>
      </c>
      <c r="G20" s="40" t="s">
        <v>49</v>
      </c>
      <c r="H20" s="41">
        <v>4.782</v>
      </c>
      <c r="I20" s="13"/>
      <c r="J20" s="42" t="s">
        <v>0</v>
      </c>
      <c r="K20" s="43" t="s">
        <v>9</v>
      </c>
      <c r="L20" s="44">
        <v>0.17</v>
      </c>
      <c r="M20" s="44">
        <f>L20*H20</f>
        <v>0.81294000000000011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52</v>
      </c>
      <c r="H21" s="52">
        <v>4.782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5.26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4.8970600000000003E-2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58</v>
      </c>
      <c r="H23" s="52">
        <v>5.26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60</v>
      </c>
      <c r="G24" s="40" t="s">
        <v>61</v>
      </c>
      <c r="H24" s="41">
        <v>9.6000000000000002E-2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1.1443200000000001E-3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63</v>
      </c>
      <c r="H25" s="52">
        <v>9.6000000000000002E-2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65</v>
      </c>
      <c r="G26" s="40" t="s">
        <v>49</v>
      </c>
      <c r="H26" s="41">
        <v>4.7119999999999997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1.6303519999999998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6" customFormat="1" x14ac:dyDescent="0.2">
      <c r="B27" s="64"/>
      <c r="D27" s="49" t="s">
        <v>51</v>
      </c>
      <c r="E27" s="65"/>
      <c r="F27" s="66" t="s">
        <v>67</v>
      </c>
      <c r="H27" s="65" t="s">
        <v>0</v>
      </c>
      <c r="I27" s="64"/>
      <c r="J27" s="67"/>
      <c r="K27" s="68"/>
      <c r="L27" s="68"/>
      <c r="M27" s="68"/>
      <c r="N27" s="68"/>
      <c r="O27" s="68"/>
      <c r="P27" s="68"/>
      <c r="Q27" s="69"/>
      <c r="AQ27" s="65" t="s">
        <v>51</v>
      </c>
      <c r="AR27" s="65" t="s">
        <v>15</v>
      </c>
      <c r="AS27" s="6" t="s">
        <v>14</v>
      </c>
      <c r="AT27" s="6" t="s">
        <v>7</v>
      </c>
      <c r="AU27" s="6" t="s">
        <v>13</v>
      </c>
      <c r="AV27" s="65" t="s">
        <v>41</v>
      </c>
    </row>
    <row r="28" spans="1:62" s="5" customFormat="1" x14ac:dyDescent="0.2">
      <c r="B28" s="48"/>
      <c r="D28" s="49" t="s">
        <v>51</v>
      </c>
      <c r="E28" s="50"/>
      <c r="F28" s="51" t="s">
        <v>68</v>
      </c>
      <c r="H28" s="52">
        <v>4.7119999999999997</v>
      </c>
      <c r="I28" s="48"/>
      <c r="J28" s="53"/>
      <c r="K28" s="54"/>
      <c r="L28" s="54"/>
      <c r="M28" s="54"/>
      <c r="N28" s="54"/>
      <c r="O28" s="54"/>
      <c r="P28" s="54"/>
      <c r="Q28" s="55"/>
      <c r="AQ28" s="50" t="s">
        <v>51</v>
      </c>
      <c r="AR28" s="50" t="s">
        <v>15</v>
      </c>
      <c r="AS28" s="5" t="s">
        <v>15</v>
      </c>
      <c r="AT28" s="5" t="s">
        <v>7</v>
      </c>
      <c r="AU28" s="5" t="s">
        <v>14</v>
      </c>
      <c r="AV28" s="50" t="s">
        <v>41</v>
      </c>
    </row>
    <row r="29" spans="1:62" s="2" customFormat="1" ht="16.5" customHeight="1" x14ac:dyDescent="0.2">
      <c r="A29" s="12"/>
      <c r="B29" s="36"/>
      <c r="C29" s="56" t="s">
        <v>69</v>
      </c>
      <c r="D29" s="56" t="s">
        <v>54</v>
      </c>
      <c r="E29" s="57"/>
      <c r="F29" s="58" t="s">
        <v>55</v>
      </c>
      <c r="G29" s="59" t="s">
        <v>49</v>
      </c>
      <c r="H29" s="60">
        <v>5.1829999999999998</v>
      </c>
      <c r="I29" s="61"/>
      <c r="J29" s="62" t="s">
        <v>0</v>
      </c>
      <c r="K29" s="63" t="s">
        <v>9</v>
      </c>
      <c r="L29" s="44">
        <v>0</v>
      </c>
      <c r="M29" s="44">
        <f>L29*H29</f>
        <v>0</v>
      </c>
      <c r="N29" s="44">
        <v>9.3100000000000006E-3</v>
      </c>
      <c r="O29" s="44">
        <f>N29*H29</f>
        <v>4.8253730000000002E-2</v>
      </c>
      <c r="P29" s="44">
        <v>0</v>
      </c>
      <c r="Q29" s="45">
        <f>P29*H29</f>
        <v>0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O29" s="46" t="s">
        <v>56</v>
      </c>
      <c r="AQ29" s="46" t="s">
        <v>54</v>
      </c>
      <c r="AR29" s="46" t="s">
        <v>15</v>
      </c>
      <c r="AV29" s="8" t="s">
        <v>41</v>
      </c>
      <c r="BB29" s="47" t="e">
        <f>IF(K29="základní",#REF!,0)</f>
        <v>#REF!</v>
      </c>
      <c r="BC29" s="47">
        <f>IF(K29="snížená",#REF!,0)</f>
        <v>0</v>
      </c>
      <c r="BD29" s="47">
        <f>IF(K29="zákl. přenesená",#REF!,0)</f>
        <v>0</v>
      </c>
      <c r="BE29" s="47">
        <f>IF(K29="sníž. přenesená",#REF!,0)</f>
        <v>0</v>
      </c>
      <c r="BF29" s="47">
        <f>IF(K29="nulová",#REF!,0)</f>
        <v>0</v>
      </c>
      <c r="BG29" s="8" t="s">
        <v>14</v>
      </c>
      <c r="BH29" s="47" t="e">
        <f>ROUND(#REF!*H29,2)</f>
        <v>#REF!</v>
      </c>
      <c r="BI29" s="8" t="s">
        <v>46</v>
      </c>
      <c r="BJ29" s="46" t="s">
        <v>70</v>
      </c>
    </row>
    <row r="30" spans="1:62" s="5" customFormat="1" x14ac:dyDescent="0.2">
      <c r="B30" s="48"/>
      <c r="D30" s="49" t="s">
        <v>51</v>
      </c>
      <c r="E30" s="50"/>
      <c r="F30" s="51" t="s">
        <v>71</v>
      </c>
      <c r="H30" s="52">
        <v>5.1829999999999998</v>
      </c>
      <c r="I30" s="48"/>
      <c r="J30" s="53"/>
      <c r="K30" s="54"/>
      <c r="L30" s="54"/>
      <c r="M30" s="54"/>
      <c r="N30" s="54"/>
      <c r="O30" s="54"/>
      <c r="P30" s="54"/>
      <c r="Q30" s="55"/>
      <c r="AQ30" s="50" t="s">
        <v>51</v>
      </c>
      <c r="AR30" s="50" t="s">
        <v>15</v>
      </c>
      <c r="AS30" s="5" t="s">
        <v>15</v>
      </c>
      <c r="AT30" s="5" t="s">
        <v>7</v>
      </c>
      <c r="AU30" s="5" t="s">
        <v>14</v>
      </c>
      <c r="AV30" s="50" t="s">
        <v>41</v>
      </c>
    </row>
    <row r="31" spans="1:62" s="2" customFormat="1" ht="24.2" customHeight="1" x14ac:dyDescent="0.2">
      <c r="A31" s="12"/>
      <c r="B31" s="36"/>
      <c r="C31" s="37" t="s">
        <v>72</v>
      </c>
      <c r="D31" s="37" t="s">
        <v>43</v>
      </c>
      <c r="E31" s="38"/>
      <c r="F31" s="39" t="s">
        <v>73</v>
      </c>
      <c r="G31" s="40" t="s">
        <v>61</v>
      </c>
      <c r="H31" s="41">
        <v>9.4E-2</v>
      </c>
      <c r="I31" s="13"/>
      <c r="J31" s="42" t="s">
        <v>0</v>
      </c>
      <c r="K31" s="43" t="s">
        <v>9</v>
      </c>
      <c r="L31" s="44">
        <v>0</v>
      </c>
      <c r="M31" s="44">
        <f>L31*H31</f>
        <v>0</v>
      </c>
      <c r="N31" s="44">
        <v>2.2839999999999999E-2</v>
      </c>
      <c r="O31" s="44">
        <f>N31*H31</f>
        <v>2.1469599999999998E-3</v>
      </c>
      <c r="P31" s="44">
        <v>0</v>
      </c>
      <c r="Q31" s="45">
        <f>P31*H31</f>
        <v>0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O31" s="46" t="s">
        <v>46</v>
      </c>
      <c r="AQ31" s="46" t="s">
        <v>43</v>
      </c>
      <c r="AR31" s="46" t="s">
        <v>15</v>
      </c>
      <c r="AV31" s="8" t="s">
        <v>41</v>
      </c>
      <c r="BB31" s="47" t="e">
        <f>IF(K31="základní",#REF!,0)</f>
        <v>#REF!</v>
      </c>
      <c r="BC31" s="47">
        <f>IF(K31="snížená",#REF!,0)</f>
        <v>0</v>
      </c>
      <c r="BD31" s="47">
        <f>IF(K31="zákl. přenesená",#REF!,0)</f>
        <v>0</v>
      </c>
      <c r="BE31" s="47">
        <f>IF(K31="sníž. přenesená",#REF!,0)</f>
        <v>0</v>
      </c>
      <c r="BF31" s="47">
        <f>IF(K31="nulová",#REF!,0)</f>
        <v>0</v>
      </c>
      <c r="BG31" s="8" t="s">
        <v>14</v>
      </c>
      <c r="BH31" s="47" t="e">
        <f>ROUND(#REF!*H31,2)</f>
        <v>#REF!</v>
      </c>
      <c r="BI31" s="8" t="s">
        <v>46</v>
      </c>
      <c r="BJ31" s="46" t="s">
        <v>74</v>
      </c>
    </row>
    <row r="32" spans="1:62" s="5" customFormat="1" x14ac:dyDescent="0.2">
      <c r="B32" s="48"/>
      <c r="D32" s="49" t="s">
        <v>51</v>
      </c>
      <c r="E32" s="50"/>
      <c r="F32" s="51" t="s">
        <v>75</v>
      </c>
      <c r="H32" s="52">
        <v>9.4E-2</v>
      </c>
      <c r="I32" s="48"/>
      <c r="J32" s="53"/>
      <c r="K32" s="54"/>
      <c r="L32" s="54"/>
      <c r="M32" s="54"/>
      <c r="N32" s="54"/>
      <c r="O32" s="54"/>
      <c r="P32" s="54"/>
      <c r="Q32" s="55"/>
      <c r="AQ32" s="50" t="s">
        <v>51</v>
      </c>
      <c r="AR32" s="50" t="s">
        <v>15</v>
      </c>
      <c r="AS32" s="5" t="s">
        <v>15</v>
      </c>
      <c r="AT32" s="5" t="s">
        <v>7</v>
      </c>
      <c r="AU32" s="5" t="s">
        <v>14</v>
      </c>
      <c r="AV32" s="50" t="s">
        <v>41</v>
      </c>
    </row>
    <row r="33" spans="1:62" s="2" customFormat="1" ht="16.5" customHeight="1" x14ac:dyDescent="0.2">
      <c r="A33" s="12"/>
      <c r="B33" s="36"/>
      <c r="C33" s="37" t="s">
        <v>76</v>
      </c>
      <c r="D33" s="37" t="s">
        <v>43</v>
      </c>
      <c r="E33" s="38"/>
      <c r="F33" s="39" t="s">
        <v>77</v>
      </c>
      <c r="G33" s="40" t="s">
        <v>49</v>
      </c>
      <c r="H33" s="41">
        <v>5.375</v>
      </c>
      <c r="I33" s="13"/>
      <c r="J33" s="42" t="s">
        <v>0</v>
      </c>
      <c r="K33" s="43" t="s">
        <v>9</v>
      </c>
      <c r="L33" s="44">
        <v>0.252</v>
      </c>
      <c r="M33" s="44">
        <f>L33*H33</f>
        <v>1.3545</v>
      </c>
      <c r="N33" s="44">
        <v>0</v>
      </c>
      <c r="O33" s="44">
        <f>N33*H33</f>
        <v>0</v>
      </c>
      <c r="P33" s="44">
        <v>0</v>
      </c>
      <c r="Q33" s="45">
        <f>P33*H33</f>
        <v>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O33" s="46" t="s">
        <v>46</v>
      </c>
      <c r="AQ33" s="46" t="s">
        <v>43</v>
      </c>
      <c r="AR33" s="46" t="s">
        <v>15</v>
      </c>
      <c r="AV33" s="8" t="s">
        <v>41</v>
      </c>
      <c r="BB33" s="47" t="e">
        <f>IF(K33="základní",#REF!,0)</f>
        <v>#REF!</v>
      </c>
      <c r="BC33" s="47">
        <f>IF(K33="snížená",#REF!,0)</f>
        <v>0</v>
      </c>
      <c r="BD33" s="47">
        <f>IF(K33="zákl. přenesená",#REF!,0)</f>
        <v>0</v>
      </c>
      <c r="BE33" s="47">
        <f>IF(K33="sníž. přenesená",#REF!,0)</f>
        <v>0</v>
      </c>
      <c r="BF33" s="47">
        <f>IF(K33="nulová",#REF!,0)</f>
        <v>0</v>
      </c>
      <c r="BG33" s="8" t="s">
        <v>14</v>
      </c>
      <c r="BH33" s="47" t="e">
        <f>ROUND(#REF!*H33,2)</f>
        <v>#REF!</v>
      </c>
      <c r="BI33" s="8" t="s">
        <v>46</v>
      </c>
      <c r="BJ33" s="46" t="s">
        <v>78</v>
      </c>
    </row>
    <row r="34" spans="1:62" s="6" customFormat="1" x14ac:dyDescent="0.2">
      <c r="B34" s="64"/>
      <c r="D34" s="49" t="s">
        <v>51</v>
      </c>
      <c r="E34" s="65"/>
      <c r="F34" s="66" t="s">
        <v>79</v>
      </c>
      <c r="H34" s="65" t="s">
        <v>0</v>
      </c>
      <c r="I34" s="64"/>
      <c r="J34" s="67"/>
      <c r="K34" s="68"/>
      <c r="L34" s="68"/>
      <c r="M34" s="68"/>
      <c r="N34" s="68"/>
      <c r="O34" s="68"/>
      <c r="P34" s="68"/>
      <c r="Q34" s="69"/>
      <c r="AQ34" s="65" t="s">
        <v>51</v>
      </c>
      <c r="AR34" s="65" t="s">
        <v>15</v>
      </c>
      <c r="AS34" s="6" t="s">
        <v>14</v>
      </c>
      <c r="AT34" s="6" t="s">
        <v>7</v>
      </c>
      <c r="AU34" s="6" t="s">
        <v>13</v>
      </c>
      <c r="AV34" s="65" t="s">
        <v>41</v>
      </c>
    </row>
    <row r="35" spans="1:62" s="5" customFormat="1" x14ac:dyDescent="0.2">
      <c r="B35" s="48"/>
      <c r="D35" s="49" t="s">
        <v>51</v>
      </c>
      <c r="E35" s="50"/>
      <c r="F35" s="51" t="s">
        <v>80</v>
      </c>
      <c r="H35" s="52">
        <v>5.375</v>
      </c>
      <c r="I35" s="48"/>
      <c r="J35" s="53"/>
      <c r="K35" s="54"/>
      <c r="L35" s="54"/>
      <c r="M35" s="54"/>
      <c r="N35" s="54"/>
      <c r="O35" s="54"/>
      <c r="P35" s="54"/>
      <c r="Q35" s="55"/>
      <c r="AQ35" s="50" t="s">
        <v>51</v>
      </c>
      <c r="AR35" s="50" t="s">
        <v>15</v>
      </c>
      <c r="AS35" s="5" t="s">
        <v>15</v>
      </c>
      <c r="AT35" s="5" t="s">
        <v>7</v>
      </c>
      <c r="AU35" s="5" t="s">
        <v>14</v>
      </c>
      <c r="AV35" s="50" t="s">
        <v>41</v>
      </c>
    </row>
    <row r="36" spans="1:62" s="2" customFormat="1" ht="16.5" customHeight="1" x14ac:dyDescent="0.2">
      <c r="A36" s="12"/>
      <c r="B36" s="36"/>
      <c r="C36" s="56" t="s">
        <v>81</v>
      </c>
      <c r="D36" s="56" t="s">
        <v>54</v>
      </c>
      <c r="E36" s="57"/>
      <c r="F36" s="58" t="s">
        <v>82</v>
      </c>
      <c r="G36" s="59" t="s">
        <v>61</v>
      </c>
      <c r="H36" s="60">
        <v>0.17699999999999999</v>
      </c>
      <c r="I36" s="61"/>
      <c r="J36" s="62" t="s">
        <v>0</v>
      </c>
      <c r="K36" s="63" t="s">
        <v>9</v>
      </c>
      <c r="L36" s="44">
        <v>0</v>
      </c>
      <c r="M36" s="44">
        <f>L36*H36</f>
        <v>0</v>
      </c>
      <c r="N36" s="44">
        <v>0.55000000000000004</v>
      </c>
      <c r="O36" s="44">
        <f>N36*H36</f>
        <v>9.7350000000000006E-2</v>
      </c>
      <c r="P36" s="44">
        <v>0</v>
      </c>
      <c r="Q36" s="45">
        <f>P36*H36</f>
        <v>0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O36" s="46" t="s">
        <v>56</v>
      </c>
      <c r="AQ36" s="46" t="s">
        <v>54</v>
      </c>
      <c r="AR36" s="46" t="s">
        <v>15</v>
      </c>
      <c r="AV36" s="8" t="s">
        <v>41</v>
      </c>
      <c r="BB36" s="47" t="e">
        <f>IF(K36="základní",#REF!,0)</f>
        <v>#REF!</v>
      </c>
      <c r="BC36" s="47">
        <f>IF(K36="snížená",#REF!,0)</f>
        <v>0</v>
      </c>
      <c r="BD36" s="47">
        <f>IF(K36="zákl. přenesená",#REF!,0)</f>
        <v>0</v>
      </c>
      <c r="BE36" s="47">
        <f>IF(K36="sníž. přenesená",#REF!,0)</f>
        <v>0</v>
      </c>
      <c r="BF36" s="47">
        <f>IF(K36="nulová",#REF!,0)</f>
        <v>0</v>
      </c>
      <c r="BG36" s="8" t="s">
        <v>14</v>
      </c>
      <c r="BH36" s="47" t="e">
        <f>ROUND(#REF!*H36,2)</f>
        <v>#REF!</v>
      </c>
      <c r="BI36" s="8" t="s">
        <v>46</v>
      </c>
      <c r="BJ36" s="46" t="s">
        <v>83</v>
      </c>
    </row>
    <row r="37" spans="1:62" s="5" customFormat="1" x14ac:dyDescent="0.2">
      <c r="B37" s="48"/>
      <c r="D37" s="49" t="s">
        <v>51</v>
      </c>
      <c r="E37" s="50"/>
      <c r="F37" s="51" t="s">
        <v>84</v>
      </c>
      <c r="H37" s="52">
        <v>0.17699999999999999</v>
      </c>
      <c r="I37" s="48"/>
      <c r="J37" s="53"/>
      <c r="K37" s="54"/>
      <c r="L37" s="54"/>
      <c r="M37" s="54"/>
      <c r="N37" s="54"/>
      <c r="O37" s="54"/>
      <c r="P37" s="54"/>
      <c r="Q37" s="55"/>
      <c r="AQ37" s="50" t="s">
        <v>51</v>
      </c>
      <c r="AR37" s="50" t="s">
        <v>15</v>
      </c>
      <c r="AS37" s="5" t="s">
        <v>15</v>
      </c>
      <c r="AT37" s="5" t="s">
        <v>7</v>
      </c>
      <c r="AU37" s="5" t="s">
        <v>14</v>
      </c>
      <c r="AV37" s="50" t="s">
        <v>41</v>
      </c>
    </row>
    <row r="38" spans="1:62" s="2" customFormat="1" ht="24.2" customHeight="1" x14ac:dyDescent="0.2">
      <c r="A38" s="12"/>
      <c r="B38" s="36"/>
      <c r="C38" s="37" t="s">
        <v>29</v>
      </c>
      <c r="D38" s="37" t="s">
        <v>43</v>
      </c>
      <c r="E38" s="38"/>
      <c r="F38" s="39" t="s">
        <v>85</v>
      </c>
      <c r="G38" s="40" t="s">
        <v>49</v>
      </c>
      <c r="H38" s="41">
        <v>0.161</v>
      </c>
      <c r="I38" s="13"/>
      <c r="J38" s="42" t="s">
        <v>0</v>
      </c>
      <c r="K38" s="43" t="s">
        <v>9</v>
      </c>
      <c r="L38" s="44">
        <v>0</v>
      </c>
      <c r="M38" s="44">
        <f>L38*H38</f>
        <v>0</v>
      </c>
      <c r="N38" s="44">
        <v>1.8000000000000001E-4</v>
      </c>
      <c r="O38" s="44">
        <f>N38*H38</f>
        <v>2.8980000000000004E-5</v>
      </c>
      <c r="P38" s="44">
        <v>0</v>
      </c>
      <c r="Q38" s="45">
        <f>P38*H38</f>
        <v>0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O38" s="46" t="s">
        <v>46</v>
      </c>
      <c r="AQ38" s="46" t="s">
        <v>43</v>
      </c>
      <c r="AR38" s="46" t="s">
        <v>15</v>
      </c>
      <c r="AV38" s="8" t="s">
        <v>41</v>
      </c>
      <c r="BB38" s="47" t="e">
        <f>IF(K38="základní",#REF!,0)</f>
        <v>#REF!</v>
      </c>
      <c r="BC38" s="47">
        <f>IF(K38="snížená",#REF!,0)</f>
        <v>0</v>
      </c>
      <c r="BD38" s="47">
        <f>IF(K38="zákl. přenesená",#REF!,0)</f>
        <v>0</v>
      </c>
      <c r="BE38" s="47">
        <f>IF(K38="sníž. přenesená",#REF!,0)</f>
        <v>0</v>
      </c>
      <c r="BF38" s="47">
        <f>IF(K38="nulová",#REF!,0)</f>
        <v>0</v>
      </c>
      <c r="BG38" s="8" t="s">
        <v>14</v>
      </c>
      <c r="BH38" s="47" t="e">
        <f>ROUND(#REF!*H38,2)</f>
        <v>#REF!</v>
      </c>
      <c r="BI38" s="8" t="s">
        <v>46</v>
      </c>
      <c r="BJ38" s="46" t="s">
        <v>86</v>
      </c>
    </row>
    <row r="39" spans="1:62" s="5" customFormat="1" x14ac:dyDescent="0.2">
      <c r="B39" s="48"/>
      <c r="D39" s="49" t="s">
        <v>51</v>
      </c>
      <c r="E39" s="50" t="s">
        <v>0</v>
      </c>
      <c r="F39" s="51" t="s">
        <v>87</v>
      </c>
      <c r="H39" s="52">
        <v>0.161</v>
      </c>
      <c r="I39" s="48"/>
      <c r="J39" s="53"/>
      <c r="K39" s="54"/>
      <c r="L39" s="54"/>
      <c r="M39" s="54"/>
      <c r="N39" s="54"/>
      <c r="O39" s="54"/>
      <c r="P39" s="54"/>
      <c r="Q39" s="55"/>
      <c r="AQ39" s="50" t="s">
        <v>51</v>
      </c>
      <c r="AR39" s="50" t="s">
        <v>15</v>
      </c>
      <c r="AS39" s="5" t="s">
        <v>15</v>
      </c>
      <c r="AT39" s="5" t="s">
        <v>7</v>
      </c>
      <c r="AU39" s="5" t="s">
        <v>14</v>
      </c>
      <c r="AV39" s="50" t="s">
        <v>41</v>
      </c>
    </row>
    <row r="40" spans="1:62" s="2" customFormat="1" ht="24.2" customHeight="1" x14ac:dyDescent="0.2">
      <c r="A40" s="12"/>
      <c r="B40" s="36"/>
      <c r="C40" s="37" t="s">
        <v>88</v>
      </c>
      <c r="D40" s="37" t="s">
        <v>43</v>
      </c>
      <c r="E40" s="38"/>
      <c r="F40" s="39" t="s">
        <v>89</v>
      </c>
      <c r="G40" s="40" t="s">
        <v>90</v>
      </c>
      <c r="H40" s="41">
        <v>24.265999999999998</v>
      </c>
      <c r="I40" s="13"/>
      <c r="J40" s="42" t="s">
        <v>0</v>
      </c>
      <c r="K40" s="43" t="s">
        <v>9</v>
      </c>
      <c r="L40" s="44">
        <v>0.308</v>
      </c>
      <c r="M40" s="44">
        <f>L40*H40</f>
        <v>7.473927999999999</v>
      </c>
      <c r="N40" s="44">
        <v>0</v>
      </c>
      <c r="O40" s="44">
        <f>N40*H40</f>
        <v>0</v>
      </c>
      <c r="P40" s="44">
        <v>0</v>
      </c>
      <c r="Q40" s="45">
        <f>P40*H40</f>
        <v>0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O40" s="46" t="s">
        <v>46</v>
      </c>
      <c r="AQ40" s="46" t="s">
        <v>43</v>
      </c>
      <c r="AR40" s="46" t="s">
        <v>15</v>
      </c>
      <c r="AV40" s="8" t="s">
        <v>41</v>
      </c>
      <c r="BB40" s="47" t="e">
        <f>IF(K40="základní",#REF!,0)</f>
        <v>#REF!</v>
      </c>
      <c r="BC40" s="47">
        <f>IF(K40="snížená",#REF!,0)</f>
        <v>0</v>
      </c>
      <c r="BD40" s="47">
        <f>IF(K40="zákl. přenesená",#REF!,0)</f>
        <v>0</v>
      </c>
      <c r="BE40" s="47">
        <f>IF(K40="sníž. přenesená",#REF!,0)</f>
        <v>0</v>
      </c>
      <c r="BF40" s="47">
        <f>IF(K40="nulová",#REF!,0)</f>
        <v>0</v>
      </c>
      <c r="BG40" s="8" t="s">
        <v>14</v>
      </c>
      <c r="BH40" s="47" t="e">
        <f>ROUND(#REF!*H40,2)</f>
        <v>#REF!</v>
      </c>
      <c r="BI40" s="8" t="s">
        <v>46</v>
      </c>
      <c r="BJ40" s="46" t="s">
        <v>91</v>
      </c>
    </row>
    <row r="41" spans="1:62" s="6" customFormat="1" x14ac:dyDescent="0.2">
      <c r="B41" s="64"/>
      <c r="D41" s="49" t="s">
        <v>51</v>
      </c>
      <c r="E41" s="65" t="s">
        <v>0</v>
      </c>
      <c r="F41" s="66" t="s">
        <v>92</v>
      </c>
      <c r="H41" s="65" t="s">
        <v>0</v>
      </c>
      <c r="I41" s="64"/>
      <c r="J41" s="67"/>
      <c r="K41" s="68"/>
      <c r="L41" s="68"/>
      <c r="M41" s="68"/>
      <c r="N41" s="68"/>
      <c r="O41" s="68"/>
      <c r="P41" s="68"/>
      <c r="Q41" s="69"/>
      <c r="AQ41" s="65" t="s">
        <v>51</v>
      </c>
      <c r="AR41" s="65" t="s">
        <v>15</v>
      </c>
      <c r="AS41" s="6" t="s">
        <v>14</v>
      </c>
      <c r="AT41" s="6" t="s">
        <v>7</v>
      </c>
      <c r="AU41" s="6" t="s">
        <v>13</v>
      </c>
      <c r="AV41" s="65" t="s">
        <v>41</v>
      </c>
    </row>
    <row r="42" spans="1:62" s="5" customFormat="1" x14ac:dyDescent="0.2">
      <c r="B42" s="48"/>
      <c r="D42" s="49" t="s">
        <v>51</v>
      </c>
      <c r="E42" s="50" t="s">
        <v>0</v>
      </c>
      <c r="F42" s="51" t="s">
        <v>93</v>
      </c>
      <c r="H42" s="52">
        <v>5.1159999999999997</v>
      </c>
      <c r="I42" s="48"/>
      <c r="J42" s="53"/>
      <c r="K42" s="54"/>
      <c r="L42" s="54"/>
      <c r="M42" s="54"/>
      <c r="N42" s="54"/>
      <c r="O42" s="54"/>
      <c r="P42" s="54"/>
      <c r="Q42" s="55"/>
      <c r="AQ42" s="50" t="s">
        <v>51</v>
      </c>
      <c r="AR42" s="50" t="s">
        <v>15</v>
      </c>
      <c r="AS42" s="5" t="s">
        <v>15</v>
      </c>
      <c r="AT42" s="5" t="s">
        <v>7</v>
      </c>
      <c r="AU42" s="5" t="s">
        <v>13</v>
      </c>
      <c r="AV42" s="50" t="s">
        <v>41</v>
      </c>
    </row>
    <row r="43" spans="1:62" s="6" customFormat="1" x14ac:dyDescent="0.2">
      <c r="B43" s="64"/>
      <c r="D43" s="49" t="s">
        <v>51</v>
      </c>
      <c r="E43" s="65" t="s">
        <v>0</v>
      </c>
      <c r="F43" s="66" t="s">
        <v>94</v>
      </c>
      <c r="H43" s="65" t="s">
        <v>0</v>
      </c>
      <c r="I43" s="64"/>
      <c r="J43" s="67"/>
      <c r="K43" s="68"/>
      <c r="L43" s="68"/>
      <c r="M43" s="68"/>
      <c r="N43" s="68"/>
      <c r="O43" s="68"/>
      <c r="P43" s="68"/>
      <c r="Q43" s="69"/>
      <c r="AQ43" s="65" t="s">
        <v>51</v>
      </c>
      <c r="AR43" s="65" t="s">
        <v>15</v>
      </c>
      <c r="AS43" s="6" t="s">
        <v>14</v>
      </c>
      <c r="AT43" s="6" t="s">
        <v>7</v>
      </c>
      <c r="AU43" s="6" t="s">
        <v>13</v>
      </c>
      <c r="AV43" s="65" t="s">
        <v>41</v>
      </c>
    </row>
    <row r="44" spans="1:62" s="5" customFormat="1" x14ac:dyDescent="0.2">
      <c r="B44" s="48"/>
      <c r="D44" s="49" t="s">
        <v>51</v>
      </c>
      <c r="E44" s="50" t="s">
        <v>0</v>
      </c>
      <c r="F44" s="51" t="s">
        <v>95</v>
      </c>
      <c r="H44" s="52">
        <v>6.2</v>
      </c>
      <c r="I44" s="48"/>
      <c r="J44" s="53"/>
      <c r="K44" s="54"/>
      <c r="L44" s="54"/>
      <c r="M44" s="54"/>
      <c r="N44" s="54"/>
      <c r="O44" s="54"/>
      <c r="P44" s="54"/>
      <c r="Q44" s="55"/>
      <c r="AQ44" s="50" t="s">
        <v>51</v>
      </c>
      <c r="AR44" s="50" t="s">
        <v>15</v>
      </c>
      <c r="AS44" s="5" t="s">
        <v>15</v>
      </c>
      <c r="AT44" s="5" t="s">
        <v>7</v>
      </c>
      <c r="AU44" s="5" t="s">
        <v>13</v>
      </c>
      <c r="AV44" s="50" t="s">
        <v>41</v>
      </c>
    </row>
    <row r="45" spans="1:62" s="6" customFormat="1" x14ac:dyDescent="0.2">
      <c r="B45" s="64"/>
      <c r="D45" s="49" t="s">
        <v>51</v>
      </c>
      <c r="E45" s="65" t="s">
        <v>0</v>
      </c>
      <c r="F45" s="66" t="s">
        <v>96</v>
      </c>
      <c r="H45" s="65" t="s">
        <v>0</v>
      </c>
      <c r="I45" s="64"/>
      <c r="J45" s="67"/>
      <c r="K45" s="68"/>
      <c r="L45" s="68"/>
      <c r="M45" s="68"/>
      <c r="N45" s="68"/>
      <c r="O45" s="68"/>
      <c r="P45" s="68"/>
      <c r="Q45" s="69"/>
      <c r="AQ45" s="65" t="s">
        <v>51</v>
      </c>
      <c r="AR45" s="65" t="s">
        <v>15</v>
      </c>
      <c r="AS45" s="6" t="s">
        <v>14</v>
      </c>
      <c r="AT45" s="6" t="s">
        <v>7</v>
      </c>
      <c r="AU45" s="6" t="s">
        <v>13</v>
      </c>
      <c r="AV45" s="65" t="s">
        <v>41</v>
      </c>
    </row>
    <row r="46" spans="1:62" s="5" customFormat="1" x14ac:dyDescent="0.2">
      <c r="B46" s="48"/>
      <c r="D46" s="49" t="s">
        <v>51</v>
      </c>
      <c r="E46" s="50" t="s">
        <v>0</v>
      </c>
      <c r="F46" s="51" t="s">
        <v>97</v>
      </c>
      <c r="H46" s="52">
        <v>2.6</v>
      </c>
      <c r="I46" s="48"/>
      <c r="J46" s="53"/>
      <c r="K46" s="54"/>
      <c r="L46" s="54"/>
      <c r="M46" s="54"/>
      <c r="N46" s="54"/>
      <c r="O46" s="54"/>
      <c r="P46" s="54"/>
      <c r="Q46" s="55"/>
      <c r="AQ46" s="50" t="s">
        <v>51</v>
      </c>
      <c r="AR46" s="50" t="s">
        <v>15</v>
      </c>
      <c r="AS46" s="5" t="s">
        <v>15</v>
      </c>
      <c r="AT46" s="5" t="s">
        <v>7</v>
      </c>
      <c r="AU46" s="5" t="s">
        <v>13</v>
      </c>
      <c r="AV46" s="50" t="s">
        <v>41</v>
      </c>
    </row>
    <row r="47" spans="1:62" s="6" customFormat="1" x14ac:dyDescent="0.2">
      <c r="B47" s="64"/>
      <c r="D47" s="49" t="s">
        <v>51</v>
      </c>
      <c r="E47" s="65" t="s">
        <v>0</v>
      </c>
      <c r="F47" s="66" t="s">
        <v>79</v>
      </c>
      <c r="H47" s="65" t="s">
        <v>0</v>
      </c>
      <c r="I47" s="64"/>
      <c r="J47" s="67"/>
      <c r="K47" s="68"/>
      <c r="L47" s="68"/>
      <c r="M47" s="68"/>
      <c r="N47" s="68"/>
      <c r="O47" s="68"/>
      <c r="P47" s="68"/>
      <c r="Q47" s="69"/>
      <c r="AQ47" s="65" t="s">
        <v>51</v>
      </c>
      <c r="AR47" s="65" t="s">
        <v>15</v>
      </c>
      <c r="AS47" s="6" t="s">
        <v>14</v>
      </c>
      <c r="AT47" s="6" t="s">
        <v>7</v>
      </c>
      <c r="AU47" s="6" t="s">
        <v>13</v>
      </c>
      <c r="AV47" s="65" t="s">
        <v>41</v>
      </c>
    </row>
    <row r="48" spans="1:62" s="5" customFormat="1" x14ac:dyDescent="0.2">
      <c r="B48" s="48"/>
      <c r="D48" s="49" t="s">
        <v>51</v>
      </c>
      <c r="E48" s="50" t="s">
        <v>0</v>
      </c>
      <c r="F48" s="51" t="s">
        <v>98</v>
      </c>
      <c r="H48" s="52">
        <v>10.35</v>
      </c>
      <c r="I48" s="48"/>
      <c r="J48" s="53"/>
      <c r="K48" s="54"/>
      <c r="L48" s="54"/>
      <c r="M48" s="54"/>
      <c r="N48" s="54"/>
      <c r="O48" s="54"/>
      <c r="P48" s="54"/>
      <c r="Q48" s="55"/>
      <c r="AQ48" s="50" t="s">
        <v>51</v>
      </c>
      <c r="AR48" s="50" t="s">
        <v>15</v>
      </c>
      <c r="AS48" s="5" t="s">
        <v>15</v>
      </c>
      <c r="AT48" s="5" t="s">
        <v>7</v>
      </c>
      <c r="AU48" s="5" t="s">
        <v>13</v>
      </c>
      <c r="AV48" s="50" t="s">
        <v>41</v>
      </c>
    </row>
    <row r="49" spans="1:62" s="7" customFormat="1" x14ac:dyDescent="0.2">
      <c r="B49" s="70"/>
      <c r="D49" s="49" t="s">
        <v>51</v>
      </c>
      <c r="E49" s="71" t="s">
        <v>0</v>
      </c>
      <c r="F49" s="72" t="s">
        <v>99</v>
      </c>
      <c r="H49" s="73">
        <v>24.265999999999998</v>
      </c>
      <c r="I49" s="70"/>
      <c r="J49" s="74"/>
      <c r="K49" s="75"/>
      <c r="L49" s="75"/>
      <c r="M49" s="75"/>
      <c r="N49" s="75"/>
      <c r="O49" s="75"/>
      <c r="P49" s="75"/>
      <c r="Q49" s="76"/>
      <c r="AQ49" s="71" t="s">
        <v>51</v>
      </c>
      <c r="AR49" s="71" t="s">
        <v>15</v>
      </c>
      <c r="AS49" s="7" t="s">
        <v>59</v>
      </c>
      <c r="AT49" s="7" t="s">
        <v>7</v>
      </c>
      <c r="AU49" s="7" t="s">
        <v>14</v>
      </c>
      <c r="AV49" s="71" t="s">
        <v>41</v>
      </c>
    </row>
    <row r="50" spans="1:62" s="2" customFormat="1" ht="24.2" customHeight="1" x14ac:dyDescent="0.2">
      <c r="A50" s="12"/>
      <c r="B50" s="36"/>
      <c r="C50" s="56" t="s">
        <v>2</v>
      </c>
      <c r="D50" s="56" t="s">
        <v>54</v>
      </c>
      <c r="E50" s="57"/>
      <c r="F50" s="58" t="s">
        <v>100</v>
      </c>
      <c r="G50" s="59" t="s">
        <v>61</v>
      </c>
      <c r="H50" s="60">
        <v>0.26700000000000002</v>
      </c>
      <c r="I50" s="61"/>
      <c r="J50" s="62" t="s">
        <v>0</v>
      </c>
      <c r="K50" s="63" t="s">
        <v>9</v>
      </c>
      <c r="L50" s="44">
        <v>0</v>
      </c>
      <c r="M50" s="44">
        <f>L50*H50</f>
        <v>0</v>
      </c>
      <c r="N50" s="44">
        <v>0.44</v>
      </c>
      <c r="O50" s="44">
        <f>N50*H50</f>
        <v>0.11748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56</v>
      </c>
      <c r="AQ50" s="46" t="s">
        <v>54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101</v>
      </c>
    </row>
    <row r="51" spans="1:62" s="5" customFormat="1" x14ac:dyDescent="0.2">
      <c r="B51" s="48"/>
      <c r="D51" s="49" t="s">
        <v>51</v>
      </c>
      <c r="E51" s="50"/>
      <c r="F51" s="51" t="s">
        <v>102</v>
      </c>
      <c r="H51" s="52">
        <v>0.26700000000000002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37" t="s">
        <v>103</v>
      </c>
      <c r="D52" s="37" t="s">
        <v>43</v>
      </c>
      <c r="E52" s="38"/>
      <c r="F52" s="39" t="s">
        <v>104</v>
      </c>
      <c r="G52" s="40" t="s">
        <v>61</v>
      </c>
      <c r="H52" s="41">
        <v>0.24299999999999999</v>
      </c>
      <c r="I52" s="13"/>
      <c r="J52" s="42" t="s">
        <v>0</v>
      </c>
      <c r="K52" s="43" t="s">
        <v>9</v>
      </c>
      <c r="L52" s="44">
        <v>0</v>
      </c>
      <c r="M52" s="44">
        <f>L52*H52</f>
        <v>0</v>
      </c>
      <c r="N52" s="44">
        <v>2.248E-2</v>
      </c>
      <c r="O52" s="44">
        <f>N52*H52</f>
        <v>5.4626399999999995E-3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46</v>
      </c>
      <c r="AQ52" s="46" t="s">
        <v>43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105</v>
      </c>
    </row>
    <row r="53" spans="1:62" s="5" customFormat="1" x14ac:dyDescent="0.2">
      <c r="B53" s="48"/>
      <c r="D53" s="49" t="s">
        <v>51</v>
      </c>
      <c r="E53" s="50"/>
      <c r="F53" s="51" t="s">
        <v>106</v>
      </c>
      <c r="H53" s="52">
        <v>0.24299999999999999</v>
      </c>
      <c r="I53" s="48"/>
      <c r="J53" s="53"/>
      <c r="K53" s="54"/>
      <c r="L53" s="54"/>
      <c r="M53" s="54"/>
      <c r="N53" s="54"/>
      <c r="O53" s="54"/>
      <c r="P53" s="54"/>
      <c r="Q53" s="55"/>
      <c r="AQ53" s="50" t="s">
        <v>51</v>
      </c>
      <c r="AR53" s="50" t="s">
        <v>15</v>
      </c>
      <c r="AS53" s="5" t="s">
        <v>15</v>
      </c>
      <c r="AT53" s="5" t="s">
        <v>7</v>
      </c>
      <c r="AU53" s="5" t="s">
        <v>14</v>
      </c>
      <c r="AV53" s="50" t="s">
        <v>41</v>
      </c>
    </row>
    <row r="54" spans="1:62" s="2" customFormat="1" ht="24.2" customHeight="1" x14ac:dyDescent="0.2">
      <c r="A54" s="12"/>
      <c r="B54" s="36"/>
      <c r="C54" s="37" t="s">
        <v>107</v>
      </c>
      <c r="D54" s="37" t="s">
        <v>43</v>
      </c>
      <c r="E54" s="38"/>
      <c r="F54" s="39" t="s">
        <v>108</v>
      </c>
      <c r="G54" s="40" t="s">
        <v>109</v>
      </c>
      <c r="H54" s="41">
        <v>1</v>
      </c>
      <c r="I54" s="13"/>
      <c r="J54" s="42" t="s">
        <v>0</v>
      </c>
      <c r="K54" s="43" t="s">
        <v>9</v>
      </c>
      <c r="L54" s="44">
        <v>0</v>
      </c>
      <c r="M54" s="44">
        <f>L54*H54</f>
        <v>0</v>
      </c>
      <c r="N54" s="44">
        <v>0.04</v>
      </c>
      <c r="O54" s="44">
        <f>N54*H54</f>
        <v>0.04</v>
      </c>
      <c r="P54" s="44">
        <v>0</v>
      </c>
      <c r="Q54" s="45">
        <f>P54*H54</f>
        <v>0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O54" s="46" t="s">
        <v>46</v>
      </c>
      <c r="AQ54" s="46" t="s">
        <v>43</v>
      </c>
      <c r="AR54" s="46" t="s">
        <v>15</v>
      </c>
      <c r="AV54" s="8" t="s">
        <v>41</v>
      </c>
      <c r="BB54" s="47" t="e">
        <f>IF(K54="základní",#REF!,0)</f>
        <v>#REF!</v>
      </c>
      <c r="BC54" s="47">
        <f>IF(K54="snížená",#REF!,0)</f>
        <v>0</v>
      </c>
      <c r="BD54" s="47">
        <f>IF(K54="zákl. přenesená",#REF!,0)</f>
        <v>0</v>
      </c>
      <c r="BE54" s="47">
        <f>IF(K54="sníž. přenesená",#REF!,0)</f>
        <v>0</v>
      </c>
      <c r="BF54" s="47">
        <f>IF(K54="nulová",#REF!,0)</f>
        <v>0</v>
      </c>
      <c r="BG54" s="8" t="s">
        <v>14</v>
      </c>
      <c r="BH54" s="47" t="e">
        <f>ROUND(#REF!*H54,2)</f>
        <v>#REF!</v>
      </c>
      <c r="BI54" s="8" t="s">
        <v>46</v>
      </c>
      <c r="BJ54" s="46" t="s">
        <v>110</v>
      </c>
    </row>
    <row r="55" spans="1:62" s="2" customFormat="1" ht="24.2" customHeight="1" x14ac:dyDescent="0.2">
      <c r="A55" s="12"/>
      <c r="B55" s="36"/>
      <c r="C55" s="37" t="s">
        <v>111</v>
      </c>
      <c r="D55" s="37" t="s">
        <v>43</v>
      </c>
      <c r="E55" s="38"/>
      <c r="F55" s="39" t="s">
        <v>112</v>
      </c>
      <c r="G55" s="40" t="s">
        <v>113</v>
      </c>
      <c r="H55" s="41">
        <v>0.36099999999999999</v>
      </c>
      <c r="I55" s="13"/>
      <c r="J55" s="42" t="s">
        <v>0</v>
      </c>
      <c r="K55" s="43" t="s">
        <v>9</v>
      </c>
      <c r="L55" s="44">
        <v>2.2519999999999998</v>
      </c>
      <c r="M55" s="44">
        <f>L55*H55</f>
        <v>0.81297199999999992</v>
      </c>
      <c r="N55" s="44">
        <v>0</v>
      </c>
      <c r="O55" s="44">
        <f>N55*H55</f>
        <v>0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114</v>
      </c>
    </row>
    <row r="56" spans="1:62" s="4" customFormat="1" ht="22.9" customHeight="1" x14ac:dyDescent="0.2">
      <c r="B56" s="27"/>
      <c r="D56" s="28" t="s">
        <v>12</v>
      </c>
      <c r="E56" s="35"/>
      <c r="F56" s="35" t="s">
        <v>115</v>
      </c>
      <c r="I56" s="27"/>
      <c r="J56" s="29"/>
      <c r="K56" s="30"/>
      <c r="L56" s="30"/>
      <c r="M56" s="31">
        <f>SUM(M57:M60)</f>
        <v>4.6649909999999997</v>
      </c>
      <c r="N56" s="30"/>
      <c r="O56" s="31">
        <f>SUM(O57:O60)</f>
        <v>0.1089992</v>
      </c>
      <c r="P56" s="30"/>
      <c r="Q56" s="32">
        <f>SUM(Q57:Q60)</f>
        <v>0</v>
      </c>
      <c r="AO56" s="28" t="s">
        <v>15</v>
      </c>
      <c r="AQ56" s="33" t="s">
        <v>12</v>
      </c>
      <c r="AR56" s="33" t="s">
        <v>14</v>
      </c>
      <c r="AV56" s="28" t="s">
        <v>41</v>
      </c>
      <c r="BH56" s="34" t="e">
        <f>SUM(BH57:BH60)</f>
        <v>#REF!</v>
      </c>
    </row>
    <row r="57" spans="1:62" s="2" customFormat="1" ht="33" customHeight="1" x14ac:dyDescent="0.2">
      <c r="A57" s="12"/>
      <c r="B57" s="36"/>
      <c r="C57" s="37" t="s">
        <v>46</v>
      </c>
      <c r="D57" s="37" t="s">
        <v>43</v>
      </c>
      <c r="E57" s="38"/>
      <c r="F57" s="39" t="s">
        <v>116</v>
      </c>
      <c r="G57" s="40" t="s">
        <v>49</v>
      </c>
      <c r="H57" s="41">
        <v>4.7119999999999997</v>
      </c>
      <c r="I57" s="13"/>
      <c r="J57" s="42" t="s">
        <v>0</v>
      </c>
      <c r="K57" s="43" t="s">
        <v>9</v>
      </c>
      <c r="L57" s="44">
        <v>0.59299999999999997</v>
      </c>
      <c r="M57" s="44">
        <f>L57*H57</f>
        <v>2.7942159999999996</v>
      </c>
      <c r="N57" s="44">
        <v>1.9900000000000001E-2</v>
      </c>
      <c r="O57" s="44">
        <f>N57*H57</f>
        <v>9.3768799999999999E-2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117</v>
      </c>
    </row>
    <row r="58" spans="1:62" s="5" customFormat="1" x14ac:dyDescent="0.2">
      <c r="B58" s="48"/>
      <c r="D58" s="49" t="s">
        <v>51</v>
      </c>
      <c r="E58" s="50"/>
      <c r="F58" s="51" t="s">
        <v>118</v>
      </c>
      <c r="H58" s="52">
        <v>4.7119999999999997</v>
      </c>
      <c r="I58" s="48"/>
      <c r="J58" s="53"/>
      <c r="K58" s="54"/>
      <c r="L58" s="54"/>
      <c r="M58" s="54"/>
      <c r="N58" s="54"/>
      <c r="O58" s="54"/>
      <c r="P58" s="54"/>
      <c r="Q58" s="55"/>
      <c r="AQ58" s="50" t="s">
        <v>51</v>
      </c>
      <c r="AR58" s="50" t="s">
        <v>15</v>
      </c>
      <c r="AS58" s="5" t="s">
        <v>15</v>
      </c>
      <c r="AT58" s="5" t="s">
        <v>7</v>
      </c>
      <c r="AU58" s="5" t="s">
        <v>14</v>
      </c>
      <c r="AV58" s="50" t="s">
        <v>41</v>
      </c>
    </row>
    <row r="59" spans="1:62" s="2" customFormat="1" ht="24.2" customHeight="1" x14ac:dyDescent="0.2">
      <c r="A59" s="12"/>
      <c r="B59" s="36"/>
      <c r="C59" s="37" t="s">
        <v>119</v>
      </c>
      <c r="D59" s="37" t="s">
        <v>43</v>
      </c>
      <c r="E59" s="38"/>
      <c r="F59" s="39" t="s">
        <v>120</v>
      </c>
      <c r="G59" s="40" t="s">
        <v>90</v>
      </c>
      <c r="H59" s="41">
        <v>1.52</v>
      </c>
      <c r="I59" s="13"/>
      <c r="J59" s="42" t="s">
        <v>0</v>
      </c>
      <c r="K59" s="43" t="s">
        <v>9</v>
      </c>
      <c r="L59" s="44">
        <v>1.125</v>
      </c>
      <c r="M59" s="44">
        <f>L59*H59</f>
        <v>1.71</v>
      </c>
      <c r="N59" s="44">
        <v>1.0019999999999999E-2</v>
      </c>
      <c r="O59" s="44">
        <f>N59*H59</f>
        <v>1.52304E-2</v>
      </c>
      <c r="P59" s="44">
        <v>0</v>
      </c>
      <c r="Q59" s="45">
        <f>P59*H59</f>
        <v>0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O59" s="46" t="s">
        <v>46</v>
      </c>
      <c r="AQ59" s="46" t="s">
        <v>43</v>
      </c>
      <c r="AR59" s="46" t="s">
        <v>15</v>
      </c>
      <c r="AV59" s="8" t="s">
        <v>41</v>
      </c>
      <c r="BB59" s="47" t="e">
        <f>IF(K59="základní",#REF!,0)</f>
        <v>#REF!</v>
      </c>
      <c r="BC59" s="47">
        <f>IF(K59="snížená",#REF!,0)</f>
        <v>0</v>
      </c>
      <c r="BD59" s="47">
        <f>IF(K59="zákl. přenesená",#REF!,0)</f>
        <v>0</v>
      </c>
      <c r="BE59" s="47">
        <f>IF(K59="sníž. přenesená",#REF!,0)</f>
        <v>0</v>
      </c>
      <c r="BF59" s="47">
        <f>IF(K59="nulová",#REF!,0)</f>
        <v>0</v>
      </c>
      <c r="BG59" s="8" t="s">
        <v>14</v>
      </c>
      <c r="BH59" s="47" t="e">
        <f>ROUND(#REF!*H59,2)</f>
        <v>#REF!</v>
      </c>
      <c r="BI59" s="8" t="s">
        <v>46</v>
      </c>
      <c r="BJ59" s="46" t="s">
        <v>121</v>
      </c>
    </row>
    <row r="60" spans="1:62" s="2" customFormat="1" ht="24.2" customHeight="1" x14ac:dyDescent="0.2">
      <c r="A60" s="12"/>
      <c r="B60" s="36"/>
      <c r="C60" s="37" t="s">
        <v>122</v>
      </c>
      <c r="D60" s="37" t="s">
        <v>43</v>
      </c>
      <c r="E60" s="38"/>
      <c r="F60" s="39" t="s">
        <v>123</v>
      </c>
      <c r="G60" s="40" t="s">
        <v>113</v>
      </c>
      <c r="H60" s="41">
        <v>0.109</v>
      </c>
      <c r="I60" s="13"/>
      <c r="J60" s="42" t="s">
        <v>0</v>
      </c>
      <c r="K60" s="43" t="s">
        <v>9</v>
      </c>
      <c r="L60" s="44">
        <v>1.4750000000000001</v>
      </c>
      <c r="M60" s="44">
        <f>L60*H60</f>
        <v>0.160775</v>
      </c>
      <c r="N60" s="44">
        <v>0</v>
      </c>
      <c r="O60" s="44">
        <f>N60*H60</f>
        <v>0</v>
      </c>
      <c r="P60" s="44">
        <v>0</v>
      </c>
      <c r="Q60" s="45">
        <f>P60*H60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O60" s="46" t="s">
        <v>46</v>
      </c>
      <c r="AQ60" s="46" t="s">
        <v>43</v>
      </c>
      <c r="AR60" s="46" t="s">
        <v>15</v>
      </c>
      <c r="AV60" s="8" t="s">
        <v>41</v>
      </c>
      <c r="BB60" s="47" t="e">
        <f>IF(K60="základní",#REF!,0)</f>
        <v>#REF!</v>
      </c>
      <c r="BC60" s="47">
        <f>IF(K60="snížená",#REF!,0)</f>
        <v>0</v>
      </c>
      <c r="BD60" s="47">
        <f>IF(K60="zákl. přenesená",#REF!,0)</f>
        <v>0</v>
      </c>
      <c r="BE60" s="47">
        <f>IF(K60="sníž. přenesená",#REF!,0)</f>
        <v>0</v>
      </c>
      <c r="BF60" s="47">
        <f>IF(K60="nulová",#REF!,0)</f>
        <v>0</v>
      </c>
      <c r="BG60" s="8" t="s">
        <v>14</v>
      </c>
      <c r="BH60" s="47" t="e">
        <f>ROUND(#REF!*H60,2)</f>
        <v>#REF!</v>
      </c>
      <c r="BI60" s="8" t="s">
        <v>46</v>
      </c>
      <c r="BJ60" s="46" t="s">
        <v>124</v>
      </c>
    </row>
    <row r="61" spans="1:62" s="4" customFormat="1" ht="22.9" customHeight="1" x14ac:dyDescent="0.2">
      <c r="B61" s="27"/>
      <c r="D61" s="28" t="s">
        <v>12</v>
      </c>
      <c r="E61" s="35"/>
      <c r="F61" s="35" t="s">
        <v>125</v>
      </c>
      <c r="I61" s="27"/>
      <c r="J61" s="29"/>
      <c r="K61" s="30"/>
      <c r="L61" s="30"/>
      <c r="M61" s="31">
        <f>SUM(M62:M63)</f>
        <v>0.11390400000000001</v>
      </c>
      <c r="N61" s="30"/>
      <c r="O61" s="31">
        <f>SUM(O62:O63)</f>
        <v>6.3E-2</v>
      </c>
      <c r="P61" s="30"/>
      <c r="Q61" s="32">
        <f>SUM(Q62:Q63)</f>
        <v>0</v>
      </c>
      <c r="AO61" s="28" t="s">
        <v>15</v>
      </c>
      <c r="AQ61" s="33" t="s">
        <v>12</v>
      </c>
      <c r="AR61" s="33" t="s">
        <v>14</v>
      </c>
      <c r="AV61" s="28" t="s">
        <v>41</v>
      </c>
      <c r="BH61" s="34" t="e">
        <f>SUM(BH62:BH63)</f>
        <v>#REF!</v>
      </c>
    </row>
    <row r="62" spans="1:62" s="2" customFormat="1" ht="16.5" customHeight="1" x14ac:dyDescent="0.2">
      <c r="A62" s="12"/>
      <c r="B62" s="36"/>
      <c r="C62" s="37" t="s">
        <v>126</v>
      </c>
      <c r="D62" s="37" t="s">
        <v>43</v>
      </c>
      <c r="E62" s="38"/>
      <c r="F62" s="39" t="s">
        <v>127</v>
      </c>
      <c r="G62" s="40" t="s">
        <v>128</v>
      </c>
      <c r="H62" s="41">
        <v>63</v>
      </c>
      <c r="I62" s="13"/>
      <c r="J62" s="42" t="s">
        <v>0</v>
      </c>
      <c r="K62" s="43" t="s">
        <v>9</v>
      </c>
      <c r="L62" s="44">
        <v>0</v>
      </c>
      <c r="M62" s="44">
        <f>L62*H62</f>
        <v>0</v>
      </c>
      <c r="N62" s="44">
        <v>1E-3</v>
      </c>
      <c r="O62" s="44">
        <f>N62*H62</f>
        <v>6.3E-2</v>
      </c>
      <c r="P62" s="44">
        <v>0</v>
      </c>
      <c r="Q62" s="45">
        <f>P62*H62</f>
        <v>0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O62" s="46" t="s">
        <v>46</v>
      </c>
      <c r="AQ62" s="46" t="s">
        <v>43</v>
      </c>
      <c r="AR62" s="46" t="s">
        <v>15</v>
      </c>
      <c r="AV62" s="8" t="s">
        <v>41</v>
      </c>
      <c r="BB62" s="47" t="e">
        <f>IF(K62="základní",#REF!,0)</f>
        <v>#REF!</v>
      </c>
      <c r="BC62" s="47">
        <f>IF(K62="snížená",#REF!,0)</f>
        <v>0</v>
      </c>
      <c r="BD62" s="47">
        <f>IF(K62="zákl. přenesená",#REF!,0)</f>
        <v>0</v>
      </c>
      <c r="BE62" s="47">
        <f>IF(K62="sníž. přenesená",#REF!,0)</f>
        <v>0</v>
      </c>
      <c r="BF62" s="47">
        <f>IF(K62="nulová",#REF!,0)</f>
        <v>0</v>
      </c>
      <c r="BG62" s="8" t="s">
        <v>14</v>
      </c>
      <c r="BH62" s="47" t="e">
        <f>ROUND(#REF!*H62,2)</f>
        <v>#REF!</v>
      </c>
      <c r="BI62" s="8" t="s">
        <v>46</v>
      </c>
      <c r="BJ62" s="46" t="s">
        <v>129</v>
      </c>
    </row>
    <row r="63" spans="1:62" s="2" customFormat="1" ht="24.2" customHeight="1" x14ac:dyDescent="0.2">
      <c r="A63" s="12"/>
      <c r="B63" s="36"/>
      <c r="C63" s="37" t="s">
        <v>130</v>
      </c>
      <c r="D63" s="37" t="s">
        <v>43</v>
      </c>
      <c r="E63" s="38"/>
      <c r="F63" s="39" t="s">
        <v>131</v>
      </c>
      <c r="G63" s="40" t="s">
        <v>113</v>
      </c>
      <c r="H63" s="41">
        <v>6.3E-2</v>
      </c>
      <c r="I63" s="13"/>
      <c r="J63" s="42" t="s">
        <v>0</v>
      </c>
      <c r="K63" s="43" t="s">
        <v>9</v>
      </c>
      <c r="L63" s="44">
        <v>1.8080000000000001</v>
      </c>
      <c r="M63" s="44">
        <f>L63*H63</f>
        <v>0.11390400000000001</v>
      </c>
      <c r="N63" s="44">
        <v>0</v>
      </c>
      <c r="O63" s="44">
        <f>N63*H63</f>
        <v>0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132</v>
      </c>
    </row>
    <row r="64" spans="1:62" s="4" customFormat="1" ht="22.9" customHeight="1" x14ac:dyDescent="0.2">
      <c r="B64" s="27"/>
      <c r="D64" s="28" t="s">
        <v>12</v>
      </c>
      <c r="E64" s="35"/>
      <c r="F64" s="35" t="s">
        <v>133</v>
      </c>
      <c r="I64" s="27"/>
      <c r="J64" s="29"/>
      <c r="K64" s="30"/>
      <c r="L64" s="30"/>
      <c r="M64" s="31">
        <f>SUM(M65:M82)</f>
        <v>8.5251000000000001</v>
      </c>
      <c r="N64" s="30"/>
      <c r="O64" s="31">
        <f>SUM(O65:O82)</f>
        <v>7.1042500000000003E-3</v>
      </c>
      <c r="P64" s="30"/>
      <c r="Q64" s="32">
        <f>SUM(Q65:Q82)</f>
        <v>0</v>
      </c>
      <c r="AO64" s="28" t="s">
        <v>15</v>
      </c>
      <c r="AQ64" s="33" t="s">
        <v>12</v>
      </c>
      <c r="AR64" s="33" t="s">
        <v>14</v>
      </c>
      <c r="AV64" s="28" t="s">
        <v>41</v>
      </c>
      <c r="BH64" s="34" t="e">
        <f>SUM(BH65:BH82)</f>
        <v>#REF!</v>
      </c>
    </row>
    <row r="65" spans="1:62" s="2" customFormat="1" ht="24.2" customHeight="1" x14ac:dyDescent="0.2">
      <c r="A65" s="12"/>
      <c r="B65" s="36"/>
      <c r="C65" s="37" t="s">
        <v>1</v>
      </c>
      <c r="D65" s="37" t="s">
        <v>43</v>
      </c>
      <c r="E65" s="38"/>
      <c r="F65" s="39" t="s">
        <v>134</v>
      </c>
      <c r="G65" s="40" t="s">
        <v>49</v>
      </c>
      <c r="H65" s="41">
        <v>28.417000000000002</v>
      </c>
      <c r="I65" s="13"/>
      <c r="J65" s="42" t="s">
        <v>0</v>
      </c>
      <c r="K65" s="43" t="s">
        <v>9</v>
      </c>
      <c r="L65" s="44">
        <v>0.3</v>
      </c>
      <c r="M65" s="44">
        <f>L65*H65</f>
        <v>8.5251000000000001</v>
      </c>
      <c r="N65" s="44">
        <v>2.5000000000000001E-4</v>
      </c>
      <c r="O65" s="44">
        <f>N65*H65</f>
        <v>7.1042500000000003E-3</v>
      </c>
      <c r="P65" s="44">
        <v>0</v>
      </c>
      <c r="Q65" s="45">
        <f>P65*H65</f>
        <v>0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O65" s="46" t="s">
        <v>46</v>
      </c>
      <c r="AQ65" s="46" t="s">
        <v>43</v>
      </c>
      <c r="AR65" s="46" t="s">
        <v>15</v>
      </c>
      <c r="AV65" s="8" t="s">
        <v>41</v>
      </c>
      <c r="BB65" s="47" t="e">
        <f>IF(K65="základní",#REF!,0)</f>
        <v>#REF!</v>
      </c>
      <c r="BC65" s="47">
        <f>IF(K65="snížená",#REF!,0)</f>
        <v>0</v>
      </c>
      <c r="BD65" s="47">
        <f>IF(K65="zákl. přenesená",#REF!,0)</f>
        <v>0</v>
      </c>
      <c r="BE65" s="47">
        <f>IF(K65="sníž. přenesená",#REF!,0)</f>
        <v>0</v>
      </c>
      <c r="BF65" s="47">
        <f>IF(K65="nulová",#REF!,0)</f>
        <v>0</v>
      </c>
      <c r="BG65" s="8" t="s">
        <v>14</v>
      </c>
      <c r="BH65" s="47" t="e">
        <f>ROUND(#REF!*H65,2)</f>
        <v>#REF!</v>
      </c>
      <c r="BI65" s="8" t="s">
        <v>46</v>
      </c>
      <c r="BJ65" s="46" t="s">
        <v>135</v>
      </c>
    </row>
    <row r="66" spans="1:62" s="6" customFormat="1" x14ac:dyDescent="0.2">
      <c r="B66" s="64"/>
      <c r="D66" s="49" t="s">
        <v>51</v>
      </c>
      <c r="E66" s="65"/>
      <c r="F66" s="66" t="s">
        <v>136</v>
      </c>
      <c r="H66" s="65" t="s">
        <v>0</v>
      </c>
      <c r="I66" s="64"/>
      <c r="J66" s="67"/>
      <c r="K66" s="68"/>
      <c r="L66" s="68"/>
      <c r="M66" s="68"/>
      <c r="N66" s="68"/>
      <c r="O66" s="68"/>
      <c r="P66" s="68"/>
      <c r="Q66" s="69"/>
      <c r="AQ66" s="65" t="s">
        <v>51</v>
      </c>
      <c r="AR66" s="65" t="s">
        <v>15</v>
      </c>
      <c r="AS66" s="6" t="s">
        <v>14</v>
      </c>
      <c r="AT66" s="6" t="s">
        <v>7</v>
      </c>
      <c r="AU66" s="6" t="s">
        <v>13</v>
      </c>
      <c r="AV66" s="65" t="s">
        <v>41</v>
      </c>
    </row>
    <row r="67" spans="1:62" s="5" customFormat="1" x14ac:dyDescent="0.2">
      <c r="B67" s="48"/>
      <c r="D67" s="49" t="s">
        <v>51</v>
      </c>
      <c r="E67" s="50"/>
      <c r="F67" s="51" t="s">
        <v>118</v>
      </c>
      <c r="H67" s="52">
        <v>4.7119999999999997</v>
      </c>
      <c r="I67" s="48"/>
      <c r="J67" s="53"/>
      <c r="K67" s="54"/>
      <c r="L67" s="54"/>
      <c r="M67" s="54"/>
      <c r="N67" s="54"/>
      <c r="O67" s="54"/>
      <c r="P67" s="54"/>
      <c r="Q67" s="55"/>
      <c r="AQ67" s="50" t="s">
        <v>51</v>
      </c>
      <c r="AR67" s="50" t="s">
        <v>15</v>
      </c>
      <c r="AS67" s="5" t="s">
        <v>15</v>
      </c>
      <c r="AT67" s="5" t="s">
        <v>7</v>
      </c>
      <c r="AU67" s="5" t="s">
        <v>13</v>
      </c>
      <c r="AV67" s="50" t="s">
        <v>41</v>
      </c>
    </row>
    <row r="68" spans="1:62" s="6" customFormat="1" x14ac:dyDescent="0.2">
      <c r="B68" s="64"/>
      <c r="D68" s="49" t="s">
        <v>51</v>
      </c>
      <c r="E68" s="65"/>
      <c r="F68" s="66" t="s">
        <v>137</v>
      </c>
      <c r="H68" s="65" t="s">
        <v>0</v>
      </c>
      <c r="I68" s="64"/>
      <c r="J68" s="67"/>
      <c r="K68" s="68"/>
      <c r="L68" s="68"/>
      <c r="M68" s="68"/>
      <c r="N68" s="68"/>
      <c r="O68" s="68"/>
      <c r="P68" s="68"/>
      <c r="Q68" s="69"/>
      <c r="AQ68" s="65" t="s">
        <v>51</v>
      </c>
      <c r="AR68" s="65" t="s">
        <v>15</v>
      </c>
      <c r="AS68" s="6" t="s">
        <v>14</v>
      </c>
      <c r="AT68" s="6" t="s">
        <v>7</v>
      </c>
      <c r="AU68" s="6" t="s">
        <v>13</v>
      </c>
      <c r="AV68" s="65" t="s">
        <v>41</v>
      </c>
    </row>
    <row r="69" spans="1:62" s="5" customFormat="1" x14ac:dyDescent="0.2">
      <c r="B69" s="48"/>
      <c r="D69" s="49" t="s">
        <v>51</v>
      </c>
      <c r="E69" s="50"/>
      <c r="F69" s="51" t="s">
        <v>138</v>
      </c>
      <c r="H69" s="52">
        <v>9.7059999999999995</v>
      </c>
      <c r="I69" s="48"/>
      <c r="J69" s="53"/>
      <c r="K69" s="54"/>
      <c r="L69" s="54"/>
      <c r="M69" s="54"/>
      <c r="N69" s="54"/>
      <c r="O69" s="54"/>
      <c r="P69" s="54"/>
      <c r="Q69" s="55"/>
      <c r="AQ69" s="50" t="s">
        <v>51</v>
      </c>
      <c r="AR69" s="50" t="s">
        <v>15</v>
      </c>
      <c r="AS69" s="5" t="s">
        <v>15</v>
      </c>
      <c r="AT69" s="5" t="s">
        <v>7</v>
      </c>
      <c r="AU69" s="5" t="s">
        <v>13</v>
      </c>
      <c r="AV69" s="50" t="s">
        <v>41</v>
      </c>
    </row>
    <row r="70" spans="1:62" s="6" customFormat="1" x14ac:dyDescent="0.2">
      <c r="B70" s="64"/>
      <c r="D70" s="49" t="s">
        <v>51</v>
      </c>
      <c r="E70" s="65"/>
      <c r="F70" s="66" t="s">
        <v>139</v>
      </c>
      <c r="H70" s="65" t="s">
        <v>0</v>
      </c>
      <c r="I70" s="64"/>
      <c r="J70" s="67"/>
      <c r="K70" s="68"/>
      <c r="L70" s="68"/>
      <c r="M70" s="68"/>
      <c r="N70" s="68"/>
      <c r="O70" s="68"/>
      <c r="P70" s="68"/>
      <c r="Q70" s="69"/>
      <c r="AQ70" s="65" t="s">
        <v>51</v>
      </c>
      <c r="AR70" s="65" t="s">
        <v>15</v>
      </c>
      <c r="AS70" s="6" t="s">
        <v>14</v>
      </c>
      <c r="AT70" s="6" t="s">
        <v>7</v>
      </c>
      <c r="AU70" s="6" t="s">
        <v>13</v>
      </c>
      <c r="AV70" s="65" t="s">
        <v>41</v>
      </c>
    </row>
    <row r="71" spans="1:62" s="5" customFormat="1" x14ac:dyDescent="0.2">
      <c r="B71" s="48"/>
      <c r="D71" s="49" t="s">
        <v>51</v>
      </c>
      <c r="E71" s="50"/>
      <c r="F71" s="51" t="s">
        <v>140</v>
      </c>
      <c r="H71" s="52">
        <v>2.359</v>
      </c>
      <c r="I71" s="48"/>
      <c r="J71" s="53"/>
      <c r="K71" s="54"/>
      <c r="L71" s="54"/>
      <c r="M71" s="54"/>
      <c r="N71" s="54"/>
      <c r="O71" s="54"/>
      <c r="P71" s="54"/>
      <c r="Q71" s="55"/>
      <c r="AQ71" s="50" t="s">
        <v>51</v>
      </c>
      <c r="AR71" s="50" t="s">
        <v>15</v>
      </c>
      <c r="AS71" s="5" t="s">
        <v>15</v>
      </c>
      <c r="AT71" s="5" t="s">
        <v>7</v>
      </c>
      <c r="AU71" s="5" t="s">
        <v>13</v>
      </c>
      <c r="AV71" s="50" t="s">
        <v>41</v>
      </c>
    </row>
    <row r="72" spans="1:62" s="6" customFormat="1" x14ac:dyDescent="0.2">
      <c r="B72" s="64"/>
      <c r="D72" s="49" t="s">
        <v>51</v>
      </c>
      <c r="E72" s="65"/>
      <c r="F72" s="66" t="s">
        <v>141</v>
      </c>
      <c r="H72" s="65" t="s">
        <v>0</v>
      </c>
      <c r="I72" s="64"/>
      <c r="J72" s="67"/>
      <c r="K72" s="68"/>
      <c r="L72" s="68"/>
      <c r="M72" s="68"/>
      <c r="N72" s="68"/>
      <c r="O72" s="68"/>
      <c r="P72" s="68"/>
      <c r="Q72" s="69"/>
      <c r="AQ72" s="65" t="s">
        <v>51</v>
      </c>
      <c r="AR72" s="65" t="s">
        <v>15</v>
      </c>
      <c r="AS72" s="6" t="s">
        <v>14</v>
      </c>
      <c r="AT72" s="6" t="s">
        <v>7</v>
      </c>
      <c r="AU72" s="6" t="s">
        <v>13</v>
      </c>
      <c r="AV72" s="65" t="s">
        <v>41</v>
      </c>
    </row>
    <row r="73" spans="1:62" s="5" customFormat="1" x14ac:dyDescent="0.2">
      <c r="B73" s="48"/>
      <c r="D73" s="49" t="s">
        <v>51</v>
      </c>
      <c r="E73" s="50"/>
      <c r="F73" s="51" t="s">
        <v>142</v>
      </c>
      <c r="H73" s="52">
        <v>5.375</v>
      </c>
      <c r="I73" s="48"/>
      <c r="J73" s="53"/>
      <c r="K73" s="54"/>
      <c r="L73" s="54"/>
      <c r="M73" s="54"/>
      <c r="N73" s="54"/>
      <c r="O73" s="54"/>
      <c r="P73" s="54"/>
      <c r="Q73" s="55"/>
      <c r="AQ73" s="50" t="s">
        <v>51</v>
      </c>
      <c r="AR73" s="50" t="s">
        <v>15</v>
      </c>
      <c r="AS73" s="5" t="s">
        <v>15</v>
      </c>
      <c r="AT73" s="5" t="s">
        <v>7</v>
      </c>
      <c r="AU73" s="5" t="s">
        <v>13</v>
      </c>
      <c r="AV73" s="50" t="s">
        <v>41</v>
      </c>
    </row>
    <row r="74" spans="1:62" s="6" customFormat="1" x14ac:dyDescent="0.2">
      <c r="B74" s="64"/>
      <c r="D74" s="49" t="s">
        <v>51</v>
      </c>
      <c r="E74" s="65"/>
      <c r="F74" s="66" t="s">
        <v>143</v>
      </c>
      <c r="H74" s="65" t="s">
        <v>0</v>
      </c>
      <c r="I74" s="64"/>
      <c r="J74" s="67"/>
      <c r="K74" s="68"/>
      <c r="L74" s="68"/>
      <c r="M74" s="68"/>
      <c r="N74" s="68"/>
      <c r="O74" s="68"/>
      <c r="P74" s="68"/>
      <c r="Q74" s="69"/>
      <c r="AQ74" s="65" t="s">
        <v>51</v>
      </c>
      <c r="AR74" s="65" t="s">
        <v>15</v>
      </c>
      <c r="AS74" s="6" t="s">
        <v>14</v>
      </c>
      <c r="AT74" s="6" t="s">
        <v>7</v>
      </c>
      <c r="AU74" s="6" t="s">
        <v>13</v>
      </c>
      <c r="AV74" s="65" t="s">
        <v>41</v>
      </c>
    </row>
    <row r="75" spans="1:62" s="5" customFormat="1" x14ac:dyDescent="0.2">
      <c r="B75" s="48"/>
      <c r="D75" s="49" t="s">
        <v>51</v>
      </c>
      <c r="E75" s="50"/>
      <c r="F75" s="51" t="s">
        <v>144</v>
      </c>
      <c r="H75" s="52">
        <v>6.2649999999999997</v>
      </c>
      <c r="I75" s="48"/>
      <c r="J75" s="53"/>
      <c r="K75" s="54"/>
      <c r="L75" s="54"/>
      <c r="M75" s="54"/>
      <c r="N75" s="54"/>
      <c r="O75" s="54"/>
      <c r="P75" s="54"/>
      <c r="Q75" s="55"/>
      <c r="AQ75" s="50" t="s">
        <v>51</v>
      </c>
      <c r="AR75" s="50" t="s">
        <v>15</v>
      </c>
      <c r="AS75" s="5" t="s">
        <v>15</v>
      </c>
      <c r="AT75" s="5" t="s">
        <v>7</v>
      </c>
      <c r="AU75" s="5" t="s">
        <v>13</v>
      </c>
      <c r="AV75" s="50" t="s">
        <v>41</v>
      </c>
    </row>
    <row r="76" spans="1:62" s="7" customFormat="1" x14ac:dyDescent="0.2">
      <c r="B76" s="70"/>
      <c r="D76" s="49" t="s">
        <v>51</v>
      </c>
      <c r="E76" s="71"/>
      <c r="F76" s="72" t="s">
        <v>99</v>
      </c>
      <c r="H76" s="73">
        <v>28.417000000000002</v>
      </c>
      <c r="I76" s="70"/>
      <c r="J76" s="74"/>
      <c r="K76" s="75"/>
      <c r="L76" s="75"/>
      <c r="M76" s="75"/>
      <c r="N76" s="75"/>
      <c r="O76" s="75"/>
      <c r="P76" s="75"/>
      <c r="Q76" s="76"/>
      <c r="AQ76" s="71" t="s">
        <v>51</v>
      </c>
      <c r="AR76" s="71" t="s">
        <v>15</v>
      </c>
      <c r="AS76" s="7" t="s">
        <v>59</v>
      </c>
      <c r="AT76" s="7" t="s">
        <v>7</v>
      </c>
      <c r="AU76" s="7" t="s">
        <v>14</v>
      </c>
      <c r="AV76" s="71" t="s">
        <v>41</v>
      </c>
    </row>
    <row r="77" spans="1:62" s="2" customFormat="1" ht="24.2" customHeight="1" x14ac:dyDescent="0.2">
      <c r="A77" s="12"/>
      <c r="B77" s="36"/>
      <c r="C77" s="37" t="s">
        <v>145</v>
      </c>
      <c r="D77" s="37" t="s">
        <v>43</v>
      </c>
      <c r="E77" s="38"/>
      <c r="F77" s="39" t="s">
        <v>146</v>
      </c>
      <c r="G77" s="40" t="s">
        <v>49</v>
      </c>
      <c r="H77" s="41">
        <v>10.302</v>
      </c>
      <c r="I77" s="13"/>
      <c r="J77" s="42" t="s">
        <v>0</v>
      </c>
      <c r="K77" s="43" t="s">
        <v>9</v>
      </c>
      <c r="L77" s="44">
        <v>0</v>
      </c>
      <c r="M77" s="44">
        <f>L77*H77</f>
        <v>0</v>
      </c>
      <c r="N77" s="44">
        <v>0</v>
      </c>
      <c r="O77" s="44">
        <f>N77*H77</f>
        <v>0</v>
      </c>
      <c r="P77" s="44">
        <v>0</v>
      </c>
      <c r="Q77" s="45">
        <f>P77*H77</f>
        <v>0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O77" s="46" t="s">
        <v>46</v>
      </c>
      <c r="AQ77" s="46" t="s">
        <v>43</v>
      </c>
      <c r="AR77" s="46" t="s">
        <v>15</v>
      </c>
      <c r="AV77" s="8" t="s">
        <v>41</v>
      </c>
      <c r="BB77" s="47" t="e">
        <f>IF(K77="základní",#REF!,0)</f>
        <v>#REF!</v>
      </c>
      <c r="BC77" s="47">
        <f>IF(K77="snížená",#REF!,0)</f>
        <v>0</v>
      </c>
      <c r="BD77" s="47">
        <f>IF(K77="zákl. přenesená",#REF!,0)</f>
        <v>0</v>
      </c>
      <c r="BE77" s="47">
        <f>IF(K77="sníž. přenesená",#REF!,0)</f>
        <v>0</v>
      </c>
      <c r="BF77" s="47">
        <f>IF(K77="nulová",#REF!,0)</f>
        <v>0</v>
      </c>
      <c r="BG77" s="8" t="s">
        <v>14</v>
      </c>
      <c r="BH77" s="47" t="e">
        <f>ROUND(#REF!*H77,2)</f>
        <v>#REF!</v>
      </c>
      <c r="BI77" s="8" t="s">
        <v>46</v>
      </c>
      <c r="BJ77" s="46" t="s">
        <v>147</v>
      </c>
    </row>
    <row r="78" spans="1:62" s="6" customFormat="1" x14ac:dyDescent="0.2">
      <c r="B78" s="64"/>
      <c r="D78" s="49" t="s">
        <v>51</v>
      </c>
      <c r="E78" s="65"/>
      <c r="F78" s="66" t="s">
        <v>148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/>
      <c r="F79" s="51" t="s">
        <v>149</v>
      </c>
      <c r="H79" s="52">
        <v>5.6520000000000001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6" customFormat="1" x14ac:dyDescent="0.2">
      <c r="B80" s="64"/>
      <c r="D80" s="49" t="s">
        <v>51</v>
      </c>
      <c r="E80" s="65"/>
      <c r="F80" s="66" t="s">
        <v>150</v>
      </c>
      <c r="H80" s="65" t="s">
        <v>0</v>
      </c>
      <c r="I80" s="64"/>
      <c r="J80" s="67"/>
      <c r="K80" s="68"/>
      <c r="L80" s="68"/>
      <c r="M80" s="68"/>
      <c r="N80" s="68"/>
      <c r="O80" s="68"/>
      <c r="P80" s="68"/>
      <c r="Q80" s="69"/>
      <c r="AQ80" s="65" t="s">
        <v>51</v>
      </c>
      <c r="AR80" s="65" t="s">
        <v>15</v>
      </c>
      <c r="AS80" s="6" t="s">
        <v>14</v>
      </c>
      <c r="AT80" s="6" t="s">
        <v>7</v>
      </c>
      <c r="AU80" s="6" t="s">
        <v>13</v>
      </c>
      <c r="AV80" s="65" t="s">
        <v>41</v>
      </c>
    </row>
    <row r="81" spans="1:48" s="5" customFormat="1" x14ac:dyDescent="0.2">
      <c r="B81" s="48"/>
      <c r="D81" s="49" t="s">
        <v>51</v>
      </c>
      <c r="E81" s="50"/>
      <c r="F81" s="51" t="s">
        <v>151</v>
      </c>
      <c r="H81" s="52">
        <v>4.6500000000000004</v>
      </c>
      <c r="I81" s="48"/>
      <c r="J81" s="53"/>
      <c r="K81" s="54"/>
      <c r="L81" s="54"/>
      <c r="M81" s="54"/>
      <c r="N81" s="54"/>
      <c r="O81" s="54"/>
      <c r="P81" s="54"/>
      <c r="Q81" s="55"/>
      <c r="AQ81" s="50" t="s">
        <v>51</v>
      </c>
      <c r="AR81" s="50" t="s">
        <v>15</v>
      </c>
      <c r="AS81" s="5" t="s">
        <v>15</v>
      </c>
      <c r="AT81" s="5" t="s">
        <v>7</v>
      </c>
      <c r="AU81" s="5" t="s">
        <v>13</v>
      </c>
      <c r="AV81" s="50" t="s">
        <v>41</v>
      </c>
    </row>
    <row r="82" spans="1:48" s="7" customFormat="1" x14ac:dyDescent="0.2">
      <c r="B82" s="70"/>
      <c r="D82" s="49" t="s">
        <v>51</v>
      </c>
      <c r="E82" s="71"/>
      <c r="F82" s="72" t="s">
        <v>99</v>
      </c>
      <c r="H82" s="73">
        <v>10.302</v>
      </c>
      <c r="I82" s="70"/>
      <c r="J82" s="74"/>
      <c r="K82" s="75"/>
      <c r="L82" s="75"/>
      <c r="M82" s="75"/>
      <c r="N82" s="75"/>
      <c r="O82" s="75"/>
      <c r="P82" s="75"/>
      <c r="Q82" s="76"/>
      <c r="AQ82" s="71" t="s">
        <v>51</v>
      </c>
      <c r="AR82" s="71" t="s">
        <v>15</v>
      </c>
      <c r="AS82" s="7" t="s">
        <v>59</v>
      </c>
      <c r="AT82" s="7" t="s">
        <v>7</v>
      </c>
      <c r="AU82" s="7" t="s">
        <v>14</v>
      </c>
      <c r="AV82" s="71" t="s">
        <v>41</v>
      </c>
    </row>
    <row r="83" spans="1:48" s="2" customFormat="1" ht="6.95" customHeight="1" x14ac:dyDescent="0.2">
      <c r="A83" s="12"/>
      <c r="B83" s="15"/>
      <c r="C83" s="16"/>
      <c r="D83" s="16"/>
      <c r="E83" s="16"/>
      <c r="F83" s="16"/>
      <c r="G83" s="16"/>
      <c r="H83" s="16"/>
      <c r="I83" s="13"/>
      <c r="J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</sheetData>
  <sheetProtection algorithmName="SHA-512" hashValue="uMg9uJGydTBaO0aZpnc1mSpsludVwChiKuG0ou2hZAcIvv6eYS5VbOOGK/2C6WePPnZl6wcu8eXnGushmTzd4w==" saltValue="cLY1H49P8W8S4b1PAXJS7w==" spinCount="100000" sheet="1" objects="1" scenarios="1"/>
  <autoFilter ref="C17:H82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83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6640625" style="1" customWidth="1"/>
    <col min="6" max="6" width="71.1640625" style="1" customWidth="1"/>
    <col min="7" max="7" width="7.5" style="1" customWidth="1"/>
    <col min="8" max="8" width="14.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1" spans="1:28" s="80" customFormat="1" x14ac:dyDescent="0.2"/>
    <row r="2" spans="1:28" s="80" customFormat="1" ht="48.7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3"/>
      <c r="C3" s="96"/>
      <c r="D3" s="96"/>
      <c r="E3" s="96"/>
      <c r="F3" s="96"/>
      <c r="G3" s="96"/>
      <c r="H3" s="96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">
        <v>405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E7" s="82"/>
      <c r="F7" s="82"/>
      <c r="G7" s="82"/>
      <c r="H7" s="82"/>
      <c r="I7" s="9"/>
    </row>
    <row r="8" spans="1:28" s="2" customFormat="1" ht="16.5" customHeight="1" x14ac:dyDescent="0.2">
      <c r="A8" s="12"/>
      <c r="B8" s="13"/>
      <c r="C8" s="12"/>
      <c r="D8" s="12"/>
      <c r="E8" s="93"/>
      <c r="F8" s="94"/>
      <c r="G8" s="94"/>
      <c r="H8" s="94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83"/>
      <c r="F9" s="83"/>
      <c r="G9" s="83"/>
      <c r="H9" s="83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90" t="s">
        <v>17</v>
      </c>
      <c r="F10" s="95"/>
      <c r="G10" s="95"/>
      <c r="H10" s="95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'A - Velký dětský stánek č.1'!F12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93" t="s">
        <v>403</v>
      </c>
      <c r="G14" s="94"/>
      <c r="H14" s="94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SUM(M19:M55)</f>
        <v>12.084691999999999</v>
      </c>
      <c r="N18" s="30"/>
      <c r="O18" s="31">
        <f>SUM(O19:O55)</f>
        <v>0.36083723000000001</v>
      </c>
      <c r="P18" s="30"/>
      <c r="Q18" s="32">
        <f>SUM(Q19:Q55)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SUM(BH19:BH55)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156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48</v>
      </c>
      <c r="G20" s="40" t="s">
        <v>49</v>
      </c>
      <c r="H20" s="41">
        <v>4.782</v>
      </c>
      <c r="I20" s="13"/>
      <c r="J20" s="42" t="s">
        <v>0</v>
      </c>
      <c r="K20" s="43" t="s">
        <v>9</v>
      </c>
      <c r="L20" s="44">
        <v>0.17</v>
      </c>
      <c r="M20" s="44">
        <f>L20*H20</f>
        <v>0.81294000000000011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52</v>
      </c>
      <c r="H21" s="52">
        <v>4.782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5.26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4.8970600000000003E-2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58</v>
      </c>
      <c r="H23" s="52">
        <v>5.26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60</v>
      </c>
      <c r="G24" s="40" t="s">
        <v>61</v>
      </c>
      <c r="H24" s="41">
        <v>9.6000000000000002E-2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1.1443200000000001E-3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63</v>
      </c>
      <c r="H25" s="52">
        <v>9.6000000000000002E-2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65</v>
      </c>
      <c r="G26" s="40" t="s">
        <v>49</v>
      </c>
      <c r="H26" s="41">
        <v>4.7119999999999997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1.6303519999999998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6" customFormat="1" x14ac:dyDescent="0.2">
      <c r="B27" s="64"/>
      <c r="D27" s="49" t="s">
        <v>51</v>
      </c>
      <c r="E27" s="65"/>
      <c r="F27" s="66" t="s">
        <v>67</v>
      </c>
      <c r="H27" s="65" t="s">
        <v>0</v>
      </c>
      <c r="I27" s="64"/>
      <c r="J27" s="67"/>
      <c r="K27" s="68"/>
      <c r="L27" s="68"/>
      <c r="M27" s="68"/>
      <c r="N27" s="68"/>
      <c r="O27" s="68"/>
      <c r="P27" s="68"/>
      <c r="Q27" s="69"/>
      <c r="AQ27" s="65" t="s">
        <v>51</v>
      </c>
      <c r="AR27" s="65" t="s">
        <v>15</v>
      </c>
      <c r="AS27" s="6" t="s">
        <v>14</v>
      </c>
      <c r="AT27" s="6" t="s">
        <v>7</v>
      </c>
      <c r="AU27" s="6" t="s">
        <v>13</v>
      </c>
      <c r="AV27" s="65" t="s">
        <v>41</v>
      </c>
    </row>
    <row r="28" spans="1:62" s="5" customFormat="1" x14ac:dyDescent="0.2">
      <c r="B28" s="48"/>
      <c r="D28" s="49" t="s">
        <v>51</v>
      </c>
      <c r="E28" s="50"/>
      <c r="F28" s="51" t="s">
        <v>68</v>
      </c>
      <c r="H28" s="52">
        <v>4.7119999999999997</v>
      </c>
      <c r="I28" s="48"/>
      <c r="J28" s="53"/>
      <c r="K28" s="54"/>
      <c r="L28" s="54"/>
      <c r="M28" s="54"/>
      <c r="N28" s="54"/>
      <c r="O28" s="54"/>
      <c r="P28" s="54"/>
      <c r="Q28" s="55"/>
      <c r="AQ28" s="50" t="s">
        <v>51</v>
      </c>
      <c r="AR28" s="50" t="s">
        <v>15</v>
      </c>
      <c r="AS28" s="5" t="s">
        <v>15</v>
      </c>
      <c r="AT28" s="5" t="s">
        <v>7</v>
      </c>
      <c r="AU28" s="5" t="s">
        <v>14</v>
      </c>
      <c r="AV28" s="50" t="s">
        <v>41</v>
      </c>
    </row>
    <row r="29" spans="1:62" s="2" customFormat="1" ht="16.5" customHeight="1" x14ac:dyDescent="0.2">
      <c r="A29" s="12"/>
      <c r="B29" s="36"/>
      <c r="C29" s="56" t="s">
        <v>69</v>
      </c>
      <c r="D29" s="56" t="s">
        <v>54</v>
      </c>
      <c r="E29" s="57"/>
      <c r="F29" s="58" t="s">
        <v>55</v>
      </c>
      <c r="G29" s="59" t="s">
        <v>49</v>
      </c>
      <c r="H29" s="60">
        <v>5.1829999999999998</v>
      </c>
      <c r="I29" s="61"/>
      <c r="J29" s="62" t="s">
        <v>0</v>
      </c>
      <c r="K29" s="63" t="s">
        <v>9</v>
      </c>
      <c r="L29" s="44">
        <v>0</v>
      </c>
      <c r="M29" s="44">
        <f>L29*H29</f>
        <v>0</v>
      </c>
      <c r="N29" s="44">
        <v>9.3100000000000006E-3</v>
      </c>
      <c r="O29" s="44">
        <f>N29*H29</f>
        <v>4.8253730000000002E-2</v>
      </c>
      <c r="P29" s="44">
        <v>0</v>
      </c>
      <c r="Q29" s="45">
        <f>P29*H29</f>
        <v>0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O29" s="46" t="s">
        <v>56</v>
      </c>
      <c r="AQ29" s="46" t="s">
        <v>54</v>
      </c>
      <c r="AR29" s="46" t="s">
        <v>15</v>
      </c>
      <c r="AV29" s="8" t="s">
        <v>41</v>
      </c>
      <c r="BB29" s="47" t="e">
        <f>IF(K29="základní",#REF!,0)</f>
        <v>#REF!</v>
      </c>
      <c r="BC29" s="47">
        <f>IF(K29="snížená",#REF!,0)</f>
        <v>0</v>
      </c>
      <c r="BD29" s="47">
        <f>IF(K29="zákl. přenesená",#REF!,0)</f>
        <v>0</v>
      </c>
      <c r="BE29" s="47">
        <f>IF(K29="sníž. přenesená",#REF!,0)</f>
        <v>0</v>
      </c>
      <c r="BF29" s="47">
        <f>IF(K29="nulová",#REF!,0)</f>
        <v>0</v>
      </c>
      <c r="BG29" s="8" t="s">
        <v>14</v>
      </c>
      <c r="BH29" s="47" t="e">
        <f>ROUND(#REF!*H29,2)</f>
        <v>#REF!</v>
      </c>
      <c r="BI29" s="8" t="s">
        <v>46</v>
      </c>
      <c r="BJ29" s="46" t="s">
        <v>70</v>
      </c>
    </row>
    <row r="30" spans="1:62" s="5" customFormat="1" x14ac:dyDescent="0.2">
      <c r="B30" s="48"/>
      <c r="D30" s="49" t="s">
        <v>51</v>
      </c>
      <c r="E30" s="50"/>
      <c r="F30" s="51" t="s">
        <v>71</v>
      </c>
      <c r="H30" s="52">
        <v>5.1829999999999998</v>
      </c>
      <c r="I30" s="48"/>
      <c r="J30" s="53"/>
      <c r="K30" s="54"/>
      <c r="L30" s="54"/>
      <c r="M30" s="54"/>
      <c r="N30" s="54"/>
      <c r="O30" s="54"/>
      <c r="P30" s="54"/>
      <c r="Q30" s="55"/>
      <c r="AQ30" s="50" t="s">
        <v>51</v>
      </c>
      <c r="AR30" s="50" t="s">
        <v>15</v>
      </c>
      <c r="AS30" s="5" t="s">
        <v>15</v>
      </c>
      <c r="AT30" s="5" t="s">
        <v>7</v>
      </c>
      <c r="AU30" s="5" t="s">
        <v>14</v>
      </c>
      <c r="AV30" s="50" t="s">
        <v>41</v>
      </c>
    </row>
    <row r="31" spans="1:62" s="2" customFormat="1" ht="24.2" customHeight="1" x14ac:dyDescent="0.2">
      <c r="A31" s="12"/>
      <c r="B31" s="36"/>
      <c r="C31" s="37" t="s">
        <v>72</v>
      </c>
      <c r="D31" s="37" t="s">
        <v>43</v>
      </c>
      <c r="E31" s="38"/>
      <c r="F31" s="39" t="s">
        <v>73</v>
      </c>
      <c r="G31" s="40" t="s">
        <v>61</v>
      </c>
      <c r="H31" s="41">
        <v>9.4E-2</v>
      </c>
      <c r="I31" s="13"/>
      <c r="J31" s="42" t="s">
        <v>0</v>
      </c>
      <c r="K31" s="43" t="s">
        <v>9</v>
      </c>
      <c r="L31" s="44">
        <v>0</v>
      </c>
      <c r="M31" s="44">
        <f>L31*H31</f>
        <v>0</v>
      </c>
      <c r="N31" s="44">
        <v>2.2839999999999999E-2</v>
      </c>
      <c r="O31" s="44">
        <f>N31*H31</f>
        <v>2.1469599999999998E-3</v>
      </c>
      <c r="P31" s="44">
        <v>0</v>
      </c>
      <c r="Q31" s="45">
        <f>P31*H31</f>
        <v>0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O31" s="46" t="s">
        <v>46</v>
      </c>
      <c r="AQ31" s="46" t="s">
        <v>43</v>
      </c>
      <c r="AR31" s="46" t="s">
        <v>15</v>
      </c>
      <c r="AV31" s="8" t="s">
        <v>41</v>
      </c>
      <c r="BB31" s="47" t="e">
        <f>IF(K31="základní",#REF!,0)</f>
        <v>#REF!</v>
      </c>
      <c r="BC31" s="47">
        <f>IF(K31="snížená",#REF!,0)</f>
        <v>0</v>
      </c>
      <c r="BD31" s="47">
        <f>IF(K31="zákl. přenesená",#REF!,0)</f>
        <v>0</v>
      </c>
      <c r="BE31" s="47">
        <f>IF(K31="sníž. přenesená",#REF!,0)</f>
        <v>0</v>
      </c>
      <c r="BF31" s="47">
        <f>IF(K31="nulová",#REF!,0)</f>
        <v>0</v>
      </c>
      <c r="BG31" s="8" t="s">
        <v>14</v>
      </c>
      <c r="BH31" s="47" t="e">
        <f>ROUND(#REF!*H31,2)</f>
        <v>#REF!</v>
      </c>
      <c r="BI31" s="8" t="s">
        <v>46</v>
      </c>
      <c r="BJ31" s="46" t="s">
        <v>74</v>
      </c>
    </row>
    <row r="32" spans="1:62" s="5" customFormat="1" x14ac:dyDescent="0.2">
      <c r="B32" s="48"/>
      <c r="D32" s="49" t="s">
        <v>51</v>
      </c>
      <c r="E32" s="50"/>
      <c r="F32" s="51" t="s">
        <v>75</v>
      </c>
      <c r="H32" s="52">
        <v>9.4E-2</v>
      </c>
      <c r="I32" s="48"/>
      <c r="J32" s="53"/>
      <c r="K32" s="54"/>
      <c r="L32" s="54"/>
      <c r="M32" s="54"/>
      <c r="N32" s="54"/>
      <c r="O32" s="54"/>
      <c r="P32" s="54"/>
      <c r="Q32" s="55"/>
      <c r="AQ32" s="50" t="s">
        <v>51</v>
      </c>
      <c r="AR32" s="50" t="s">
        <v>15</v>
      </c>
      <c r="AS32" s="5" t="s">
        <v>15</v>
      </c>
      <c r="AT32" s="5" t="s">
        <v>7</v>
      </c>
      <c r="AU32" s="5" t="s">
        <v>14</v>
      </c>
      <c r="AV32" s="50" t="s">
        <v>41</v>
      </c>
    </row>
    <row r="33" spans="1:62" s="2" customFormat="1" ht="16.5" customHeight="1" x14ac:dyDescent="0.2">
      <c r="A33" s="12"/>
      <c r="B33" s="36"/>
      <c r="C33" s="37" t="s">
        <v>76</v>
      </c>
      <c r="D33" s="37" t="s">
        <v>43</v>
      </c>
      <c r="E33" s="38"/>
      <c r="F33" s="39" t="s">
        <v>77</v>
      </c>
      <c r="G33" s="40" t="s">
        <v>49</v>
      </c>
      <c r="H33" s="41">
        <v>5.375</v>
      </c>
      <c r="I33" s="13"/>
      <c r="J33" s="42" t="s">
        <v>0</v>
      </c>
      <c r="K33" s="43" t="s">
        <v>9</v>
      </c>
      <c r="L33" s="44">
        <v>0.252</v>
      </c>
      <c r="M33" s="44">
        <f>L33*H33</f>
        <v>1.3545</v>
      </c>
      <c r="N33" s="44">
        <v>0</v>
      </c>
      <c r="O33" s="44">
        <f>N33*H33</f>
        <v>0</v>
      </c>
      <c r="P33" s="44">
        <v>0</v>
      </c>
      <c r="Q33" s="45">
        <f>P33*H33</f>
        <v>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O33" s="46" t="s">
        <v>46</v>
      </c>
      <c r="AQ33" s="46" t="s">
        <v>43</v>
      </c>
      <c r="AR33" s="46" t="s">
        <v>15</v>
      </c>
      <c r="AV33" s="8" t="s">
        <v>41</v>
      </c>
      <c r="BB33" s="47" t="e">
        <f>IF(K33="základní",#REF!,0)</f>
        <v>#REF!</v>
      </c>
      <c r="BC33" s="47">
        <f>IF(K33="snížená",#REF!,0)</f>
        <v>0</v>
      </c>
      <c r="BD33" s="47">
        <f>IF(K33="zákl. přenesená",#REF!,0)</f>
        <v>0</v>
      </c>
      <c r="BE33" s="47">
        <f>IF(K33="sníž. přenesená",#REF!,0)</f>
        <v>0</v>
      </c>
      <c r="BF33" s="47">
        <f>IF(K33="nulová",#REF!,0)</f>
        <v>0</v>
      </c>
      <c r="BG33" s="8" t="s">
        <v>14</v>
      </c>
      <c r="BH33" s="47" t="e">
        <f>ROUND(#REF!*H33,2)</f>
        <v>#REF!</v>
      </c>
      <c r="BI33" s="8" t="s">
        <v>46</v>
      </c>
      <c r="BJ33" s="46" t="s">
        <v>78</v>
      </c>
    </row>
    <row r="34" spans="1:62" s="6" customFormat="1" x14ac:dyDescent="0.2">
      <c r="B34" s="64"/>
      <c r="D34" s="49" t="s">
        <v>51</v>
      </c>
      <c r="E34" s="65"/>
      <c r="F34" s="66" t="s">
        <v>79</v>
      </c>
      <c r="H34" s="65" t="s">
        <v>0</v>
      </c>
      <c r="I34" s="64"/>
      <c r="J34" s="67"/>
      <c r="K34" s="68"/>
      <c r="L34" s="68"/>
      <c r="M34" s="68"/>
      <c r="N34" s="68"/>
      <c r="O34" s="68"/>
      <c r="P34" s="68"/>
      <c r="Q34" s="69"/>
      <c r="AQ34" s="65" t="s">
        <v>51</v>
      </c>
      <c r="AR34" s="65" t="s">
        <v>15</v>
      </c>
      <c r="AS34" s="6" t="s">
        <v>14</v>
      </c>
      <c r="AT34" s="6" t="s">
        <v>7</v>
      </c>
      <c r="AU34" s="6" t="s">
        <v>13</v>
      </c>
      <c r="AV34" s="65" t="s">
        <v>41</v>
      </c>
    </row>
    <row r="35" spans="1:62" s="5" customFormat="1" x14ac:dyDescent="0.2">
      <c r="B35" s="48"/>
      <c r="D35" s="49" t="s">
        <v>51</v>
      </c>
      <c r="E35" s="50"/>
      <c r="F35" s="51" t="s">
        <v>80</v>
      </c>
      <c r="H35" s="52">
        <v>5.375</v>
      </c>
      <c r="I35" s="48"/>
      <c r="J35" s="53"/>
      <c r="K35" s="54"/>
      <c r="L35" s="54"/>
      <c r="M35" s="54"/>
      <c r="N35" s="54"/>
      <c r="O35" s="54"/>
      <c r="P35" s="54"/>
      <c r="Q35" s="55"/>
      <c r="AQ35" s="50" t="s">
        <v>51</v>
      </c>
      <c r="AR35" s="50" t="s">
        <v>15</v>
      </c>
      <c r="AS35" s="5" t="s">
        <v>15</v>
      </c>
      <c r="AT35" s="5" t="s">
        <v>7</v>
      </c>
      <c r="AU35" s="5" t="s">
        <v>14</v>
      </c>
      <c r="AV35" s="50" t="s">
        <v>41</v>
      </c>
    </row>
    <row r="36" spans="1:62" s="2" customFormat="1" ht="16.5" customHeight="1" x14ac:dyDescent="0.2">
      <c r="A36" s="12"/>
      <c r="B36" s="36"/>
      <c r="C36" s="56" t="s">
        <v>81</v>
      </c>
      <c r="D36" s="56" t="s">
        <v>54</v>
      </c>
      <c r="E36" s="57"/>
      <c r="F36" s="58" t="s">
        <v>82</v>
      </c>
      <c r="G36" s="59" t="s">
        <v>61</v>
      </c>
      <c r="H36" s="60">
        <v>0.17699999999999999</v>
      </c>
      <c r="I36" s="61"/>
      <c r="J36" s="62" t="s">
        <v>0</v>
      </c>
      <c r="K36" s="63" t="s">
        <v>9</v>
      </c>
      <c r="L36" s="44">
        <v>0</v>
      </c>
      <c r="M36" s="44">
        <f>L36*H36</f>
        <v>0</v>
      </c>
      <c r="N36" s="44">
        <v>0.55000000000000004</v>
      </c>
      <c r="O36" s="44">
        <f>N36*H36</f>
        <v>9.7350000000000006E-2</v>
      </c>
      <c r="P36" s="44">
        <v>0</v>
      </c>
      <c r="Q36" s="45">
        <f>P36*H36</f>
        <v>0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O36" s="46" t="s">
        <v>56</v>
      </c>
      <c r="AQ36" s="46" t="s">
        <v>54</v>
      </c>
      <c r="AR36" s="46" t="s">
        <v>15</v>
      </c>
      <c r="AV36" s="8" t="s">
        <v>41</v>
      </c>
      <c r="BB36" s="47" t="e">
        <f>IF(K36="základní",#REF!,0)</f>
        <v>#REF!</v>
      </c>
      <c r="BC36" s="47">
        <f>IF(K36="snížená",#REF!,0)</f>
        <v>0</v>
      </c>
      <c r="BD36" s="47">
        <f>IF(K36="zákl. přenesená",#REF!,0)</f>
        <v>0</v>
      </c>
      <c r="BE36" s="47">
        <f>IF(K36="sníž. přenesená",#REF!,0)</f>
        <v>0</v>
      </c>
      <c r="BF36" s="47">
        <f>IF(K36="nulová",#REF!,0)</f>
        <v>0</v>
      </c>
      <c r="BG36" s="8" t="s">
        <v>14</v>
      </c>
      <c r="BH36" s="47" t="e">
        <f>ROUND(#REF!*H36,2)</f>
        <v>#REF!</v>
      </c>
      <c r="BI36" s="8" t="s">
        <v>46</v>
      </c>
      <c r="BJ36" s="46" t="s">
        <v>83</v>
      </c>
    </row>
    <row r="37" spans="1:62" s="5" customFormat="1" x14ac:dyDescent="0.2">
      <c r="B37" s="48"/>
      <c r="D37" s="49" t="s">
        <v>51</v>
      </c>
      <c r="E37" s="50"/>
      <c r="F37" s="51" t="s">
        <v>84</v>
      </c>
      <c r="H37" s="52">
        <v>0.17699999999999999</v>
      </c>
      <c r="I37" s="48"/>
      <c r="J37" s="53"/>
      <c r="K37" s="54"/>
      <c r="L37" s="54"/>
      <c r="M37" s="54"/>
      <c r="N37" s="54"/>
      <c r="O37" s="54"/>
      <c r="P37" s="54"/>
      <c r="Q37" s="55"/>
      <c r="AQ37" s="50" t="s">
        <v>51</v>
      </c>
      <c r="AR37" s="50" t="s">
        <v>15</v>
      </c>
      <c r="AS37" s="5" t="s">
        <v>15</v>
      </c>
      <c r="AT37" s="5" t="s">
        <v>7</v>
      </c>
      <c r="AU37" s="5" t="s">
        <v>14</v>
      </c>
      <c r="AV37" s="50" t="s">
        <v>41</v>
      </c>
    </row>
    <row r="38" spans="1:62" s="2" customFormat="1" ht="24.2" customHeight="1" x14ac:dyDescent="0.2">
      <c r="A38" s="12"/>
      <c r="B38" s="36"/>
      <c r="C38" s="37" t="s">
        <v>29</v>
      </c>
      <c r="D38" s="37" t="s">
        <v>43</v>
      </c>
      <c r="E38" s="38"/>
      <c r="F38" s="39" t="s">
        <v>85</v>
      </c>
      <c r="G38" s="40" t="s">
        <v>49</v>
      </c>
      <c r="H38" s="41">
        <v>0.161</v>
      </c>
      <c r="I38" s="13"/>
      <c r="J38" s="42" t="s">
        <v>0</v>
      </c>
      <c r="K38" s="43" t="s">
        <v>9</v>
      </c>
      <c r="L38" s="44">
        <v>0</v>
      </c>
      <c r="M38" s="44">
        <f>L38*H38</f>
        <v>0</v>
      </c>
      <c r="N38" s="44">
        <v>1.8000000000000001E-4</v>
      </c>
      <c r="O38" s="44">
        <f>N38*H38</f>
        <v>2.8980000000000004E-5</v>
      </c>
      <c r="P38" s="44">
        <v>0</v>
      </c>
      <c r="Q38" s="45">
        <f>P38*H38</f>
        <v>0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O38" s="46" t="s">
        <v>46</v>
      </c>
      <c r="AQ38" s="46" t="s">
        <v>43</v>
      </c>
      <c r="AR38" s="46" t="s">
        <v>15</v>
      </c>
      <c r="AV38" s="8" t="s">
        <v>41</v>
      </c>
      <c r="BB38" s="47" t="e">
        <f>IF(K38="základní",#REF!,0)</f>
        <v>#REF!</v>
      </c>
      <c r="BC38" s="47">
        <f>IF(K38="snížená",#REF!,0)</f>
        <v>0</v>
      </c>
      <c r="BD38" s="47">
        <f>IF(K38="zákl. přenesená",#REF!,0)</f>
        <v>0</v>
      </c>
      <c r="BE38" s="47">
        <f>IF(K38="sníž. přenesená",#REF!,0)</f>
        <v>0</v>
      </c>
      <c r="BF38" s="47">
        <f>IF(K38="nulová",#REF!,0)</f>
        <v>0</v>
      </c>
      <c r="BG38" s="8" t="s">
        <v>14</v>
      </c>
      <c r="BH38" s="47" t="e">
        <f>ROUND(#REF!*H38,2)</f>
        <v>#REF!</v>
      </c>
      <c r="BI38" s="8" t="s">
        <v>46</v>
      </c>
      <c r="BJ38" s="46" t="s">
        <v>86</v>
      </c>
    </row>
    <row r="39" spans="1:62" s="5" customFormat="1" x14ac:dyDescent="0.2">
      <c r="B39" s="48"/>
      <c r="D39" s="49" t="s">
        <v>51</v>
      </c>
      <c r="E39" s="50" t="s">
        <v>0</v>
      </c>
      <c r="F39" s="51" t="s">
        <v>87</v>
      </c>
      <c r="H39" s="52">
        <v>0.161</v>
      </c>
      <c r="I39" s="48"/>
      <c r="J39" s="53"/>
      <c r="K39" s="54"/>
      <c r="L39" s="54"/>
      <c r="M39" s="54"/>
      <c r="N39" s="54"/>
      <c r="O39" s="54"/>
      <c r="P39" s="54"/>
      <c r="Q39" s="55"/>
      <c r="AQ39" s="50" t="s">
        <v>51</v>
      </c>
      <c r="AR39" s="50" t="s">
        <v>15</v>
      </c>
      <c r="AS39" s="5" t="s">
        <v>15</v>
      </c>
      <c r="AT39" s="5" t="s">
        <v>7</v>
      </c>
      <c r="AU39" s="5" t="s">
        <v>14</v>
      </c>
      <c r="AV39" s="50" t="s">
        <v>41</v>
      </c>
    </row>
    <row r="40" spans="1:62" s="2" customFormat="1" ht="24.2" customHeight="1" x14ac:dyDescent="0.2">
      <c r="A40" s="12"/>
      <c r="B40" s="36"/>
      <c r="C40" s="37" t="s">
        <v>88</v>
      </c>
      <c r="D40" s="37" t="s">
        <v>43</v>
      </c>
      <c r="E40" s="38"/>
      <c r="F40" s="39" t="s">
        <v>89</v>
      </c>
      <c r="G40" s="40" t="s">
        <v>90</v>
      </c>
      <c r="H40" s="41">
        <v>24.265999999999998</v>
      </c>
      <c r="I40" s="13"/>
      <c r="J40" s="42" t="s">
        <v>0</v>
      </c>
      <c r="K40" s="43" t="s">
        <v>9</v>
      </c>
      <c r="L40" s="44">
        <v>0.308</v>
      </c>
      <c r="M40" s="44">
        <f>L40*H40</f>
        <v>7.473927999999999</v>
      </c>
      <c r="N40" s="44">
        <v>0</v>
      </c>
      <c r="O40" s="44">
        <f>N40*H40</f>
        <v>0</v>
      </c>
      <c r="P40" s="44">
        <v>0</v>
      </c>
      <c r="Q40" s="45">
        <f>P40*H40</f>
        <v>0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O40" s="46" t="s">
        <v>46</v>
      </c>
      <c r="AQ40" s="46" t="s">
        <v>43</v>
      </c>
      <c r="AR40" s="46" t="s">
        <v>15</v>
      </c>
      <c r="AV40" s="8" t="s">
        <v>41</v>
      </c>
      <c r="BB40" s="47" t="e">
        <f>IF(K40="základní",#REF!,0)</f>
        <v>#REF!</v>
      </c>
      <c r="BC40" s="47">
        <f>IF(K40="snížená",#REF!,0)</f>
        <v>0</v>
      </c>
      <c r="BD40" s="47">
        <f>IF(K40="zákl. přenesená",#REF!,0)</f>
        <v>0</v>
      </c>
      <c r="BE40" s="47">
        <f>IF(K40="sníž. přenesená",#REF!,0)</f>
        <v>0</v>
      </c>
      <c r="BF40" s="47">
        <f>IF(K40="nulová",#REF!,0)</f>
        <v>0</v>
      </c>
      <c r="BG40" s="8" t="s">
        <v>14</v>
      </c>
      <c r="BH40" s="47" t="e">
        <f>ROUND(#REF!*H40,2)</f>
        <v>#REF!</v>
      </c>
      <c r="BI40" s="8" t="s">
        <v>46</v>
      </c>
      <c r="BJ40" s="46" t="s">
        <v>91</v>
      </c>
    </row>
    <row r="41" spans="1:62" s="6" customFormat="1" x14ac:dyDescent="0.2">
      <c r="B41" s="64"/>
      <c r="D41" s="49" t="s">
        <v>51</v>
      </c>
      <c r="E41" s="65"/>
      <c r="F41" s="66" t="s">
        <v>92</v>
      </c>
      <c r="H41" s="65" t="s">
        <v>0</v>
      </c>
      <c r="I41" s="64"/>
      <c r="J41" s="67"/>
      <c r="K41" s="68"/>
      <c r="L41" s="68"/>
      <c r="M41" s="68"/>
      <c r="N41" s="68"/>
      <c r="O41" s="68"/>
      <c r="P41" s="68"/>
      <c r="Q41" s="69"/>
      <c r="AQ41" s="65" t="s">
        <v>51</v>
      </c>
      <c r="AR41" s="65" t="s">
        <v>15</v>
      </c>
      <c r="AS41" s="6" t="s">
        <v>14</v>
      </c>
      <c r="AT41" s="6" t="s">
        <v>7</v>
      </c>
      <c r="AU41" s="6" t="s">
        <v>13</v>
      </c>
      <c r="AV41" s="65" t="s">
        <v>41</v>
      </c>
    </row>
    <row r="42" spans="1:62" s="5" customFormat="1" x14ac:dyDescent="0.2">
      <c r="B42" s="48"/>
      <c r="D42" s="49" t="s">
        <v>51</v>
      </c>
      <c r="E42" s="50"/>
      <c r="F42" s="51" t="s">
        <v>93</v>
      </c>
      <c r="H42" s="52">
        <v>5.1159999999999997</v>
      </c>
      <c r="I42" s="48"/>
      <c r="J42" s="53"/>
      <c r="K42" s="54"/>
      <c r="L42" s="54"/>
      <c r="M42" s="54"/>
      <c r="N42" s="54"/>
      <c r="O42" s="54"/>
      <c r="P42" s="54"/>
      <c r="Q42" s="55"/>
      <c r="AQ42" s="50" t="s">
        <v>51</v>
      </c>
      <c r="AR42" s="50" t="s">
        <v>15</v>
      </c>
      <c r="AS42" s="5" t="s">
        <v>15</v>
      </c>
      <c r="AT42" s="5" t="s">
        <v>7</v>
      </c>
      <c r="AU42" s="5" t="s">
        <v>13</v>
      </c>
      <c r="AV42" s="50" t="s">
        <v>41</v>
      </c>
    </row>
    <row r="43" spans="1:62" s="6" customFormat="1" x14ac:dyDescent="0.2">
      <c r="B43" s="64"/>
      <c r="D43" s="49" t="s">
        <v>51</v>
      </c>
      <c r="E43" s="65"/>
      <c r="F43" s="66" t="s">
        <v>94</v>
      </c>
      <c r="H43" s="65" t="s">
        <v>0</v>
      </c>
      <c r="I43" s="64"/>
      <c r="J43" s="67"/>
      <c r="K43" s="68"/>
      <c r="L43" s="68"/>
      <c r="M43" s="68"/>
      <c r="N43" s="68"/>
      <c r="O43" s="68"/>
      <c r="P43" s="68"/>
      <c r="Q43" s="69"/>
      <c r="AQ43" s="65" t="s">
        <v>51</v>
      </c>
      <c r="AR43" s="65" t="s">
        <v>15</v>
      </c>
      <c r="AS43" s="6" t="s">
        <v>14</v>
      </c>
      <c r="AT43" s="6" t="s">
        <v>7</v>
      </c>
      <c r="AU43" s="6" t="s">
        <v>13</v>
      </c>
      <c r="AV43" s="65" t="s">
        <v>41</v>
      </c>
    </row>
    <row r="44" spans="1:62" s="5" customFormat="1" x14ac:dyDescent="0.2">
      <c r="B44" s="48"/>
      <c r="D44" s="49" t="s">
        <v>51</v>
      </c>
      <c r="E44" s="50"/>
      <c r="F44" s="51" t="s">
        <v>95</v>
      </c>
      <c r="H44" s="52">
        <v>6.2</v>
      </c>
      <c r="I44" s="48"/>
      <c r="J44" s="53"/>
      <c r="K44" s="54"/>
      <c r="L44" s="54"/>
      <c r="M44" s="54"/>
      <c r="N44" s="54"/>
      <c r="O44" s="54"/>
      <c r="P44" s="54"/>
      <c r="Q44" s="55"/>
      <c r="AQ44" s="50" t="s">
        <v>51</v>
      </c>
      <c r="AR44" s="50" t="s">
        <v>15</v>
      </c>
      <c r="AS44" s="5" t="s">
        <v>15</v>
      </c>
      <c r="AT44" s="5" t="s">
        <v>7</v>
      </c>
      <c r="AU44" s="5" t="s">
        <v>13</v>
      </c>
      <c r="AV44" s="50" t="s">
        <v>41</v>
      </c>
    </row>
    <row r="45" spans="1:62" s="6" customFormat="1" x14ac:dyDescent="0.2">
      <c r="B45" s="64"/>
      <c r="D45" s="49" t="s">
        <v>51</v>
      </c>
      <c r="E45" s="65"/>
      <c r="F45" s="66" t="s">
        <v>96</v>
      </c>
      <c r="H45" s="65" t="s">
        <v>0</v>
      </c>
      <c r="I45" s="64"/>
      <c r="J45" s="67"/>
      <c r="K45" s="68"/>
      <c r="L45" s="68"/>
      <c r="M45" s="68"/>
      <c r="N45" s="68"/>
      <c r="O45" s="68"/>
      <c r="P45" s="68"/>
      <c r="Q45" s="69"/>
      <c r="AQ45" s="65" t="s">
        <v>51</v>
      </c>
      <c r="AR45" s="65" t="s">
        <v>15</v>
      </c>
      <c r="AS45" s="6" t="s">
        <v>14</v>
      </c>
      <c r="AT45" s="6" t="s">
        <v>7</v>
      </c>
      <c r="AU45" s="6" t="s">
        <v>13</v>
      </c>
      <c r="AV45" s="65" t="s">
        <v>41</v>
      </c>
    </row>
    <row r="46" spans="1:62" s="5" customFormat="1" x14ac:dyDescent="0.2">
      <c r="B46" s="48"/>
      <c r="D46" s="49" t="s">
        <v>51</v>
      </c>
      <c r="E46" s="50"/>
      <c r="F46" s="51" t="s">
        <v>97</v>
      </c>
      <c r="H46" s="52">
        <v>2.6</v>
      </c>
      <c r="I46" s="48"/>
      <c r="J46" s="53"/>
      <c r="K46" s="54"/>
      <c r="L46" s="54"/>
      <c r="M46" s="54"/>
      <c r="N46" s="54"/>
      <c r="O46" s="54"/>
      <c r="P46" s="54"/>
      <c r="Q46" s="55"/>
      <c r="AQ46" s="50" t="s">
        <v>51</v>
      </c>
      <c r="AR46" s="50" t="s">
        <v>15</v>
      </c>
      <c r="AS46" s="5" t="s">
        <v>15</v>
      </c>
      <c r="AT46" s="5" t="s">
        <v>7</v>
      </c>
      <c r="AU46" s="5" t="s">
        <v>13</v>
      </c>
      <c r="AV46" s="50" t="s">
        <v>41</v>
      </c>
    </row>
    <row r="47" spans="1:62" s="6" customFormat="1" x14ac:dyDescent="0.2">
      <c r="B47" s="64"/>
      <c r="D47" s="49" t="s">
        <v>51</v>
      </c>
      <c r="E47" s="65"/>
      <c r="F47" s="66" t="s">
        <v>141</v>
      </c>
      <c r="H47" s="65" t="s">
        <v>0</v>
      </c>
      <c r="I47" s="64"/>
      <c r="J47" s="67"/>
      <c r="K47" s="68"/>
      <c r="L47" s="68"/>
      <c r="M47" s="68"/>
      <c r="N47" s="68"/>
      <c r="O47" s="68"/>
      <c r="P47" s="68"/>
      <c r="Q47" s="69"/>
      <c r="AQ47" s="65" t="s">
        <v>51</v>
      </c>
      <c r="AR47" s="65" t="s">
        <v>15</v>
      </c>
      <c r="AS47" s="6" t="s">
        <v>14</v>
      </c>
      <c r="AT47" s="6" t="s">
        <v>7</v>
      </c>
      <c r="AU47" s="6" t="s">
        <v>13</v>
      </c>
      <c r="AV47" s="65" t="s">
        <v>41</v>
      </c>
    </row>
    <row r="48" spans="1:62" s="5" customFormat="1" x14ac:dyDescent="0.2">
      <c r="B48" s="48"/>
      <c r="D48" s="49" t="s">
        <v>51</v>
      </c>
      <c r="E48" s="50"/>
      <c r="F48" s="51" t="s">
        <v>98</v>
      </c>
      <c r="H48" s="52">
        <v>10.35</v>
      </c>
      <c r="I48" s="48"/>
      <c r="J48" s="53"/>
      <c r="K48" s="54"/>
      <c r="L48" s="54"/>
      <c r="M48" s="54"/>
      <c r="N48" s="54"/>
      <c r="O48" s="54"/>
      <c r="P48" s="54"/>
      <c r="Q48" s="55"/>
      <c r="AQ48" s="50" t="s">
        <v>51</v>
      </c>
      <c r="AR48" s="50" t="s">
        <v>15</v>
      </c>
      <c r="AS48" s="5" t="s">
        <v>15</v>
      </c>
      <c r="AT48" s="5" t="s">
        <v>7</v>
      </c>
      <c r="AU48" s="5" t="s">
        <v>13</v>
      </c>
      <c r="AV48" s="50" t="s">
        <v>41</v>
      </c>
    </row>
    <row r="49" spans="1:62" s="7" customFormat="1" x14ac:dyDescent="0.2">
      <c r="B49" s="70"/>
      <c r="D49" s="49" t="s">
        <v>51</v>
      </c>
      <c r="E49" s="71"/>
      <c r="F49" s="72" t="s">
        <v>99</v>
      </c>
      <c r="H49" s="73">
        <v>24.265999999999998</v>
      </c>
      <c r="I49" s="70"/>
      <c r="J49" s="74"/>
      <c r="K49" s="75"/>
      <c r="L49" s="75"/>
      <c r="M49" s="75"/>
      <c r="N49" s="75"/>
      <c r="O49" s="75"/>
      <c r="P49" s="75"/>
      <c r="Q49" s="76"/>
      <c r="AQ49" s="71" t="s">
        <v>51</v>
      </c>
      <c r="AR49" s="71" t="s">
        <v>15</v>
      </c>
      <c r="AS49" s="7" t="s">
        <v>59</v>
      </c>
      <c r="AT49" s="7" t="s">
        <v>7</v>
      </c>
      <c r="AU49" s="7" t="s">
        <v>14</v>
      </c>
      <c r="AV49" s="71" t="s">
        <v>41</v>
      </c>
    </row>
    <row r="50" spans="1:62" s="2" customFormat="1" ht="24.2" customHeight="1" x14ac:dyDescent="0.2">
      <c r="A50" s="12"/>
      <c r="B50" s="36"/>
      <c r="C50" s="56" t="s">
        <v>2</v>
      </c>
      <c r="D50" s="56" t="s">
        <v>54</v>
      </c>
      <c r="E50" s="57"/>
      <c r="F50" s="58" t="s">
        <v>100</v>
      </c>
      <c r="G50" s="59" t="s">
        <v>61</v>
      </c>
      <c r="H50" s="60">
        <v>0.26700000000000002</v>
      </c>
      <c r="I50" s="61"/>
      <c r="J50" s="62" t="s">
        <v>0</v>
      </c>
      <c r="K50" s="63" t="s">
        <v>9</v>
      </c>
      <c r="L50" s="44">
        <v>0</v>
      </c>
      <c r="M50" s="44">
        <f>L50*H50</f>
        <v>0</v>
      </c>
      <c r="N50" s="44">
        <v>0.44</v>
      </c>
      <c r="O50" s="44">
        <f>N50*H50</f>
        <v>0.11748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56</v>
      </c>
      <c r="AQ50" s="46" t="s">
        <v>54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101</v>
      </c>
    </row>
    <row r="51" spans="1:62" s="5" customFormat="1" x14ac:dyDescent="0.2">
      <c r="B51" s="48"/>
      <c r="D51" s="49" t="s">
        <v>51</v>
      </c>
      <c r="E51" s="50"/>
      <c r="F51" s="51" t="s">
        <v>102</v>
      </c>
      <c r="H51" s="52">
        <v>0.26700000000000002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37" t="s">
        <v>103</v>
      </c>
      <c r="D52" s="37" t="s">
        <v>43</v>
      </c>
      <c r="E52" s="38"/>
      <c r="F52" s="39" t="s">
        <v>104</v>
      </c>
      <c r="G52" s="40" t="s">
        <v>61</v>
      </c>
      <c r="H52" s="41">
        <v>0.24299999999999999</v>
      </c>
      <c r="I52" s="13"/>
      <c r="J52" s="42" t="s">
        <v>0</v>
      </c>
      <c r="K52" s="43" t="s">
        <v>9</v>
      </c>
      <c r="L52" s="44">
        <v>0</v>
      </c>
      <c r="M52" s="44">
        <f>L52*H52</f>
        <v>0</v>
      </c>
      <c r="N52" s="44">
        <v>2.248E-2</v>
      </c>
      <c r="O52" s="44">
        <f>N52*H52</f>
        <v>5.4626399999999995E-3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46</v>
      </c>
      <c r="AQ52" s="46" t="s">
        <v>43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105</v>
      </c>
    </row>
    <row r="53" spans="1:62" s="5" customFormat="1" x14ac:dyDescent="0.2">
      <c r="B53" s="48"/>
      <c r="D53" s="49" t="s">
        <v>51</v>
      </c>
      <c r="E53" s="50"/>
      <c r="F53" s="51" t="s">
        <v>106</v>
      </c>
      <c r="H53" s="52">
        <v>0.24299999999999999</v>
      </c>
      <c r="I53" s="48"/>
      <c r="J53" s="53"/>
      <c r="K53" s="54"/>
      <c r="L53" s="54"/>
      <c r="M53" s="54"/>
      <c r="N53" s="54"/>
      <c r="O53" s="54"/>
      <c r="P53" s="54"/>
      <c r="Q53" s="55"/>
      <c r="AQ53" s="50" t="s">
        <v>51</v>
      </c>
      <c r="AR53" s="50" t="s">
        <v>15</v>
      </c>
      <c r="AS53" s="5" t="s">
        <v>15</v>
      </c>
      <c r="AT53" s="5" t="s">
        <v>7</v>
      </c>
      <c r="AU53" s="5" t="s">
        <v>14</v>
      </c>
      <c r="AV53" s="50" t="s">
        <v>41</v>
      </c>
    </row>
    <row r="54" spans="1:62" s="2" customFormat="1" ht="24.2" customHeight="1" x14ac:dyDescent="0.2">
      <c r="A54" s="12"/>
      <c r="B54" s="36"/>
      <c r="C54" s="37" t="s">
        <v>107</v>
      </c>
      <c r="D54" s="37" t="s">
        <v>43</v>
      </c>
      <c r="E54" s="38"/>
      <c r="F54" s="39" t="s">
        <v>108</v>
      </c>
      <c r="G54" s="40" t="s">
        <v>109</v>
      </c>
      <c r="H54" s="41">
        <v>1</v>
      </c>
      <c r="I54" s="13"/>
      <c r="J54" s="42" t="s">
        <v>0</v>
      </c>
      <c r="K54" s="43" t="s">
        <v>9</v>
      </c>
      <c r="L54" s="44">
        <v>0</v>
      </c>
      <c r="M54" s="44">
        <f>L54*H54</f>
        <v>0</v>
      </c>
      <c r="N54" s="44">
        <v>0.04</v>
      </c>
      <c r="O54" s="44">
        <f>N54*H54</f>
        <v>0.04</v>
      </c>
      <c r="P54" s="44">
        <v>0</v>
      </c>
      <c r="Q54" s="45">
        <f>P54*H54</f>
        <v>0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O54" s="46" t="s">
        <v>46</v>
      </c>
      <c r="AQ54" s="46" t="s">
        <v>43</v>
      </c>
      <c r="AR54" s="46" t="s">
        <v>15</v>
      </c>
      <c r="AV54" s="8" t="s">
        <v>41</v>
      </c>
      <c r="BB54" s="47" t="e">
        <f>IF(K54="základní",#REF!,0)</f>
        <v>#REF!</v>
      </c>
      <c r="BC54" s="47">
        <f>IF(K54="snížená",#REF!,0)</f>
        <v>0</v>
      </c>
      <c r="BD54" s="47">
        <f>IF(K54="zákl. přenesená",#REF!,0)</f>
        <v>0</v>
      </c>
      <c r="BE54" s="47">
        <f>IF(K54="sníž. přenesená",#REF!,0)</f>
        <v>0</v>
      </c>
      <c r="BF54" s="47">
        <f>IF(K54="nulová",#REF!,0)</f>
        <v>0</v>
      </c>
      <c r="BG54" s="8" t="s">
        <v>14</v>
      </c>
      <c r="BH54" s="47" t="e">
        <f>ROUND(#REF!*H54,2)</f>
        <v>#REF!</v>
      </c>
      <c r="BI54" s="8" t="s">
        <v>46</v>
      </c>
      <c r="BJ54" s="46" t="s">
        <v>110</v>
      </c>
    </row>
    <row r="55" spans="1:62" s="2" customFormat="1" ht="24.2" customHeight="1" x14ac:dyDescent="0.2">
      <c r="A55" s="12"/>
      <c r="B55" s="36"/>
      <c r="C55" s="37" t="s">
        <v>111</v>
      </c>
      <c r="D55" s="37" t="s">
        <v>43</v>
      </c>
      <c r="E55" s="38"/>
      <c r="F55" s="39" t="s">
        <v>112</v>
      </c>
      <c r="G55" s="40" t="s">
        <v>113</v>
      </c>
      <c r="H55" s="41">
        <v>0.36099999999999999</v>
      </c>
      <c r="I55" s="13"/>
      <c r="J55" s="42" t="s">
        <v>0</v>
      </c>
      <c r="K55" s="43" t="s">
        <v>9</v>
      </c>
      <c r="L55" s="44">
        <v>2.2519999999999998</v>
      </c>
      <c r="M55" s="44">
        <f>L55*H55</f>
        <v>0.81297199999999992</v>
      </c>
      <c r="N55" s="44">
        <v>0</v>
      </c>
      <c r="O55" s="44">
        <f>N55*H55</f>
        <v>0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114</v>
      </c>
    </row>
    <row r="56" spans="1:62" s="4" customFormat="1" ht="22.9" customHeight="1" x14ac:dyDescent="0.2">
      <c r="B56" s="27"/>
      <c r="D56" s="28" t="s">
        <v>12</v>
      </c>
      <c r="E56" s="35"/>
      <c r="F56" s="35" t="s">
        <v>115</v>
      </c>
      <c r="I56" s="27"/>
      <c r="J56" s="29"/>
      <c r="K56" s="30"/>
      <c r="L56" s="30"/>
      <c r="M56" s="31">
        <f>SUM(M57:M60)</f>
        <v>4.6649909999999997</v>
      </c>
      <c r="N56" s="30"/>
      <c r="O56" s="31">
        <f>SUM(O57:O60)</f>
        <v>0.1089992</v>
      </c>
      <c r="P56" s="30"/>
      <c r="Q56" s="32">
        <f>SUM(Q57:Q60)</f>
        <v>0</v>
      </c>
      <c r="AO56" s="28" t="s">
        <v>15</v>
      </c>
      <c r="AQ56" s="33" t="s">
        <v>12</v>
      </c>
      <c r="AR56" s="33" t="s">
        <v>14</v>
      </c>
      <c r="AV56" s="28" t="s">
        <v>41</v>
      </c>
      <c r="BH56" s="34" t="e">
        <f>SUM(BH57:BH60)</f>
        <v>#REF!</v>
      </c>
    </row>
    <row r="57" spans="1:62" s="2" customFormat="1" ht="33" customHeight="1" x14ac:dyDescent="0.2">
      <c r="A57" s="12"/>
      <c r="B57" s="36"/>
      <c r="C57" s="37" t="s">
        <v>46</v>
      </c>
      <c r="D57" s="37" t="s">
        <v>43</v>
      </c>
      <c r="E57" s="38"/>
      <c r="F57" s="39" t="s">
        <v>116</v>
      </c>
      <c r="G57" s="40" t="s">
        <v>49</v>
      </c>
      <c r="H57" s="41">
        <v>4.7119999999999997</v>
      </c>
      <c r="I57" s="13"/>
      <c r="J57" s="42" t="s">
        <v>0</v>
      </c>
      <c r="K57" s="43" t="s">
        <v>9</v>
      </c>
      <c r="L57" s="44">
        <v>0.59299999999999997</v>
      </c>
      <c r="M57" s="44">
        <f>L57*H57</f>
        <v>2.7942159999999996</v>
      </c>
      <c r="N57" s="44">
        <v>1.9900000000000001E-2</v>
      </c>
      <c r="O57" s="44">
        <f>N57*H57</f>
        <v>9.3768799999999999E-2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117</v>
      </c>
    </row>
    <row r="58" spans="1:62" s="5" customFormat="1" x14ac:dyDescent="0.2">
      <c r="B58" s="48"/>
      <c r="D58" s="49" t="s">
        <v>51</v>
      </c>
      <c r="E58" s="50"/>
      <c r="F58" s="51" t="s">
        <v>118</v>
      </c>
      <c r="H58" s="52">
        <v>4.7119999999999997</v>
      </c>
      <c r="I58" s="48"/>
      <c r="J58" s="53"/>
      <c r="K58" s="54"/>
      <c r="L58" s="54"/>
      <c r="M58" s="54"/>
      <c r="N58" s="54"/>
      <c r="O58" s="54"/>
      <c r="P58" s="54"/>
      <c r="Q58" s="55"/>
      <c r="AQ58" s="50" t="s">
        <v>51</v>
      </c>
      <c r="AR58" s="50" t="s">
        <v>15</v>
      </c>
      <c r="AS58" s="5" t="s">
        <v>15</v>
      </c>
      <c r="AT58" s="5" t="s">
        <v>7</v>
      </c>
      <c r="AU58" s="5" t="s">
        <v>14</v>
      </c>
      <c r="AV58" s="50" t="s">
        <v>41</v>
      </c>
    </row>
    <row r="59" spans="1:62" s="2" customFormat="1" ht="24.2" customHeight="1" x14ac:dyDescent="0.2">
      <c r="A59" s="12"/>
      <c r="B59" s="36"/>
      <c r="C59" s="37" t="s">
        <v>119</v>
      </c>
      <c r="D59" s="37" t="s">
        <v>43</v>
      </c>
      <c r="E59" s="38"/>
      <c r="F59" s="39" t="s">
        <v>120</v>
      </c>
      <c r="G59" s="40" t="s">
        <v>90</v>
      </c>
      <c r="H59" s="41">
        <v>1.52</v>
      </c>
      <c r="I59" s="13"/>
      <c r="J59" s="42" t="s">
        <v>0</v>
      </c>
      <c r="K59" s="43" t="s">
        <v>9</v>
      </c>
      <c r="L59" s="44">
        <v>1.125</v>
      </c>
      <c r="M59" s="44">
        <f>L59*H59</f>
        <v>1.71</v>
      </c>
      <c r="N59" s="44">
        <v>1.0019999999999999E-2</v>
      </c>
      <c r="O59" s="44">
        <f>N59*H59</f>
        <v>1.52304E-2</v>
      </c>
      <c r="P59" s="44">
        <v>0</v>
      </c>
      <c r="Q59" s="45">
        <f>P59*H59</f>
        <v>0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O59" s="46" t="s">
        <v>46</v>
      </c>
      <c r="AQ59" s="46" t="s">
        <v>43</v>
      </c>
      <c r="AR59" s="46" t="s">
        <v>15</v>
      </c>
      <c r="AV59" s="8" t="s">
        <v>41</v>
      </c>
      <c r="BB59" s="47" t="e">
        <f>IF(K59="základní",#REF!,0)</f>
        <v>#REF!</v>
      </c>
      <c r="BC59" s="47">
        <f>IF(K59="snížená",#REF!,0)</f>
        <v>0</v>
      </c>
      <c r="BD59" s="47">
        <f>IF(K59="zákl. přenesená",#REF!,0)</f>
        <v>0</v>
      </c>
      <c r="BE59" s="47">
        <f>IF(K59="sníž. přenesená",#REF!,0)</f>
        <v>0</v>
      </c>
      <c r="BF59" s="47">
        <f>IF(K59="nulová",#REF!,0)</f>
        <v>0</v>
      </c>
      <c r="BG59" s="8" t="s">
        <v>14</v>
      </c>
      <c r="BH59" s="47" t="e">
        <f>ROUND(#REF!*H59,2)</f>
        <v>#REF!</v>
      </c>
      <c r="BI59" s="8" t="s">
        <v>46</v>
      </c>
      <c r="BJ59" s="46" t="s">
        <v>121</v>
      </c>
    </row>
    <row r="60" spans="1:62" s="2" customFormat="1" ht="24.2" customHeight="1" x14ac:dyDescent="0.2">
      <c r="A60" s="12"/>
      <c r="B60" s="36"/>
      <c r="C60" s="37" t="s">
        <v>122</v>
      </c>
      <c r="D60" s="37" t="s">
        <v>43</v>
      </c>
      <c r="E60" s="38"/>
      <c r="F60" s="39" t="s">
        <v>123</v>
      </c>
      <c r="G60" s="40" t="s">
        <v>113</v>
      </c>
      <c r="H60" s="41">
        <v>0.109</v>
      </c>
      <c r="I60" s="13"/>
      <c r="J60" s="42" t="s">
        <v>0</v>
      </c>
      <c r="K60" s="43" t="s">
        <v>9</v>
      </c>
      <c r="L60" s="44">
        <v>1.4750000000000001</v>
      </c>
      <c r="M60" s="44">
        <f>L60*H60</f>
        <v>0.160775</v>
      </c>
      <c r="N60" s="44">
        <v>0</v>
      </c>
      <c r="O60" s="44">
        <f>N60*H60</f>
        <v>0</v>
      </c>
      <c r="P60" s="44">
        <v>0</v>
      </c>
      <c r="Q60" s="45">
        <f>P60*H60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O60" s="46" t="s">
        <v>46</v>
      </c>
      <c r="AQ60" s="46" t="s">
        <v>43</v>
      </c>
      <c r="AR60" s="46" t="s">
        <v>15</v>
      </c>
      <c r="AV60" s="8" t="s">
        <v>41</v>
      </c>
      <c r="BB60" s="47" t="e">
        <f>IF(K60="základní",#REF!,0)</f>
        <v>#REF!</v>
      </c>
      <c r="BC60" s="47">
        <f>IF(K60="snížená",#REF!,0)</f>
        <v>0</v>
      </c>
      <c r="BD60" s="47">
        <f>IF(K60="zákl. přenesená",#REF!,0)</f>
        <v>0</v>
      </c>
      <c r="BE60" s="47">
        <f>IF(K60="sníž. přenesená",#REF!,0)</f>
        <v>0</v>
      </c>
      <c r="BF60" s="47">
        <f>IF(K60="nulová",#REF!,0)</f>
        <v>0</v>
      </c>
      <c r="BG60" s="8" t="s">
        <v>14</v>
      </c>
      <c r="BH60" s="47" t="e">
        <f>ROUND(#REF!*H60,2)</f>
        <v>#REF!</v>
      </c>
      <c r="BI60" s="8" t="s">
        <v>46</v>
      </c>
      <c r="BJ60" s="46" t="s">
        <v>124</v>
      </c>
    </row>
    <row r="61" spans="1:62" s="4" customFormat="1" ht="22.9" customHeight="1" x14ac:dyDescent="0.2">
      <c r="B61" s="27"/>
      <c r="D61" s="28" t="s">
        <v>12</v>
      </c>
      <c r="E61" s="35"/>
      <c r="F61" s="35" t="s">
        <v>125</v>
      </c>
      <c r="I61" s="27"/>
      <c r="J61" s="29"/>
      <c r="K61" s="30"/>
      <c r="L61" s="30"/>
      <c r="M61" s="31">
        <f>SUM(M62:M63)</f>
        <v>0.11390400000000001</v>
      </c>
      <c r="N61" s="30"/>
      <c r="O61" s="31">
        <f>SUM(O62:O63)</f>
        <v>6.3E-2</v>
      </c>
      <c r="P61" s="30"/>
      <c r="Q61" s="32">
        <f>SUM(Q62:Q63)</f>
        <v>0</v>
      </c>
      <c r="AO61" s="28" t="s">
        <v>15</v>
      </c>
      <c r="AQ61" s="33" t="s">
        <v>12</v>
      </c>
      <c r="AR61" s="33" t="s">
        <v>14</v>
      </c>
      <c r="AV61" s="28" t="s">
        <v>41</v>
      </c>
      <c r="BH61" s="34" t="e">
        <f>SUM(BH62:BH63)</f>
        <v>#REF!</v>
      </c>
    </row>
    <row r="62" spans="1:62" s="2" customFormat="1" ht="16.5" customHeight="1" x14ac:dyDescent="0.2">
      <c r="A62" s="12"/>
      <c r="B62" s="36"/>
      <c r="C62" s="37" t="s">
        <v>126</v>
      </c>
      <c r="D62" s="37" t="s">
        <v>43</v>
      </c>
      <c r="E62" s="38"/>
      <c r="F62" s="39" t="s">
        <v>127</v>
      </c>
      <c r="G62" s="40" t="s">
        <v>128</v>
      </c>
      <c r="H62" s="41">
        <v>63</v>
      </c>
      <c r="I62" s="13"/>
      <c r="J62" s="42" t="s">
        <v>0</v>
      </c>
      <c r="K62" s="43" t="s">
        <v>9</v>
      </c>
      <c r="L62" s="44">
        <v>0</v>
      </c>
      <c r="M62" s="44">
        <f>L62*H62</f>
        <v>0</v>
      </c>
      <c r="N62" s="44">
        <v>1E-3</v>
      </c>
      <c r="O62" s="44">
        <f>N62*H62</f>
        <v>6.3E-2</v>
      </c>
      <c r="P62" s="44">
        <v>0</v>
      </c>
      <c r="Q62" s="45">
        <f>P62*H62</f>
        <v>0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O62" s="46" t="s">
        <v>46</v>
      </c>
      <c r="AQ62" s="46" t="s">
        <v>43</v>
      </c>
      <c r="AR62" s="46" t="s">
        <v>15</v>
      </c>
      <c r="AV62" s="8" t="s">
        <v>41</v>
      </c>
      <c r="BB62" s="47" t="e">
        <f>IF(K62="základní",#REF!,0)</f>
        <v>#REF!</v>
      </c>
      <c r="BC62" s="47">
        <f>IF(K62="snížená",#REF!,0)</f>
        <v>0</v>
      </c>
      <c r="BD62" s="47">
        <f>IF(K62="zákl. přenesená",#REF!,0)</f>
        <v>0</v>
      </c>
      <c r="BE62" s="47">
        <f>IF(K62="sníž. přenesená",#REF!,0)</f>
        <v>0</v>
      </c>
      <c r="BF62" s="47">
        <f>IF(K62="nulová",#REF!,0)</f>
        <v>0</v>
      </c>
      <c r="BG62" s="8" t="s">
        <v>14</v>
      </c>
      <c r="BH62" s="47" t="e">
        <f>ROUND(#REF!*H62,2)</f>
        <v>#REF!</v>
      </c>
      <c r="BI62" s="8" t="s">
        <v>46</v>
      </c>
      <c r="BJ62" s="46" t="s">
        <v>129</v>
      </c>
    </row>
    <row r="63" spans="1:62" s="2" customFormat="1" ht="24.2" customHeight="1" x14ac:dyDescent="0.2">
      <c r="A63" s="12"/>
      <c r="B63" s="36"/>
      <c r="C63" s="37" t="s">
        <v>130</v>
      </c>
      <c r="D63" s="37" t="s">
        <v>43</v>
      </c>
      <c r="E63" s="38"/>
      <c r="F63" s="39" t="s">
        <v>131</v>
      </c>
      <c r="G63" s="40" t="s">
        <v>113</v>
      </c>
      <c r="H63" s="41">
        <v>6.3E-2</v>
      </c>
      <c r="I63" s="13"/>
      <c r="J63" s="42" t="s">
        <v>0</v>
      </c>
      <c r="K63" s="43" t="s">
        <v>9</v>
      </c>
      <c r="L63" s="44">
        <v>1.8080000000000001</v>
      </c>
      <c r="M63" s="44">
        <f>L63*H63</f>
        <v>0.11390400000000001</v>
      </c>
      <c r="N63" s="44">
        <v>0</v>
      </c>
      <c r="O63" s="44">
        <f>N63*H63</f>
        <v>0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132</v>
      </c>
    </row>
    <row r="64" spans="1:62" s="4" customFormat="1" ht="22.9" customHeight="1" x14ac:dyDescent="0.2">
      <c r="B64" s="27"/>
      <c r="D64" s="28" t="s">
        <v>12</v>
      </c>
      <c r="E64" s="35"/>
      <c r="F64" s="35" t="s">
        <v>133</v>
      </c>
      <c r="I64" s="27"/>
      <c r="J64" s="29"/>
      <c r="K64" s="30"/>
      <c r="L64" s="30"/>
      <c r="M64" s="31">
        <f>SUM(M65:M82)</f>
        <v>8.5251000000000001</v>
      </c>
      <c r="N64" s="30"/>
      <c r="O64" s="31">
        <f>SUM(O65:O82)</f>
        <v>7.1042500000000003E-3</v>
      </c>
      <c r="P64" s="30"/>
      <c r="Q64" s="32">
        <f>SUM(Q65:Q82)</f>
        <v>0</v>
      </c>
      <c r="AO64" s="28" t="s">
        <v>15</v>
      </c>
      <c r="AQ64" s="33" t="s">
        <v>12</v>
      </c>
      <c r="AR64" s="33" t="s">
        <v>14</v>
      </c>
      <c r="AV64" s="28" t="s">
        <v>41</v>
      </c>
      <c r="BH64" s="34" t="e">
        <f>SUM(BH65:BH82)</f>
        <v>#REF!</v>
      </c>
    </row>
    <row r="65" spans="1:62" s="2" customFormat="1" ht="24.2" customHeight="1" x14ac:dyDescent="0.2">
      <c r="A65" s="12"/>
      <c r="B65" s="36"/>
      <c r="C65" s="37" t="s">
        <v>1</v>
      </c>
      <c r="D65" s="37" t="s">
        <v>43</v>
      </c>
      <c r="E65" s="38"/>
      <c r="F65" s="39" t="s">
        <v>134</v>
      </c>
      <c r="G65" s="40" t="s">
        <v>49</v>
      </c>
      <c r="H65" s="41">
        <v>28.417000000000002</v>
      </c>
      <c r="I65" s="13"/>
      <c r="J65" s="42" t="s">
        <v>0</v>
      </c>
      <c r="K65" s="43" t="s">
        <v>9</v>
      </c>
      <c r="L65" s="44">
        <v>0.3</v>
      </c>
      <c r="M65" s="44">
        <f>L65*H65</f>
        <v>8.5251000000000001</v>
      </c>
      <c r="N65" s="44">
        <v>2.5000000000000001E-4</v>
      </c>
      <c r="O65" s="44">
        <f>N65*H65</f>
        <v>7.1042500000000003E-3</v>
      </c>
      <c r="P65" s="44">
        <v>0</v>
      </c>
      <c r="Q65" s="45">
        <f>P65*H65</f>
        <v>0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O65" s="46" t="s">
        <v>46</v>
      </c>
      <c r="AQ65" s="46" t="s">
        <v>43</v>
      </c>
      <c r="AR65" s="46" t="s">
        <v>15</v>
      </c>
      <c r="AV65" s="8" t="s">
        <v>41</v>
      </c>
      <c r="BB65" s="47" t="e">
        <f>IF(K65="základní",#REF!,0)</f>
        <v>#REF!</v>
      </c>
      <c r="BC65" s="47">
        <f>IF(K65="snížená",#REF!,0)</f>
        <v>0</v>
      </c>
      <c r="BD65" s="47">
        <f>IF(K65="zákl. přenesená",#REF!,0)</f>
        <v>0</v>
      </c>
      <c r="BE65" s="47">
        <f>IF(K65="sníž. přenesená",#REF!,0)</f>
        <v>0</v>
      </c>
      <c r="BF65" s="47">
        <f>IF(K65="nulová",#REF!,0)</f>
        <v>0</v>
      </c>
      <c r="BG65" s="8" t="s">
        <v>14</v>
      </c>
      <c r="BH65" s="47" t="e">
        <f>ROUND(#REF!*H65,2)</f>
        <v>#REF!</v>
      </c>
      <c r="BI65" s="8" t="s">
        <v>46</v>
      </c>
      <c r="BJ65" s="46" t="s">
        <v>135</v>
      </c>
    </row>
    <row r="66" spans="1:62" s="6" customFormat="1" x14ac:dyDescent="0.2">
      <c r="B66" s="64"/>
      <c r="D66" s="49" t="s">
        <v>51</v>
      </c>
      <c r="E66" s="65"/>
      <c r="F66" s="66" t="s">
        <v>136</v>
      </c>
      <c r="H66" s="65" t="s">
        <v>0</v>
      </c>
      <c r="I66" s="64"/>
      <c r="J66" s="67"/>
      <c r="K66" s="68"/>
      <c r="L66" s="68"/>
      <c r="M66" s="68"/>
      <c r="N66" s="68"/>
      <c r="O66" s="68"/>
      <c r="P66" s="68"/>
      <c r="Q66" s="69"/>
      <c r="AQ66" s="65" t="s">
        <v>51</v>
      </c>
      <c r="AR66" s="65" t="s">
        <v>15</v>
      </c>
      <c r="AS66" s="6" t="s">
        <v>14</v>
      </c>
      <c r="AT66" s="6" t="s">
        <v>7</v>
      </c>
      <c r="AU66" s="6" t="s">
        <v>13</v>
      </c>
      <c r="AV66" s="65" t="s">
        <v>41</v>
      </c>
    </row>
    <row r="67" spans="1:62" s="5" customFormat="1" x14ac:dyDescent="0.2">
      <c r="B67" s="48"/>
      <c r="D67" s="49" t="s">
        <v>51</v>
      </c>
      <c r="E67" s="50"/>
      <c r="F67" s="51" t="s">
        <v>118</v>
      </c>
      <c r="H67" s="52">
        <v>4.7119999999999997</v>
      </c>
      <c r="I67" s="48"/>
      <c r="J67" s="53"/>
      <c r="K67" s="54"/>
      <c r="L67" s="54"/>
      <c r="M67" s="54"/>
      <c r="N67" s="54"/>
      <c r="O67" s="54"/>
      <c r="P67" s="54"/>
      <c r="Q67" s="55"/>
      <c r="AQ67" s="50" t="s">
        <v>51</v>
      </c>
      <c r="AR67" s="50" t="s">
        <v>15</v>
      </c>
      <c r="AS67" s="5" t="s">
        <v>15</v>
      </c>
      <c r="AT67" s="5" t="s">
        <v>7</v>
      </c>
      <c r="AU67" s="5" t="s">
        <v>13</v>
      </c>
      <c r="AV67" s="50" t="s">
        <v>41</v>
      </c>
    </row>
    <row r="68" spans="1:62" s="6" customFormat="1" x14ac:dyDescent="0.2">
      <c r="B68" s="64"/>
      <c r="D68" s="49" t="s">
        <v>51</v>
      </c>
      <c r="E68" s="65"/>
      <c r="F68" s="66" t="s">
        <v>137</v>
      </c>
      <c r="H68" s="65" t="s">
        <v>0</v>
      </c>
      <c r="I68" s="64"/>
      <c r="J68" s="67"/>
      <c r="K68" s="68"/>
      <c r="L68" s="68"/>
      <c r="M68" s="68"/>
      <c r="N68" s="68"/>
      <c r="O68" s="68"/>
      <c r="P68" s="68"/>
      <c r="Q68" s="69"/>
      <c r="AQ68" s="65" t="s">
        <v>51</v>
      </c>
      <c r="AR68" s="65" t="s">
        <v>15</v>
      </c>
      <c r="AS68" s="6" t="s">
        <v>14</v>
      </c>
      <c r="AT68" s="6" t="s">
        <v>7</v>
      </c>
      <c r="AU68" s="6" t="s">
        <v>13</v>
      </c>
      <c r="AV68" s="65" t="s">
        <v>41</v>
      </c>
    </row>
    <row r="69" spans="1:62" s="5" customFormat="1" x14ac:dyDescent="0.2">
      <c r="B69" s="48"/>
      <c r="D69" s="49" t="s">
        <v>51</v>
      </c>
      <c r="E69" s="50"/>
      <c r="F69" s="51" t="s">
        <v>138</v>
      </c>
      <c r="H69" s="52">
        <v>9.7059999999999995</v>
      </c>
      <c r="I69" s="48"/>
      <c r="J69" s="53"/>
      <c r="K69" s="54"/>
      <c r="L69" s="54"/>
      <c r="M69" s="54"/>
      <c r="N69" s="54"/>
      <c r="O69" s="54"/>
      <c r="P69" s="54"/>
      <c r="Q69" s="55"/>
      <c r="AQ69" s="50" t="s">
        <v>51</v>
      </c>
      <c r="AR69" s="50" t="s">
        <v>15</v>
      </c>
      <c r="AS69" s="5" t="s">
        <v>15</v>
      </c>
      <c r="AT69" s="5" t="s">
        <v>7</v>
      </c>
      <c r="AU69" s="5" t="s">
        <v>13</v>
      </c>
      <c r="AV69" s="50" t="s">
        <v>41</v>
      </c>
    </row>
    <row r="70" spans="1:62" s="6" customFormat="1" x14ac:dyDescent="0.2">
      <c r="B70" s="64"/>
      <c r="D70" s="49" t="s">
        <v>51</v>
      </c>
      <c r="E70" s="65"/>
      <c r="F70" s="66" t="s">
        <v>139</v>
      </c>
      <c r="H70" s="65" t="s">
        <v>0</v>
      </c>
      <c r="I70" s="64"/>
      <c r="J70" s="67"/>
      <c r="K70" s="68"/>
      <c r="L70" s="68"/>
      <c r="M70" s="68"/>
      <c r="N70" s="68"/>
      <c r="O70" s="68"/>
      <c r="P70" s="68"/>
      <c r="Q70" s="69"/>
      <c r="AQ70" s="65" t="s">
        <v>51</v>
      </c>
      <c r="AR70" s="65" t="s">
        <v>15</v>
      </c>
      <c r="AS70" s="6" t="s">
        <v>14</v>
      </c>
      <c r="AT70" s="6" t="s">
        <v>7</v>
      </c>
      <c r="AU70" s="6" t="s">
        <v>13</v>
      </c>
      <c r="AV70" s="65" t="s">
        <v>41</v>
      </c>
    </row>
    <row r="71" spans="1:62" s="5" customFormat="1" x14ac:dyDescent="0.2">
      <c r="B71" s="48"/>
      <c r="D71" s="49" t="s">
        <v>51</v>
      </c>
      <c r="E71" s="50"/>
      <c r="F71" s="51" t="s">
        <v>140</v>
      </c>
      <c r="H71" s="52">
        <v>2.359</v>
      </c>
      <c r="I71" s="48"/>
      <c r="J71" s="53"/>
      <c r="K71" s="54"/>
      <c r="L71" s="54"/>
      <c r="M71" s="54"/>
      <c r="N71" s="54"/>
      <c r="O71" s="54"/>
      <c r="P71" s="54"/>
      <c r="Q71" s="55"/>
      <c r="AQ71" s="50" t="s">
        <v>51</v>
      </c>
      <c r="AR71" s="50" t="s">
        <v>15</v>
      </c>
      <c r="AS71" s="5" t="s">
        <v>15</v>
      </c>
      <c r="AT71" s="5" t="s">
        <v>7</v>
      </c>
      <c r="AU71" s="5" t="s">
        <v>13</v>
      </c>
      <c r="AV71" s="50" t="s">
        <v>41</v>
      </c>
    </row>
    <row r="72" spans="1:62" s="6" customFormat="1" x14ac:dyDescent="0.2">
      <c r="B72" s="64"/>
      <c r="D72" s="49" t="s">
        <v>51</v>
      </c>
      <c r="E72" s="65"/>
      <c r="F72" s="66" t="s">
        <v>141</v>
      </c>
      <c r="H72" s="65" t="s">
        <v>0</v>
      </c>
      <c r="I72" s="64"/>
      <c r="J72" s="67"/>
      <c r="K72" s="68"/>
      <c r="L72" s="68"/>
      <c r="M72" s="68"/>
      <c r="N72" s="68"/>
      <c r="O72" s="68"/>
      <c r="P72" s="68"/>
      <c r="Q72" s="69"/>
      <c r="AQ72" s="65" t="s">
        <v>51</v>
      </c>
      <c r="AR72" s="65" t="s">
        <v>15</v>
      </c>
      <c r="AS72" s="6" t="s">
        <v>14</v>
      </c>
      <c r="AT72" s="6" t="s">
        <v>7</v>
      </c>
      <c r="AU72" s="6" t="s">
        <v>13</v>
      </c>
      <c r="AV72" s="65" t="s">
        <v>41</v>
      </c>
    </row>
    <row r="73" spans="1:62" s="5" customFormat="1" x14ac:dyDescent="0.2">
      <c r="B73" s="48"/>
      <c r="D73" s="49" t="s">
        <v>51</v>
      </c>
      <c r="E73" s="50"/>
      <c r="F73" s="51" t="s">
        <v>142</v>
      </c>
      <c r="H73" s="52">
        <v>5.375</v>
      </c>
      <c r="I73" s="48"/>
      <c r="J73" s="53"/>
      <c r="K73" s="54"/>
      <c r="L73" s="54"/>
      <c r="M73" s="54"/>
      <c r="N73" s="54"/>
      <c r="O73" s="54"/>
      <c r="P73" s="54"/>
      <c r="Q73" s="55"/>
      <c r="AQ73" s="50" t="s">
        <v>51</v>
      </c>
      <c r="AR73" s="50" t="s">
        <v>15</v>
      </c>
      <c r="AS73" s="5" t="s">
        <v>15</v>
      </c>
      <c r="AT73" s="5" t="s">
        <v>7</v>
      </c>
      <c r="AU73" s="5" t="s">
        <v>13</v>
      </c>
      <c r="AV73" s="50" t="s">
        <v>41</v>
      </c>
    </row>
    <row r="74" spans="1:62" s="6" customFormat="1" x14ac:dyDescent="0.2">
      <c r="B74" s="64"/>
      <c r="D74" s="49" t="s">
        <v>51</v>
      </c>
      <c r="E74" s="65"/>
      <c r="F74" s="66" t="s">
        <v>143</v>
      </c>
      <c r="H74" s="65" t="s">
        <v>0</v>
      </c>
      <c r="I74" s="64"/>
      <c r="J74" s="67"/>
      <c r="K74" s="68"/>
      <c r="L74" s="68"/>
      <c r="M74" s="68"/>
      <c r="N74" s="68"/>
      <c r="O74" s="68"/>
      <c r="P74" s="68"/>
      <c r="Q74" s="69"/>
      <c r="AQ74" s="65" t="s">
        <v>51</v>
      </c>
      <c r="AR74" s="65" t="s">
        <v>15</v>
      </c>
      <c r="AS74" s="6" t="s">
        <v>14</v>
      </c>
      <c r="AT74" s="6" t="s">
        <v>7</v>
      </c>
      <c r="AU74" s="6" t="s">
        <v>13</v>
      </c>
      <c r="AV74" s="65" t="s">
        <v>41</v>
      </c>
    </row>
    <row r="75" spans="1:62" s="5" customFormat="1" x14ac:dyDescent="0.2">
      <c r="B75" s="48"/>
      <c r="D75" s="49" t="s">
        <v>51</v>
      </c>
      <c r="E75" s="50"/>
      <c r="F75" s="51" t="s">
        <v>144</v>
      </c>
      <c r="H75" s="52">
        <v>6.2649999999999997</v>
      </c>
      <c r="I75" s="48"/>
      <c r="J75" s="53"/>
      <c r="K75" s="54"/>
      <c r="L75" s="54"/>
      <c r="M75" s="54"/>
      <c r="N75" s="54"/>
      <c r="O75" s="54"/>
      <c r="P75" s="54"/>
      <c r="Q75" s="55"/>
      <c r="AQ75" s="50" t="s">
        <v>51</v>
      </c>
      <c r="AR75" s="50" t="s">
        <v>15</v>
      </c>
      <c r="AS75" s="5" t="s">
        <v>15</v>
      </c>
      <c r="AT75" s="5" t="s">
        <v>7</v>
      </c>
      <c r="AU75" s="5" t="s">
        <v>13</v>
      </c>
      <c r="AV75" s="50" t="s">
        <v>41</v>
      </c>
    </row>
    <row r="76" spans="1:62" s="7" customFormat="1" x14ac:dyDescent="0.2">
      <c r="B76" s="70"/>
      <c r="D76" s="49" t="s">
        <v>51</v>
      </c>
      <c r="E76" s="71"/>
      <c r="F76" s="72" t="s">
        <v>99</v>
      </c>
      <c r="H76" s="73">
        <v>28.417000000000002</v>
      </c>
      <c r="I76" s="70"/>
      <c r="J76" s="74"/>
      <c r="K76" s="75"/>
      <c r="L76" s="75"/>
      <c r="M76" s="75"/>
      <c r="N76" s="75"/>
      <c r="O76" s="75"/>
      <c r="P76" s="75"/>
      <c r="Q76" s="76"/>
      <c r="AQ76" s="71" t="s">
        <v>51</v>
      </c>
      <c r="AR76" s="71" t="s">
        <v>15</v>
      </c>
      <c r="AS76" s="7" t="s">
        <v>59</v>
      </c>
      <c r="AT76" s="7" t="s">
        <v>7</v>
      </c>
      <c r="AU76" s="7" t="s">
        <v>14</v>
      </c>
      <c r="AV76" s="71" t="s">
        <v>41</v>
      </c>
    </row>
    <row r="77" spans="1:62" s="2" customFormat="1" ht="24.2" customHeight="1" x14ac:dyDescent="0.2">
      <c r="A77" s="12"/>
      <c r="B77" s="36"/>
      <c r="C77" s="37" t="s">
        <v>145</v>
      </c>
      <c r="D77" s="37" t="s">
        <v>43</v>
      </c>
      <c r="E77" s="38"/>
      <c r="F77" s="39" t="s">
        <v>146</v>
      </c>
      <c r="G77" s="40" t="s">
        <v>49</v>
      </c>
      <c r="H77" s="41">
        <v>10.302</v>
      </c>
      <c r="I77" s="13"/>
      <c r="J77" s="42" t="s">
        <v>0</v>
      </c>
      <c r="K77" s="43" t="s">
        <v>9</v>
      </c>
      <c r="L77" s="44">
        <v>0</v>
      </c>
      <c r="M77" s="44">
        <f>L77*H77</f>
        <v>0</v>
      </c>
      <c r="N77" s="44">
        <v>0</v>
      </c>
      <c r="O77" s="44">
        <f>N77*H77</f>
        <v>0</v>
      </c>
      <c r="P77" s="44">
        <v>0</v>
      </c>
      <c r="Q77" s="45">
        <f>P77*H77</f>
        <v>0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O77" s="46" t="s">
        <v>46</v>
      </c>
      <c r="AQ77" s="46" t="s">
        <v>43</v>
      </c>
      <c r="AR77" s="46" t="s">
        <v>15</v>
      </c>
      <c r="AV77" s="8" t="s">
        <v>41</v>
      </c>
      <c r="BB77" s="47" t="e">
        <f>IF(K77="základní",#REF!,0)</f>
        <v>#REF!</v>
      </c>
      <c r="BC77" s="47">
        <f>IF(K77="snížená",#REF!,0)</f>
        <v>0</v>
      </c>
      <c r="BD77" s="47">
        <f>IF(K77="zákl. přenesená",#REF!,0)</f>
        <v>0</v>
      </c>
      <c r="BE77" s="47">
        <f>IF(K77="sníž. přenesená",#REF!,0)</f>
        <v>0</v>
      </c>
      <c r="BF77" s="47">
        <f>IF(K77="nulová",#REF!,0)</f>
        <v>0</v>
      </c>
      <c r="BG77" s="8" t="s">
        <v>14</v>
      </c>
      <c r="BH77" s="47" t="e">
        <f>ROUND(#REF!*H77,2)</f>
        <v>#REF!</v>
      </c>
      <c r="BI77" s="8" t="s">
        <v>46</v>
      </c>
      <c r="BJ77" s="46" t="s">
        <v>147</v>
      </c>
    </row>
    <row r="78" spans="1:62" s="6" customFormat="1" x14ac:dyDescent="0.2">
      <c r="B78" s="64"/>
      <c r="D78" s="49" t="s">
        <v>51</v>
      </c>
      <c r="E78" s="65"/>
      <c r="F78" s="66" t="s">
        <v>148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/>
      <c r="F79" s="51" t="s">
        <v>149</v>
      </c>
      <c r="H79" s="52">
        <v>5.6520000000000001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6" customFormat="1" x14ac:dyDescent="0.2">
      <c r="B80" s="64"/>
      <c r="D80" s="49" t="s">
        <v>51</v>
      </c>
      <c r="E80" s="65"/>
      <c r="F80" s="66" t="s">
        <v>150</v>
      </c>
      <c r="H80" s="65" t="s">
        <v>0</v>
      </c>
      <c r="I80" s="64"/>
      <c r="J80" s="67"/>
      <c r="K80" s="68"/>
      <c r="L80" s="68"/>
      <c r="M80" s="68"/>
      <c r="N80" s="68"/>
      <c r="O80" s="68"/>
      <c r="P80" s="68"/>
      <c r="Q80" s="69"/>
      <c r="AQ80" s="65" t="s">
        <v>51</v>
      </c>
      <c r="AR80" s="65" t="s">
        <v>15</v>
      </c>
      <c r="AS80" s="6" t="s">
        <v>14</v>
      </c>
      <c r="AT80" s="6" t="s">
        <v>7</v>
      </c>
      <c r="AU80" s="6" t="s">
        <v>13</v>
      </c>
      <c r="AV80" s="65" t="s">
        <v>41</v>
      </c>
    </row>
    <row r="81" spans="1:48" s="5" customFormat="1" x14ac:dyDescent="0.2">
      <c r="B81" s="48"/>
      <c r="D81" s="49" t="s">
        <v>51</v>
      </c>
      <c r="E81" s="50"/>
      <c r="F81" s="51" t="s">
        <v>151</v>
      </c>
      <c r="H81" s="52">
        <v>4.6500000000000004</v>
      </c>
      <c r="I81" s="48"/>
      <c r="J81" s="53"/>
      <c r="K81" s="54"/>
      <c r="L81" s="54"/>
      <c r="M81" s="54"/>
      <c r="N81" s="54"/>
      <c r="O81" s="54"/>
      <c r="P81" s="54"/>
      <c r="Q81" s="55"/>
      <c r="AQ81" s="50" t="s">
        <v>51</v>
      </c>
      <c r="AR81" s="50" t="s">
        <v>15</v>
      </c>
      <c r="AS81" s="5" t="s">
        <v>15</v>
      </c>
      <c r="AT81" s="5" t="s">
        <v>7</v>
      </c>
      <c r="AU81" s="5" t="s">
        <v>13</v>
      </c>
      <c r="AV81" s="50" t="s">
        <v>41</v>
      </c>
    </row>
    <row r="82" spans="1:48" s="7" customFormat="1" x14ac:dyDescent="0.2">
      <c r="B82" s="70"/>
      <c r="D82" s="49" t="s">
        <v>51</v>
      </c>
      <c r="E82" s="71"/>
      <c r="F82" s="72" t="s">
        <v>99</v>
      </c>
      <c r="H82" s="73">
        <v>10.302</v>
      </c>
      <c r="I82" s="70"/>
      <c r="J82" s="74"/>
      <c r="K82" s="75"/>
      <c r="L82" s="75"/>
      <c r="M82" s="75"/>
      <c r="N82" s="75"/>
      <c r="O82" s="75"/>
      <c r="P82" s="75"/>
      <c r="Q82" s="76"/>
      <c r="AQ82" s="71" t="s">
        <v>51</v>
      </c>
      <c r="AR82" s="71" t="s">
        <v>15</v>
      </c>
      <c r="AS82" s="7" t="s">
        <v>59</v>
      </c>
      <c r="AT82" s="7" t="s">
        <v>7</v>
      </c>
      <c r="AU82" s="7" t="s">
        <v>14</v>
      </c>
      <c r="AV82" s="71" t="s">
        <v>41</v>
      </c>
    </row>
    <row r="83" spans="1:48" s="2" customFormat="1" ht="6.95" customHeight="1" x14ac:dyDescent="0.2">
      <c r="A83" s="12"/>
      <c r="B83" s="15"/>
      <c r="C83" s="16"/>
      <c r="D83" s="16"/>
      <c r="E83" s="16"/>
      <c r="F83" s="16"/>
      <c r="G83" s="16"/>
      <c r="H83" s="16"/>
      <c r="I83" s="13"/>
      <c r="J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</sheetData>
  <sheetProtection algorithmName="SHA-512" hashValue="/K5IZrr5MoJt4OPnlTVe656IRypBiZy8H/U2ElZgBEqdM6ChxpEa+cJMzIbkof27i2Tn8mGAy0nT1GlmfUXhjA==" saltValue="2KE2GaTqGce+Chy+PkjYfA==" spinCount="100000" sheet="1" objects="1" scenarios="1"/>
  <autoFilter ref="C17:H82"/>
  <mergeCells count="5">
    <mergeCell ref="F14:H14"/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89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6640625" style="1" customWidth="1"/>
    <col min="6" max="6" width="70.83203125" style="1" customWidth="1"/>
    <col min="7" max="7" width="7.5" style="1" customWidth="1"/>
    <col min="8" max="8" width="14.332031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1" spans="1:28" s="80" customFormat="1" x14ac:dyDescent="0.2"/>
    <row r="2" spans="1:28" s="80" customFormat="1" ht="48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">
        <v>405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18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'A - Velký dětský stánek č.2'!F12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'A - Velký dětský stánek č.2'!F14:H14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SUM(M19:M51)</f>
        <v>12.471420000000002</v>
      </c>
      <c r="N18" s="30"/>
      <c r="O18" s="31">
        <f>SUM(O19:O51)</f>
        <v>0.30415820000000005</v>
      </c>
      <c r="P18" s="30"/>
      <c r="Q18" s="32">
        <f>SUM(Q19:Q51)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SUM(BH19:BH51)</f>
        <v>#REF!</v>
      </c>
    </row>
    <row r="19" spans="1:62" s="2" customFormat="1" ht="21.75" customHeight="1" x14ac:dyDescent="0.2">
      <c r="A19" s="12"/>
      <c r="B19" s="36"/>
      <c r="C19" s="37">
        <v>1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157</v>
      </c>
    </row>
    <row r="20" spans="1:62" s="2" customFormat="1" ht="24.2" customHeight="1" x14ac:dyDescent="0.2">
      <c r="A20" s="12"/>
      <c r="B20" s="36"/>
      <c r="C20" s="37">
        <v>2</v>
      </c>
      <c r="D20" s="37" t="s">
        <v>43</v>
      </c>
      <c r="E20" s="38"/>
      <c r="F20" s="39" t="s">
        <v>48</v>
      </c>
      <c r="G20" s="40" t="s">
        <v>49</v>
      </c>
      <c r="H20" s="41">
        <v>5.0999999999999996</v>
      </c>
      <c r="I20" s="13"/>
      <c r="J20" s="42" t="s">
        <v>0</v>
      </c>
      <c r="K20" s="43" t="s">
        <v>9</v>
      </c>
      <c r="L20" s="44">
        <v>0.17</v>
      </c>
      <c r="M20" s="44">
        <f>L20*H20</f>
        <v>0.86699999999999999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158</v>
      </c>
      <c r="H21" s="52">
        <v>5.0999999999999996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>
        <v>3</v>
      </c>
      <c r="D22" s="56" t="s">
        <v>54</v>
      </c>
      <c r="E22" s="57"/>
      <c r="F22" s="58" t="s">
        <v>55</v>
      </c>
      <c r="G22" s="59" t="s">
        <v>49</v>
      </c>
      <c r="H22" s="60">
        <v>5.61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5.2229100000000007E-2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159</v>
      </c>
      <c r="H23" s="52">
        <v>5.61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>
        <v>4</v>
      </c>
      <c r="D24" s="37" t="s">
        <v>43</v>
      </c>
      <c r="E24" s="38"/>
      <c r="F24" s="39" t="s">
        <v>60</v>
      </c>
      <c r="G24" s="40" t="s">
        <v>61</v>
      </c>
      <c r="H24" s="41">
        <v>0.10199999999999999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1.2158399999999999E-3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160</v>
      </c>
      <c r="H25" s="52">
        <v>0.10199999999999999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>
        <v>5</v>
      </c>
      <c r="D26" s="37" t="s">
        <v>43</v>
      </c>
      <c r="E26" s="38"/>
      <c r="F26" s="39" t="s">
        <v>65</v>
      </c>
      <c r="G26" s="40" t="s">
        <v>49</v>
      </c>
      <c r="H26" s="41">
        <v>2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0.69199999999999995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161</v>
      </c>
      <c r="H27" s="52">
        <v>2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>
        <v>6</v>
      </c>
      <c r="D28" s="56" t="s">
        <v>54</v>
      </c>
      <c r="E28" s="57"/>
      <c r="F28" s="58" t="s">
        <v>55</v>
      </c>
      <c r="G28" s="59" t="s">
        <v>49</v>
      </c>
      <c r="H28" s="60">
        <v>2.2000000000000002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2.0482000000000004E-2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162</v>
      </c>
      <c r="H29" s="52">
        <v>2.2000000000000002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37">
        <v>7</v>
      </c>
      <c r="D30" s="37" t="s">
        <v>43</v>
      </c>
      <c r="E30" s="38"/>
      <c r="F30" s="39" t="s">
        <v>73</v>
      </c>
      <c r="G30" s="40" t="s">
        <v>61</v>
      </c>
      <c r="H30" s="41">
        <v>0.04</v>
      </c>
      <c r="I30" s="13"/>
      <c r="J30" s="42" t="s">
        <v>0</v>
      </c>
      <c r="K30" s="43" t="s">
        <v>9</v>
      </c>
      <c r="L30" s="44">
        <v>0</v>
      </c>
      <c r="M30" s="44">
        <f>L30*H30</f>
        <v>0</v>
      </c>
      <c r="N30" s="44">
        <v>2.2839999999999999E-2</v>
      </c>
      <c r="O30" s="44">
        <f>N30*H30</f>
        <v>9.1359999999999998E-4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74</v>
      </c>
    </row>
    <row r="31" spans="1:62" s="5" customFormat="1" x14ac:dyDescent="0.2">
      <c r="B31" s="48"/>
      <c r="D31" s="49" t="s">
        <v>51</v>
      </c>
      <c r="E31" s="50" t="s">
        <v>0</v>
      </c>
      <c r="F31" s="51" t="s">
        <v>163</v>
      </c>
      <c r="H31" s="52">
        <v>0.04</v>
      </c>
      <c r="I31" s="48"/>
      <c r="J31" s="53"/>
      <c r="K31" s="54"/>
      <c r="L31" s="54"/>
      <c r="M31" s="54"/>
      <c r="N31" s="54"/>
      <c r="O31" s="54"/>
      <c r="P31" s="54"/>
      <c r="Q31" s="55"/>
      <c r="AQ31" s="50" t="s">
        <v>51</v>
      </c>
      <c r="AR31" s="50" t="s">
        <v>15</v>
      </c>
      <c r="AS31" s="5" t="s">
        <v>15</v>
      </c>
      <c r="AT31" s="5" t="s">
        <v>7</v>
      </c>
      <c r="AU31" s="5" t="s">
        <v>14</v>
      </c>
      <c r="AV31" s="50" t="s">
        <v>41</v>
      </c>
    </row>
    <row r="32" spans="1:62" s="2" customFormat="1" ht="16.5" customHeight="1" x14ac:dyDescent="0.2">
      <c r="A32" s="12"/>
      <c r="B32" s="36"/>
      <c r="C32" s="37">
        <v>8</v>
      </c>
      <c r="D32" s="37" t="s">
        <v>43</v>
      </c>
      <c r="E32" s="38"/>
      <c r="F32" s="39" t="s">
        <v>77</v>
      </c>
      <c r="G32" s="40" t="s">
        <v>49</v>
      </c>
      <c r="H32" s="41">
        <v>4.3550000000000004</v>
      </c>
      <c r="I32" s="13"/>
      <c r="J32" s="42" t="s">
        <v>0</v>
      </c>
      <c r="K32" s="43" t="s">
        <v>9</v>
      </c>
      <c r="L32" s="44">
        <v>0.252</v>
      </c>
      <c r="M32" s="44">
        <f>L32*H32</f>
        <v>1.0974600000000001</v>
      </c>
      <c r="N32" s="44">
        <v>0</v>
      </c>
      <c r="O32" s="44">
        <f>N32*H32</f>
        <v>0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46</v>
      </c>
      <c r="AQ32" s="46" t="s">
        <v>43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164</v>
      </c>
    </row>
    <row r="33" spans="1:62" s="6" customFormat="1" x14ac:dyDescent="0.2">
      <c r="B33" s="64"/>
      <c r="D33" s="49" t="s">
        <v>51</v>
      </c>
      <c r="E33" s="65"/>
      <c r="F33" s="66" t="s">
        <v>79</v>
      </c>
      <c r="H33" s="65" t="s">
        <v>0</v>
      </c>
      <c r="I33" s="64"/>
      <c r="J33" s="67"/>
      <c r="K33" s="68"/>
      <c r="L33" s="68"/>
      <c r="M33" s="68"/>
      <c r="N33" s="68"/>
      <c r="O33" s="68"/>
      <c r="P33" s="68"/>
      <c r="Q33" s="69"/>
      <c r="AQ33" s="65" t="s">
        <v>51</v>
      </c>
      <c r="AR33" s="65" t="s">
        <v>15</v>
      </c>
      <c r="AS33" s="6" t="s">
        <v>14</v>
      </c>
      <c r="AT33" s="6" t="s">
        <v>7</v>
      </c>
      <c r="AU33" s="6" t="s">
        <v>13</v>
      </c>
      <c r="AV33" s="65" t="s">
        <v>41</v>
      </c>
    </row>
    <row r="34" spans="1:62" s="5" customFormat="1" x14ac:dyDescent="0.2">
      <c r="B34" s="48"/>
      <c r="D34" s="49" t="s">
        <v>51</v>
      </c>
      <c r="E34" s="50"/>
      <c r="F34" s="51" t="s">
        <v>165</v>
      </c>
      <c r="H34" s="52">
        <v>4.3550000000000004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16.5" customHeight="1" x14ac:dyDescent="0.2">
      <c r="A35" s="12"/>
      <c r="B35" s="36"/>
      <c r="C35" s="56">
        <v>9</v>
      </c>
      <c r="D35" s="56" t="s">
        <v>54</v>
      </c>
      <c r="E35" s="57"/>
      <c r="F35" s="58" t="s">
        <v>82</v>
      </c>
      <c r="G35" s="59" t="s">
        <v>61</v>
      </c>
      <c r="H35" s="60">
        <v>0.14399999999999999</v>
      </c>
      <c r="I35" s="61"/>
      <c r="J35" s="62" t="s">
        <v>0</v>
      </c>
      <c r="K35" s="63" t="s">
        <v>9</v>
      </c>
      <c r="L35" s="44">
        <v>0</v>
      </c>
      <c r="M35" s="44">
        <f>L35*H35</f>
        <v>0</v>
      </c>
      <c r="N35" s="44">
        <v>0.55000000000000004</v>
      </c>
      <c r="O35" s="44">
        <f>N35*H35</f>
        <v>7.9200000000000007E-2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56</v>
      </c>
      <c r="AQ35" s="46" t="s">
        <v>54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166</v>
      </c>
    </row>
    <row r="36" spans="1:62" s="5" customFormat="1" x14ac:dyDescent="0.2">
      <c r="B36" s="48"/>
      <c r="D36" s="49" t="s">
        <v>51</v>
      </c>
      <c r="E36" s="50"/>
      <c r="F36" s="51" t="s">
        <v>167</v>
      </c>
      <c r="H36" s="52">
        <v>0.14399999999999999</v>
      </c>
      <c r="I36" s="48"/>
      <c r="J36" s="53"/>
      <c r="K36" s="54"/>
      <c r="L36" s="54"/>
      <c r="M36" s="54"/>
      <c r="N36" s="54"/>
      <c r="O36" s="54"/>
      <c r="P36" s="54"/>
      <c r="Q36" s="55"/>
      <c r="AQ36" s="50" t="s">
        <v>51</v>
      </c>
      <c r="AR36" s="50" t="s">
        <v>15</v>
      </c>
      <c r="AS36" s="5" t="s">
        <v>15</v>
      </c>
      <c r="AT36" s="5" t="s">
        <v>7</v>
      </c>
      <c r="AU36" s="5" t="s">
        <v>14</v>
      </c>
      <c r="AV36" s="50" t="s">
        <v>41</v>
      </c>
    </row>
    <row r="37" spans="1:62" s="2" customFormat="1" ht="24.2" customHeight="1" x14ac:dyDescent="0.2">
      <c r="A37" s="12"/>
      <c r="B37" s="36"/>
      <c r="C37" s="37">
        <v>10</v>
      </c>
      <c r="D37" s="37" t="s">
        <v>43</v>
      </c>
      <c r="E37" s="38"/>
      <c r="F37" s="39" t="s">
        <v>85</v>
      </c>
      <c r="G37" s="40" t="s">
        <v>49</v>
      </c>
      <c r="H37" s="41">
        <v>0.13100000000000001</v>
      </c>
      <c r="I37" s="13"/>
      <c r="J37" s="42" t="s">
        <v>0</v>
      </c>
      <c r="K37" s="43" t="s">
        <v>9</v>
      </c>
      <c r="L37" s="44">
        <v>0</v>
      </c>
      <c r="M37" s="44">
        <f>L37*H37</f>
        <v>0</v>
      </c>
      <c r="N37" s="44">
        <v>1.8000000000000001E-4</v>
      </c>
      <c r="O37" s="44">
        <f>N37*H37</f>
        <v>2.3580000000000001E-5</v>
      </c>
      <c r="P37" s="44">
        <v>0</v>
      </c>
      <c r="Q37" s="45">
        <f>P37*H37</f>
        <v>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O37" s="46" t="s">
        <v>46</v>
      </c>
      <c r="AQ37" s="46" t="s">
        <v>43</v>
      </c>
      <c r="AR37" s="46" t="s">
        <v>15</v>
      </c>
      <c r="AV37" s="8" t="s">
        <v>41</v>
      </c>
      <c r="BB37" s="47" t="e">
        <f>IF(K37="základní",#REF!,0)</f>
        <v>#REF!</v>
      </c>
      <c r="BC37" s="47">
        <f>IF(K37="snížená",#REF!,0)</f>
        <v>0</v>
      </c>
      <c r="BD37" s="47">
        <f>IF(K37="zákl. přenesená",#REF!,0)</f>
        <v>0</v>
      </c>
      <c r="BE37" s="47">
        <f>IF(K37="sníž. přenesená",#REF!,0)</f>
        <v>0</v>
      </c>
      <c r="BF37" s="47">
        <f>IF(K37="nulová",#REF!,0)</f>
        <v>0</v>
      </c>
      <c r="BG37" s="8" t="s">
        <v>14</v>
      </c>
      <c r="BH37" s="47" t="e">
        <f>ROUND(#REF!*H37,2)</f>
        <v>#REF!</v>
      </c>
      <c r="BI37" s="8" t="s">
        <v>46</v>
      </c>
      <c r="BJ37" s="46" t="s">
        <v>168</v>
      </c>
    </row>
    <row r="38" spans="1:62" s="5" customFormat="1" x14ac:dyDescent="0.2">
      <c r="B38" s="48"/>
      <c r="D38" s="49" t="s">
        <v>51</v>
      </c>
      <c r="E38" s="50"/>
      <c r="F38" s="51" t="s">
        <v>169</v>
      </c>
      <c r="H38" s="52">
        <v>0.13100000000000001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14</v>
      </c>
      <c r="AV38" s="50" t="s">
        <v>41</v>
      </c>
    </row>
    <row r="39" spans="1:62" s="2" customFormat="1" ht="24.2" customHeight="1" x14ac:dyDescent="0.2">
      <c r="A39" s="12"/>
      <c r="B39" s="36"/>
      <c r="C39" s="37">
        <v>11</v>
      </c>
      <c r="D39" s="37" t="s">
        <v>43</v>
      </c>
      <c r="E39" s="38"/>
      <c r="F39" s="39" t="s">
        <v>89</v>
      </c>
      <c r="G39" s="40" t="s">
        <v>90</v>
      </c>
      <c r="H39" s="41">
        <v>29.643999999999998</v>
      </c>
      <c r="I39" s="13"/>
      <c r="J39" s="42" t="s">
        <v>0</v>
      </c>
      <c r="K39" s="43" t="s">
        <v>9</v>
      </c>
      <c r="L39" s="44">
        <v>0.308</v>
      </c>
      <c r="M39" s="44">
        <f>L39*H39</f>
        <v>9.1303520000000002</v>
      </c>
      <c r="N39" s="44">
        <v>0</v>
      </c>
      <c r="O39" s="44">
        <f>N39*H39</f>
        <v>0</v>
      </c>
      <c r="P39" s="44">
        <v>0</v>
      </c>
      <c r="Q39" s="45">
        <f>P39*H39</f>
        <v>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O39" s="46" t="s">
        <v>46</v>
      </c>
      <c r="AQ39" s="46" t="s">
        <v>43</v>
      </c>
      <c r="AR39" s="46" t="s">
        <v>15</v>
      </c>
      <c r="AV39" s="8" t="s">
        <v>41</v>
      </c>
      <c r="BB39" s="47" t="e">
        <f>IF(K39="základní",#REF!,0)</f>
        <v>#REF!</v>
      </c>
      <c r="BC39" s="47">
        <f>IF(K39="snížená",#REF!,0)</f>
        <v>0</v>
      </c>
      <c r="BD39" s="47">
        <f>IF(K39="zákl. přenesená",#REF!,0)</f>
        <v>0</v>
      </c>
      <c r="BE39" s="47">
        <f>IF(K39="sníž. přenesená",#REF!,0)</f>
        <v>0</v>
      </c>
      <c r="BF39" s="47">
        <f>IF(K39="nulová",#REF!,0)</f>
        <v>0</v>
      </c>
      <c r="BG39" s="8" t="s">
        <v>14</v>
      </c>
      <c r="BH39" s="47" t="e">
        <f>ROUND(#REF!*H39,2)</f>
        <v>#REF!</v>
      </c>
      <c r="BI39" s="8" t="s">
        <v>46</v>
      </c>
      <c r="BJ39" s="46" t="s">
        <v>91</v>
      </c>
    </row>
    <row r="40" spans="1:62" s="6" customFormat="1" x14ac:dyDescent="0.2">
      <c r="B40" s="64"/>
      <c r="D40" s="49" t="s">
        <v>51</v>
      </c>
      <c r="E40" s="65"/>
      <c r="F40" s="66" t="s">
        <v>92</v>
      </c>
      <c r="H40" s="65" t="s">
        <v>0</v>
      </c>
      <c r="I40" s="64"/>
      <c r="J40" s="67"/>
      <c r="K40" s="68"/>
      <c r="L40" s="68"/>
      <c r="M40" s="68"/>
      <c r="N40" s="68"/>
      <c r="O40" s="68"/>
      <c r="P40" s="68"/>
      <c r="Q40" s="69"/>
      <c r="AQ40" s="65" t="s">
        <v>51</v>
      </c>
      <c r="AR40" s="65" t="s">
        <v>15</v>
      </c>
      <c r="AS40" s="6" t="s">
        <v>14</v>
      </c>
      <c r="AT40" s="6" t="s">
        <v>7</v>
      </c>
      <c r="AU40" s="6" t="s">
        <v>13</v>
      </c>
      <c r="AV40" s="65" t="s">
        <v>41</v>
      </c>
    </row>
    <row r="41" spans="1:62" s="5" customFormat="1" x14ac:dyDescent="0.2">
      <c r="B41" s="48"/>
      <c r="D41" s="49" t="s">
        <v>51</v>
      </c>
      <c r="E41" s="50"/>
      <c r="F41" s="51" t="s">
        <v>170</v>
      </c>
      <c r="H41" s="52">
        <v>15.3</v>
      </c>
      <c r="I41" s="48"/>
      <c r="J41" s="53"/>
      <c r="K41" s="54"/>
      <c r="L41" s="54"/>
      <c r="M41" s="54"/>
      <c r="N41" s="54"/>
      <c r="O41" s="54"/>
      <c r="P41" s="54"/>
      <c r="Q41" s="55"/>
      <c r="AQ41" s="50" t="s">
        <v>51</v>
      </c>
      <c r="AR41" s="50" t="s">
        <v>15</v>
      </c>
      <c r="AS41" s="5" t="s">
        <v>15</v>
      </c>
      <c r="AT41" s="5" t="s">
        <v>7</v>
      </c>
      <c r="AU41" s="5" t="s">
        <v>13</v>
      </c>
      <c r="AV41" s="50" t="s">
        <v>41</v>
      </c>
    </row>
    <row r="42" spans="1:62" s="6" customFormat="1" x14ac:dyDescent="0.2">
      <c r="B42" s="64"/>
      <c r="D42" s="49" t="s">
        <v>51</v>
      </c>
      <c r="E42" s="65"/>
      <c r="F42" s="66" t="s">
        <v>94</v>
      </c>
      <c r="H42" s="65" t="s">
        <v>0</v>
      </c>
      <c r="I42" s="64"/>
      <c r="J42" s="67"/>
      <c r="K42" s="68"/>
      <c r="L42" s="68"/>
      <c r="M42" s="68"/>
      <c r="N42" s="68"/>
      <c r="O42" s="68"/>
      <c r="P42" s="68"/>
      <c r="Q42" s="69"/>
      <c r="AQ42" s="65" t="s">
        <v>51</v>
      </c>
      <c r="AR42" s="65" t="s">
        <v>15</v>
      </c>
      <c r="AS42" s="6" t="s">
        <v>14</v>
      </c>
      <c r="AT42" s="6" t="s">
        <v>7</v>
      </c>
      <c r="AU42" s="6" t="s">
        <v>13</v>
      </c>
      <c r="AV42" s="65" t="s">
        <v>41</v>
      </c>
    </row>
    <row r="43" spans="1:62" s="5" customFormat="1" x14ac:dyDescent="0.2">
      <c r="B43" s="48"/>
      <c r="D43" s="49" t="s">
        <v>51</v>
      </c>
      <c r="E43" s="50"/>
      <c r="F43" s="51" t="s">
        <v>171</v>
      </c>
      <c r="H43" s="52">
        <v>6</v>
      </c>
      <c r="I43" s="48"/>
      <c r="J43" s="53"/>
      <c r="K43" s="54"/>
      <c r="L43" s="54"/>
      <c r="M43" s="54"/>
      <c r="N43" s="54"/>
      <c r="O43" s="54"/>
      <c r="P43" s="54"/>
      <c r="Q43" s="55"/>
      <c r="AQ43" s="50" t="s">
        <v>51</v>
      </c>
      <c r="AR43" s="50" t="s">
        <v>15</v>
      </c>
      <c r="AS43" s="5" t="s">
        <v>15</v>
      </c>
      <c r="AT43" s="5" t="s">
        <v>7</v>
      </c>
      <c r="AU43" s="5" t="s">
        <v>13</v>
      </c>
      <c r="AV43" s="50" t="s">
        <v>41</v>
      </c>
    </row>
    <row r="44" spans="1:62" s="6" customFormat="1" x14ac:dyDescent="0.2">
      <c r="B44" s="64"/>
      <c r="D44" s="49" t="s">
        <v>51</v>
      </c>
      <c r="E44" s="65"/>
      <c r="F44" s="66" t="s">
        <v>79</v>
      </c>
      <c r="H44" s="65" t="s">
        <v>0</v>
      </c>
      <c r="I44" s="64"/>
      <c r="J44" s="67"/>
      <c r="K44" s="68"/>
      <c r="L44" s="68"/>
      <c r="M44" s="68"/>
      <c r="N44" s="68"/>
      <c r="O44" s="68"/>
      <c r="P44" s="68"/>
      <c r="Q44" s="69"/>
      <c r="AQ44" s="65" t="s">
        <v>51</v>
      </c>
      <c r="AR44" s="65" t="s">
        <v>15</v>
      </c>
      <c r="AS44" s="6" t="s">
        <v>14</v>
      </c>
      <c r="AT44" s="6" t="s">
        <v>7</v>
      </c>
      <c r="AU44" s="6" t="s">
        <v>13</v>
      </c>
      <c r="AV44" s="65" t="s">
        <v>41</v>
      </c>
    </row>
    <row r="45" spans="1:62" s="5" customFormat="1" x14ac:dyDescent="0.2">
      <c r="B45" s="48"/>
      <c r="D45" s="49" t="s">
        <v>51</v>
      </c>
      <c r="E45" s="50"/>
      <c r="F45" s="51" t="s">
        <v>172</v>
      </c>
      <c r="H45" s="52">
        <v>8.3439999999999994</v>
      </c>
      <c r="I45" s="48"/>
      <c r="J45" s="53"/>
      <c r="K45" s="54"/>
      <c r="L45" s="54"/>
      <c r="M45" s="54"/>
      <c r="N45" s="54"/>
      <c r="O45" s="54"/>
      <c r="P45" s="54"/>
      <c r="Q45" s="55"/>
      <c r="AQ45" s="50" t="s">
        <v>51</v>
      </c>
      <c r="AR45" s="50" t="s">
        <v>15</v>
      </c>
      <c r="AS45" s="5" t="s">
        <v>15</v>
      </c>
      <c r="AT45" s="5" t="s">
        <v>7</v>
      </c>
      <c r="AU45" s="5" t="s">
        <v>13</v>
      </c>
      <c r="AV45" s="50" t="s">
        <v>41</v>
      </c>
    </row>
    <row r="46" spans="1:62" s="7" customFormat="1" x14ac:dyDescent="0.2">
      <c r="B46" s="70"/>
      <c r="D46" s="49" t="s">
        <v>51</v>
      </c>
      <c r="E46" s="71"/>
      <c r="F46" s="72" t="s">
        <v>99</v>
      </c>
      <c r="H46" s="73">
        <v>29.643999999999998</v>
      </c>
      <c r="I46" s="70"/>
      <c r="J46" s="74"/>
      <c r="K46" s="75"/>
      <c r="L46" s="75"/>
      <c r="M46" s="75"/>
      <c r="N46" s="75"/>
      <c r="O46" s="75"/>
      <c r="P46" s="75"/>
      <c r="Q46" s="76"/>
      <c r="AQ46" s="71" t="s">
        <v>51</v>
      </c>
      <c r="AR46" s="71" t="s">
        <v>15</v>
      </c>
      <c r="AS46" s="7" t="s">
        <v>59</v>
      </c>
      <c r="AT46" s="7" t="s">
        <v>7</v>
      </c>
      <c r="AU46" s="7" t="s">
        <v>14</v>
      </c>
      <c r="AV46" s="71" t="s">
        <v>41</v>
      </c>
    </row>
    <row r="47" spans="1:62" s="2" customFormat="1" ht="24.2" customHeight="1" x14ac:dyDescent="0.2">
      <c r="A47" s="12"/>
      <c r="B47" s="36"/>
      <c r="C47" s="56">
        <v>12</v>
      </c>
      <c r="D47" s="56" t="s">
        <v>54</v>
      </c>
      <c r="E47" s="57"/>
      <c r="F47" s="58" t="s">
        <v>100</v>
      </c>
      <c r="G47" s="59" t="s">
        <v>61</v>
      </c>
      <c r="H47" s="60">
        <v>0.32600000000000001</v>
      </c>
      <c r="I47" s="61"/>
      <c r="J47" s="62" t="s">
        <v>0</v>
      </c>
      <c r="K47" s="63" t="s">
        <v>9</v>
      </c>
      <c r="L47" s="44">
        <v>0</v>
      </c>
      <c r="M47" s="44">
        <f>L47*H47</f>
        <v>0</v>
      </c>
      <c r="N47" s="44">
        <v>0.44</v>
      </c>
      <c r="O47" s="44">
        <f>N47*H47</f>
        <v>0.14344000000000001</v>
      </c>
      <c r="P47" s="44">
        <v>0</v>
      </c>
      <c r="Q47" s="45">
        <f>P47*H47</f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O47" s="46" t="s">
        <v>56</v>
      </c>
      <c r="AQ47" s="46" t="s">
        <v>54</v>
      </c>
      <c r="AR47" s="46" t="s">
        <v>15</v>
      </c>
      <c r="AV47" s="8" t="s">
        <v>41</v>
      </c>
      <c r="BB47" s="47" t="e">
        <f>IF(K47="základní",#REF!,0)</f>
        <v>#REF!</v>
      </c>
      <c r="BC47" s="47">
        <f>IF(K47="snížená",#REF!,0)</f>
        <v>0</v>
      </c>
      <c r="BD47" s="47">
        <f>IF(K47="zákl. přenesená",#REF!,0)</f>
        <v>0</v>
      </c>
      <c r="BE47" s="47">
        <f>IF(K47="sníž. přenesená",#REF!,0)</f>
        <v>0</v>
      </c>
      <c r="BF47" s="47">
        <f>IF(K47="nulová",#REF!,0)</f>
        <v>0</v>
      </c>
      <c r="BG47" s="8" t="s">
        <v>14</v>
      </c>
      <c r="BH47" s="47" t="e">
        <f>ROUND(#REF!*H47,2)</f>
        <v>#REF!</v>
      </c>
      <c r="BI47" s="8" t="s">
        <v>46</v>
      </c>
      <c r="BJ47" s="46" t="s">
        <v>101</v>
      </c>
    </row>
    <row r="48" spans="1:62" s="5" customFormat="1" x14ac:dyDescent="0.2">
      <c r="B48" s="48"/>
      <c r="D48" s="49" t="s">
        <v>51</v>
      </c>
      <c r="E48" s="50"/>
      <c r="F48" s="51" t="s">
        <v>173</v>
      </c>
      <c r="H48" s="52">
        <v>0.32600000000000001</v>
      </c>
      <c r="I48" s="48"/>
      <c r="J48" s="53"/>
      <c r="K48" s="54"/>
      <c r="L48" s="54"/>
      <c r="M48" s="54"/>
      <c r="N48" s="54"/>
      <c r="O48" s="54"/>
      <c r="P48" s="54"/>
      <c r="Q48" s="55"/>
      <c r="AQ48" s="50" t="s">
        <v>51</v>
      </c>
      <c r="AR48" s="50" t="s">
        <v>15</v>
      </c>
      <c r="AS48" s="5" t="s">
        <v>15</v>
      </c>
      <c r="AT48" s="5" t="s">
        <v>7</v>
      </c>
      <c r="AU48" s="5" t="s">
        <v>14</v>
      </c>
      <c r="AV48" s="50" t="s">
        <v>41</v>
      </c>
    </row>
    <row r="49" spans="1:62" s="2" customFormat="1" ht="24.2" customHeight="1" x14ac:dyDescent="0.2">
      <c r="A49" s="12"/>
      <c r="B49" s="36"/>
      <c r="C49" s="37">
        <v>13</v>
      </c>
      <c r="D49" s="37" t="s">
        <v>43</v>
      </c>
      <c r="E49" s="38"/>
      <c r="F49" s="39" t="s">
        <v>104</v>
      </c>
      <c r="G49" s="40" t="s">
        <v>61</v>
      </c>
      <c r="H49" s="41">
        <v>0.29599999999999999</v>
      </c>
      <c r="I49" s="13"/>
      <c r="J49" s="42" t="s">
        <v>0</v>
      </c>
      <c r="K49" s="43" t="s">
        <v>9</v>
      </c>
      <c r="L49" s="44">
        <v>0</v>
      </c>
      <c r="M49" s="44">
        <f>L49*H49</f>
        <v>0</v>
      </c>
      <c r="N49" s="44">
        <v>2.248E-2</v>
      </c>
      <c r="O49" s="44">
        <f>N49*H49</f>
        <v>6.6540799999999997E-3</v>
      </c>
      <c r="P49" s="44">
        <v>0</v>
      </c>
      <c r="Q49" s="45">
        <f>P49*H49</f>
        <v>0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O49" s="46" t="s">
        <v>46</v>
      </c>
      <c r="AQ49" s="46" t="s">
        <v>43</v>
      </c>
      <c r="AR49" s="46" t="s">
        <v>15</v>
      </c>
      <c r="AV49" s="8" t="s">
        <v>41</v>
      </c>
      <c r="BB49" s="47" t="e">
        <f>IF(K49="základní",#REF!,0)</f>
        <v>#REF!</v>
      </c>
      <c r="BC49" s="47">
        <f>IF(K49="snížená",#REF!,0)</f>
        <v>0</v>
      </c>
      <c r="BD49" s="47">
        <f>IF(K49="zákl. přenesená",#REF!,0)</f>
        <v>0</v>
      </c>
      <c r="BE49" s="47">
        <f>IF(K49="sníž. přenesená",#REF!,0)</f>
        <v>0</v>
      </c>
      <c r="BF49" s="47">
        <f>IF(K49="nulová",#REF!,0)</f>
        <v>0</v>
      </c>
      <c r="BG49" s="8" t="s">
        <v>14</v>
      </c>
      <c r="BH49" s="47" t="e">
        <f>ROUND(#REF!*H49,2)</f>
        <v>#REF!</v>
      </c>
      <c r="BI49" s="8" t="s">
        <v>46</v>
      </c>
      <c r="BJ49" s="46" t="s">
        <v>105</v>
      </c>
    </row>
    <row r="50" spans="1:62" s="5" customFormat="1" x14ac:dyDescent="0.2">
      <c r="B50" s="48"/>
      <c r="D50" s="49" t="s">
        <v>51</v>
      </c>
      <c r="E50" s="50"/>
      <c r="F50" s="51" t="s">
        <v>174</v>
      </c>
      <c r="H50" s="52">
        <v>0.29599999999999999</v>
      </c>
      <c r="I50" s="48"/>
      <c r="J50" s="53"/>
      <c r="K50" s="54"/>
      <c r="L50" s="54"/>
      <c r="M50" s="54"/>
      <c r="N50" s="54"/>
      <c r="O50" s="54"/>
      <c r="P50" s="54"/>
      <c r="Q50" s="55"/>
      <c r="AQ50" s="50" t="s">
        <v>51</v>
      </c>
      <c r="AR50" s="50" t="s">
        <v>15</v>
      </c>
      <c r="AS50" s="5" t="s">
        <v>15</v>
      </c>
      <c r="AT50" s="5" t="s">
        <v>7</v>
      </c>
      <c r="AU50" s="5" t="s">
        <v>14</v>
      </c>
      <c r="AV50" s="50" t="s">
        <v>41</v>
      </c>
    </row>
    <row r="51" spans="1:62" s="2" customFormat="1" ht="24.2" customHeight="1" x14ac:dyDescent="0.2">
      <c r="A51" s="12"/>
      <c r="B51" s="36"/>
      <c r="C51" s="37">
        <v>14</v>
      </c>
      <c r="D51" s="37" t="s">
        <v>43</v>
      </c>
      <c r="E51" s="38"/>
      <c r="F51" s="39" t="s">
        <v>112</v>
      </c>
      <c r="G51" s="40" t="s">
        <v>113</v>
      </c>
      <c r="H51" s="41">
        <v>0.30399999999999999</v>
      </c>
      <c r="I51" s="13"/>
      <c r="J51" s="42" t="s">
        <v>0</v>
      </c>
      <c r="K51" s="43" t="s">
        <v>9</v>
      </c>
      <c r="L51" s="44">
        <v>2.2519999999999998</v>
      </c>
      <c r="M51" s="44">
        <f>L51*H51</f>
        <v>0.68460799999999988</v>
      </c>
      <c r="N51" s="44">
        <v>0</v>
      </c>
      <c r="O51" s="44">
        <f>N51*H51</f>
        <v>0</v>
      </c>
      <c r="P51" s="44">
        <v>0</v>
      </c>
      <c r="Q51" s="45">
        <f>P51*H51</f>
        <v>0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O51" s="46" t="s">
        <v>46</v>
      </c>
      <c r="AQ51" s="46" t="s">
        <v>43</v>
      </c>
      <c r="AR51" s="46" t="s">
        <v>15</v>
      </c>
      <c r="AV51" s="8" t="s">
        <v>41</v>
      </c>
      <c r="BB51" s="47" t="e">
        <f>IF(K51="základní",#REF!,0)</f>
        <v>#REF!</v>
      </c>
      <c r="BC51" s="47">
        <f>IF(K51="snížená",#REF!,0)</f>
        <v>0</v>
      </c>
      <c r="BD51" s="47">
        <f>IF(K51="zákl. přenesená",#REF!,0)</f>
        <v>0</v>
      </c>
      <c r="BE51" s="47">
        <f>IF(K51="sníž. přenesená",#REF!,0)</f>
        <v>0</v>
      </c>
      <c r="BF51" s="47">
        <f>IF(K51="nulová",#REF!,0)</f>
        <v>0</v>
      </c>
      <c r="BG51" s="8" t="s">
        <v>14</v>
      </c>
      <c r="BH51" s="47" t="e">
        <f>ROUND(#REF!*H51,2)</f>
        <v>#REF!</v>
      </c>
      <c r="BI51" s="8" t="s">
        <v>46</v>
      </c>
      <c r="BJ51" s="46" t="s">
        <v>114</v>
      </c>
    </row>
    <row r="52" spans="1:62" s="4" customFormat="1" ht="22.9" customHeight="1" x14ac:dyDescent="0.2">
      <c r="B52" s="27"/>
      <c r="D52" s="28" t="s">
        <v>12</v>
      </c>
      <c r="E52" s="35"/>
      <c r="F52" s="35" t="s">
        <v>115</v>
      </c>
      <c r="I52" s="27"/>
      <c r="J52" s="29"/>
      <c r="K52" s="30"/>
      <c r="L52" s="30"/>
      <c r="M52" s="31">
        <f>SUM(M53:M56)</f>
        <v>2.3847499999999999</v>
      </c>
      <c r="N52" s="30"/>
      <c r="O52" s="31">
        <f>SUM(O53:O56)</f>
        <v>4.9820000000000003E-2</v>
      </c>
      <c r="P52" s="30"/>
      <c r="Q52" s="32">
        <f>SUM(Q53:Q56)</f>
        <v>0</v>
      </c>
      <c r="AO52" s="28" t="s">
        <v>15</v>
      </c>
      <c r="AQ52" s="33" t="s">
        <v>12</v>
      </c>
      <c r="AR52" s="33" t="s">
        <v>14</v>
      </c>
      <c r="AV52" s="28" t="s">
        <v>41</v>
      </c>
      <c r="BH52" s="34" t="e">
        <f>SUM(BH53:BH56)</f>
        <v>#REF!</v>
      </c>
    </row>
    <row r="53" spans="1:62" s="2" customFormat="1" ht="33" customHeight="1" x14ac:dyDescent="0.2">
      <c r="A53" s="12"/>
      <c r="B53" s="36"/>
      <c r="C53" s="37">
        <v>15</v>
      </c>
      <c r="D53" s="37" t="s">
        <v>43</v>
      </c>
      <c r="E53" s="38"/>
      <c r="F53" s="39" t="s">
        <v>116</v>
      </c>
      <c r="G53" s="40" t="s">
        <v>49</v>
      </c>
      <c r="H53" s="41">
        <v>2</v>
      </c>
      <c r="I53" s="13"/>
      <c r="J53" s="42" t="s">
        <v>0</v>
      </c>
      <c r="K53" s="43" t="s">
        <v>9</v>
      </c>
      <c r="L53" s="44">
        <v>0.59299999999999997</v>
      </c>
      <c r="M53" s="44">
        <f>L53*H53</f>
        <v>1.1859999999999999</v>
      </c>
      <c r="N53" s="44">
        <v>1.9900000000000001E-2</v>
      </c>
      <c r="O53" s="44">
        <f>N53*H53</f>
        <v>3.9800000000000002E-2</v>
      </c>
      <c r="P53" s="44">
        <v>0</v>
      </c>
      <c r="Q53" s="45">
        <f>P53*H53</f>
        <v>0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O53" s="46" t="s">
        <v>46</v>
      </c>
      <c r="AQ53" s="46" t="s">
        <v>43</v>
      </c>
      <c r="AR53" s="46" t="s">
        <v>15</v>
      </c>
      <c r="AV53" s="8" t="s">
        <v>41</v>
      </c>
      <c r="BB53" s="47" t="e">
        <f>IF(K53="základní",#REF!,0)</f>
        <v>#REF!</v>
      </c>
      <c r="BC53" s="47">
        <f>IF(K53="snížená",#REF!,0)</f>
        <v>0</v>
      </c>
      <c r="BD53" s="47">
        <f>IF(K53="zákl. přenesená",#REF!,0)</f>
        <v>0</v>
      </c>
      <c r="BE53" s="47">
        <f>IF(K53="sníž. přenesená",#REF!,0)</f>
        <v>0</v>
      </c>
      <c r="BF53" s="47">
        <f>IF(K53="nulová",#REF!,0)</f>
        <v>0</v>
      </c>
      <c r="BG53" s="8" t="s">
        <v>14</v>
      </c>
      <c r="BH53" s="47" t="e">
        <f>ROUND(#REF!*H53,2)</f>
        <v>#REF!</v>
      </c>
      <c r="BI53" s="8" t="s">
        <v>46</v>
      </c>
      <c r="BJ53" s="46" t="s">
        <v>117</v>
      </c>
    </row>
    <row r="54" spans="1:62" s="5" customFormat="1" x14ac:dyDescent="0.2">
      <c r="B54" s="48"/>
      <c r="D54" s="49" t="s">
        <v>51</v>
      </c>
      <c r="E54" s="50"/>
      <c r="F54" s="51" t="s">
        <v>161</v>
      </c>
      <c r="H54" s="52">
        <v>2</v>
      </c>
      <c r="I54" s="48"/>
      <c r="J54" s="53"/>
      <c r="K54" s="54"/>
      <c r="L54" s="54"/>
      <c r="M54" s="54"/>
      <c r="N54" s="54"/>
      <c r="O54" s="54"/>
      <c r="P54" s="54"/>
      <c r="Q54" s="55"/>
      <c r="AQ54" s="50" t="s">
        <v>51</v>
      </c>
      <c r="AR54" s="50" t="s">
        <v>15</v>
      </c>
      <c r="AS54" s="5" t="s">
        <v>15</v>
      </c>
      <c r="AT54" s="5" t="s">
        <v>7</v>
      </c>
      <c r="AU54" s="5" t="s">
        <v>14</v>
      </c>
      <c r="AV54" s="50" t="s">
        <v>41</v>
      </c>
    </row>
    <row r="55" spans="1:62" s="2" customFormat="1" ht="24.2" customHeight="1" x14ac:dyDescent="0.2">
      <c r="A55" s="12"/>
      <c r="B55" s="36"/>
      <c r="C55" s="37">
        <v>16</v>
      </c>
      <c r="D55" s="37" t="s">
        <v>43</v>
      </c>
      <c r="E55" s="38"/>
      <c r="F55" s="39" t="s">
        <v>120</v>
      </c>
      <c r="G55" s="40" t="s">
        <v>90</v>
      </c>
      <c r="H55" s="41">
        <v>1</v>
      </c>
      <c r="I55" s="13"/>
      <c r="J55" s="42" t="s">
        <v>0</v>
      </c>
      <c r="K55" s="43" t="s">
        <v>9</v>
      </c>
      <c r="L55" s="44">
        <v>1.125</v>
      </c>
      <c r="M55" s="44">
        <f>L55*H55</f>
        <v>1.125</v>
      </c>
      <c r="N55" s="44">
        <v>1.0019999999999999E-2</v>
      </c>
      <c r="O55" s="44">
        <f>N55*H55</f>
        <v>1.0019999999999999E-2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121</v>
      </c>
    </row>
    <row r="56" spans="1:62" s="2" customFormat="1" ht="24.2" customHeight="1" x14ac:dyDescent="0.2">
      <c r="A56" s="12"/>
      <c r="B56" s="36"/>
      <c r="C56" s="37">
        <v>17</v>
      </c>
      <c r="D56" s="37" t="s">
        <v>43</v>
      </c>
      <c r="E56" s="38"/>
      <c r="F56" s="39" t="s">
        <v>123</v>
      </c>
      <c r="G56" s="40" t="s">
        <v>113</v>
      </c>
      <c r="H56" s="41">
        <v>0.05</v>
      </c>
      <c r="I56" s="13"/>
      <c r="J56" s="42" t="s">
        <v>0</v>
      </c>
      <c r="K56" s="43" t="s">
        <v>9</v>
      </c>
      <c r="L56" s="44">
        <v>1.4750000000000001</v>
      </c>
      <c r="M56" s="44">
        <f>L56*H56</f>
        <v>7.375000000000001E-2</v>
      </c>
      <c r="N56" s="44">
        <v>0</v>
      </c>
      <c r="O56" s="44">
        <f>N56*H56</f>
        <v>0</v>
      </c>
      <c r="P56" s="44">
        <v>0</v>
      </c>
      <c r="Q56" s="45">
        <f>P56*H56</f>
        <v>0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O56" s="46" t="s">
        <v>46</v>
      </c>
      <c r="AQ56" s="46" t="s">
        <v>43</v>
      </c>
      <c r="AR56" s="46" t="s">
        <v>15</v>
      </c>
      <c r="AV56" s="8" t="s">
        <v>41</v>
      </c>
      <c r="BB56" s="47" t="e">
        <f>IF(K56="základní",#REF!,0)</f>
        <v>#REF!</v>
      </c>
      <c r="BC56" s="47">
        <f>IF(K56="snížená",#REF!,0)</f>
        <v>0</v>
      </c>
      <c r="BD56" s="47">
        <f>IF(K56="zákl. přenesená",#REF!,0)</f>
        <v>0</v>
      </c>
      <c r="BE56" s="47">
        <f>IF(K56="sníž. přenesená",#REF!,0)</f>
        <v>0</v>
      </c>
      <c r="BF56" s="47">
        <f>IF(K56="nulová",#REF!,0)</f>
        <v>0</v>
      </c>
      <c r="BG56" s="8" t="s">
        <v>14</v>
      </c>
      <c r="BH56" s="47" t="e">
        <f>ROUND(#REF!*H56,2)</f>
        <v>#REF!</v>
      </c>
      <c r="BI56" s="8" t="s">
        <v>46</v>
      </c>
      <c r="BJ56" s="46" t="s">
        <v>124</v>
      </c>
    </row>
    <row r="57" spans="1:62" s="4" customFormat="1" ht="22.9" customHeight="1" x14ac:dyDescent="0.2">
      <c r="B57" s="27"/>
      <c r="D57" s="28" t="s">
        <v>12</v>
      </c>
      <c r="E57" s="35"/>
      <c r="F57" s="35" t="s">
        <v>125</v>
      </c>
      <c r="I57" s="27"/>
      <c r="J57" s="29"/>
      <c r="K57" s="30"/>
      <c r="L57" s="30"/>
      <c r="M57" s="31">
        <f>SUM(M58:M71)</f>
        <v>5.6505359999999998</v>
      </c>
      <c r="N57" s="30"/>
      <c r="O57" s="31">
        <f>SUM(O58:O71)</f>
        <v>0.17478200999999999</v>
      </c>
      <c r="P57" s="30"/>
      <c r="Q57" s="32">
        <f>SUM(Q58:Q71)</f>
        <v>0</v>
      </c>
      <c r="AO57" s="28" t="s">
        <v>15</v>
      </c>
      <c r="AQ57" s="33" t="s">
        <v>12</v>
      </c>
      <c r="AR57" s="33" t="s">
        <v>14</v>
      </c>
      <c r="AV57" s="28" t="s">
        <v>41</v>
      </c>
      <c r="BH57" s="34" t="e">
        <f>SUM(BH58:BH71)</f>
        <v>#REF!</v>
      </c>
    </row>
    <row r="58" spans="1:62" s="2" customFormat="1" ht="16.5" customHeight="1" x14ac:dyDescent="0.2">
      <c r="A58" s="12"/>
      <c r="B58" s="36"/>
      <c r="C58" s="37">
        <v>18</v>
      </c>
      <c r="D58" s="37" t="s">
        <v>43</v>
      </c>
      <c r="E58" s="38"/>
      <c r="F58" s="39" t="s">
        <v>127</v>
      </c>
      <c r="G58" s="40" t="s">
        <v>128</v>
      </c>
      <c r="H58" s="41">
        <v>85</v>
      </c>
      <c r="I58" s="13"/>
      <c r="J58" s="42" t="s">
        <v>0</v>
      </c>
      <c r="K58" s="43" t="s">
        <v>9</v>
      </c>
      <c r="L58" s="44">
        <v>0</v>
      </c>
      <c r="M58" s="44">
        <f>L58*H58</f>
        <v>0</v>
      </c>
      <c r="N58" s="44">
        <v>1E-3</v>
      </c>
      <c r="O58" s="44">
        <f>N58*H58</f>
        <v>8.5000000000000006E-2</v>
      </c>
      <c r="P58" s="44">
        <v>0</v>
      </c>
      <c r="Q58" s="45">
        <f>P58*H58</f>
        <v>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O58" s="46" t="s">
        <v>46</v>
      </c>
      <c r="AQ58" s="46" t="s">
        <v>43</v>
      </c>
      <c r="AR58" s="46" t="s">
        <v>15</v>
      </c>
      <c r="AV58" s="8" t="s">
        <v>41</v>
      </c>
      <c r="BB58" s="47" t="e">
        <f>IF(K58="základní",#REF!,0)</f>
        <v>#REF!</v>
      </c>
      <c r="BC58" s="47">
        <f>IF(K58="snížená",#REF!,0)</f>
        <v>0</v>
      </c>
      <c r="BD58" s="47">
        <f>IF(K58="zákl. přenesená",#REF!,0)</f>
        <v>0</v>
      </c>
      <c r="BE58" s="47">
        <f>IF(K58="sníž. přenesená",#REF!,0)</f>
        <v>0</v>
      </c>
      <c r="BF58" s="47">
        <f>IF(K58="nulová",#REF!,0)</f>
        <v>0</v>
      </c>
      <c r="BG58" s="8" t="s">
        <v>14</v>
      </c>
      <c r="BH58" s="47" t="e">
        <f>ROUND(#REF!*H58,2)</f>
        <v>#REF!</v>
      </c>
      <c r="BI58" s="8" t="s">
        <v>46</v>
      </c>
      <c r="BJ58" s="46" t="s">
        <v>175</v>
      </c>
    </row>
    <row r="59" spans="1:62" s="2" customFormat="1" ht="24.2" customHeight="1" x14ac:dyDescent="0.2">
      <c r="A59" s="12"/>
      <c r="B59" s="36"/>
      <c r="C59" s="37">
        <v>19</v>
      </c>
      <c r="D59" s="37" t="s">
        <v>43</v>
      </c>
      <c r="E59" s="38"/>
      <c r="F59" s="39" t="s">
        <v>176</v>
      </c>
      <c r="G59" s="40" t="s">
        <v>128</v>
      </c>
      <c r="H59" s="41">
        <v>47.055999999999997</v>
      </c>
      <c r="I59" s="13"/>
      <c r="J59" s="42" t="s">
        <v>0</v>
      </c>
      <c r="K59" s="43" t="s">
        <v>9</v>
      </c>
      <c r="L59" s="44">
        <v>9.6000000000000002E-2</v>
      </c>
      <c r="M59" s="44">
        <f>L59*H59</f>
        <v>4.5173759999999996</v>
      </c>
      <c r="N59" s="44">
        <v>5.0000000000000002E-5</v>
      </c>
      <c r="O59" s="44">
        <f>N59*H59</f>
        <v>2.3527999999999999E-3</v>
      </c>
      <c r="P59" s="44">
        <v>0</v>
      </c>
      <c r="Q59" s="45">
        <f>P59*H59</f>
        <v>0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O59" s="46" t="s">
        <v>46</v>
      </c>
      <c r="AQ59" s="46" t="s">
        <v>43</v>
      </c>
      <c r="AR59" s="46" t="s">
        <v>15</v>
      </c>
      <c r="AV59" s="8" t="s">
        <v>41</v>
      </c>
      <c r="BB59" s="47" t="e">
        <f>IF(K59="základní",#REF!,0)</f>
        <v>#REF!</v>
      </c>
      <c r="BC59" s="47">
        <f>IF(K59="snížená",#REF!,0)</f>
        <v>0</v>
      </c>
      <c r="BD59" s="47">
        <f>IF(K59="zákl. přenesená",#REF!,0)</f>
        <v>0</v>
      </c>
      <c r="BE59" s="47">
        <f>IF(K59="sníž. přenesená",#REF!,0)</f>
        <v>0</v>
      </c>
      <c r="BF59" s="47">
        <f>IF(K59="nulová",#REF!,0)</f>
        <v>0</v>
      </c>
      <c r="BG59" s="8" t="s">
        <v>14</v>
      </c>
      <c r="BH59" s="47" t="e">
        <f>ROUND(#REF!*H59,2)</f>
        <v>#REF!</v>
      </c>
      <c r="BI59" s="8" t="s">
        <v>46</v>
      </c>
      <c r="BJ59" s="46" t="s">
        <v>177</v>
      </c>
    </row>
    <row r="60" spans="1:62" s="6" customFormat="1" x14ac:dyDescent="0.2">
      <c r="B60" s="64"/>
      <c r="D60" s="49" t="s">
        <v>51</v>
      </c>
      <c r="E60" s="65"/>
      <c r="F60" s="66" t="s">
        <v>178</v>
      </c>
      <c r="H60" s="65" t="s">
        <v>0</v>
      </c>
      <c r="I60" s="64"/>
      <c r="J60" s="67"/>
      <c r="K60" s="68"/>
      <c r="L60" s="68"/>
      <c r="M60" s="68"/>
      <c r="N60" s="68"/>
      <c r="O60" s="68"/>
      <c r="P60" s="68"/>
      <c r="Q60" s="69"/>
      <c r="AQ60" s="65" t="s">
        <v>51</v>
      </c>
      <c r="AR60" s="65" t="s">
        <v>15</v>
      </c>
      <c r="AS60" s="6" t="s">
        <v>14</v>
      </c>
      <c r="AT60" s="6" t="s">
        <v>7</v>
      </c>
      <c r="AU60" s="6" t="s">
        <v>13</v>
      </c>
      <c r="AV60" s="65" t="s">
        <v>41</v>
      </c>
    </row>
    <row r="61" spans="1:62" s="5" customFormat="1" x14ac:dyDescent="0.2">
      <c r="B61" s="48"/>
      <c r="D61" s="49" t="s">
        <v>51</v>
      </c>
      <c r="E61" s="50"/>
      <c r="F61" s="51" t="s">
        <v>179</v>
      </c>
      <c r="H61" s="52">
        <v>29.558</v>
      </c>
      <c r="I61" s="48"/>
      <c r="J61" s="53"/>
      <c r="K61" s="54"/>
      <c r="L61" s="54"/>
      <c r="M61" s="54"/>
      <c r="N61" s="54"/>
      <c r="O61" s="54"/>
      <c r="P61" s="54"/>
      <c r="Q61" s="55"/>
      <c r="AQ61" s="50" t="s">
        <v>51</v>
      </c>
      <c r="AR61" s="50" t="s">
        <v>15</v>
      </c>
      <c r="AS61" s="5" t="s">
        <v>15</v>
      </c>
      <c r="AT61" s="5" t="s">
        <v>7</v>
      </c>
      <c r="AU61" s="5" t="s">
        <v>13</v>
      </c>
      <c r="AV61" s="50" t="s">
        <v>41</v>
      </c>
    </row>
    <row r="62" spans="1:62" s="6" customFormat="1" x14ac:dyDescent="0.2">
      <c r="B62" s="64"/>
      <c r="D62" s="49" t="s">
        <v>51</v>
      </c>
      <c r="E62" s="65"/>
      <c r="F62" s="66" t="s">
        <v>180</v>
      </c>
      <c r="H62" s="65" t="s">
        <v>0</v>
      </c>
      <c r="I62" s="64"/>
      <c r="J62" s="67"/>
      <c r="K62" s="68"/>
      <c r="L62" s="68"/>
      <c r="M62" s="68"/>
      <c r="N62" s="68"/>
      <c r="O62" s="68"/>
      <c r="P62" s="68"/>
      <c r="Q62" s="69"/>
      <c r="AQ62" s="65" t="s">
        <v>51</v>
      </c>
      <c r="AR62" s="65" t="s">
        <v>15</v>
      </c>
      <c r="AS62" s="6" t="s">
        <v>14</v>
      </c>
      <c r="AT62" s="6" t="s">
        <v>7</v>
      </c>
      <c r="AU62" s="6" t="s">
        <v>13</v>
      </c>
      <c r="AV62" s="65" t="s">
        <v>41</v>
      </c>
    </row>
    <row r="63" spans="1:62" s="5" customFormat="1" x14ac:dyDescent="0.2">
      <c r="B63" s="48"/>
      <c r="D63" s="49" t="s">
        <v>51</v>
      </c>
      <c r="E63" s="50"/>
      <c r="F63" s="51" t="s">
        <v>181</v>
      </c>
      <c r="H63" s="52">
        <v>17.498000000000001</v>
      </c>
      <c r="I63" s="48"/>
      <c r="J63" s="53"/>
      <c r="K63" s="54"/>
      <c r="L63" s="54"/>
      <c r="M63" s="54"/>
      <c r="N63" s="54"/>
      <c r="O63" s="54"/>
      <c r="P63" s="54"/>
      <c r="Q63" s="55"/>
      <c r="AQ63" s="50" t="s">
        <v>51</v>
      </c>
      <c r="AR63" s="50" t="s">
        <v>15</v>
      </c>
      <c r="AS63" s="5" t="s">
        <v>15</v>
      </c>
      <c r="AT63" s="5" t="s">
        <v>7</v>
      </c>
      <c r="AU63" s="5" t="s">
        <v>13</v>
      </c>
      <c r="AV63" s="50" t="s">
        <v>41</v>
      </c>
    </row>
    <row r="64" spans="1:62" s="7" customFormat="1" x14ac:dyDescent="0.2">
      <c r="B64" s="70"/>
      <c r="D64" s="49" t="s">
        <v>51</v>
      </c>
      <c r="E64" s="71"/>
      <c r="F64" s="72" t="s">
        <v>99</v>
      </c>
      <c r="H64" s="73">
        <v>47.055999999999997</v>
      </c>
      <c r="I64" s="70"/>
      <c r="J64" s="74"/>
      <c r="K64" s="75"/>
      <c r="L64" s="75"/>
      <c r="M64" s="75"/>
      <c r="N64" s="75"/>
      <c r="O64" s="75"/>
      <c r="P64" s="75"/>
      <c r="Q64" s="76"/>
      <c r="AQ64" s="71" t="s">
        <v>51</v>
      </c>
      <c r="AR64" s="71" t="s">
        <v>15</v>
      </c>
      <c r="AS64" s="7" t="s">
        <v>59</v>
      </c>
      <c r="AT64" s="7" t="s">
        <v>7</v>
      </c>
      <c r="AU64" s="7" t="s">
        <v>14</v>
      </c>
      <c r="AV64" s="71" t="s">
        <v>41</v>
      </c>
    </row>
    <row r="65" spans="1:62" s="2" customFormat="1" ht="16.5" customHeight="1" x14ac:dyDescent="0.2">
      <c r="A65" s="12"/>
      <c r="B65" s="36"/>
      <c r="C65" s="56">
        <v>20</v>
      </c>
      <c r="D65" s="56" t="s">
        <v>54</v>
      </c>
      <c r="E65" s="57"/>
      <c r="F65" s="58" t="s">
        <v>182</v>
      </c>
      <c r="G65" s="59" t="s">
        <v>113</v>
      </c>
      <c r="H65" s="60">
        <v>5.8999999999999997E-2</v>
      </c>
      <c r="I65" s="61"/>
      <c r="J65" s="62" t="s">
        <v>0</v>
      </c>
      <c r="K65" s="63" t="s">
        <v>9</v>
      </c>
      <c r="L65" s="44">
        <v>0</v>
      </c>
      <c r="M65" s="44">
        <f>L65*H65</f>
        <v>0</v>
      </c>
      <c r="N65" s="44">
        <v>1</v>
      </c>
      <c r="O65" s="44">
        <f>N65*H65</f>
        <v>5.8999999999999997E-2</v>
      </c>
      <c r="P65" s="44">
        <v>0</v>
      </c>
      <c r="Q65" s="45">
        <f>P65*H65</f>
        <v>0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O65" s="46" t="s">
        <v>56</v>
      </c>
      <c r="AQ65" s="46" t="s">
        <v>54</v>
      </c>
      <c r="AR65" s="46" t="s">
        <v>15</v>
      </c>
      <c r="AV65" s="8" t="s">
        <v>41</v>
      </c>
      <c r="BB65" s="47" t="e">
        <f>IF(K65="základní",#REF!,0)</f>
        <v>#REF!</v>
      </c>
      <c r="BC65" s="47">
        <f>IF(K65="snížená",#REF!,0)</f>
        <v>0</v>
      </c>
      <c r="BD65" s="47">
        <f>IF(K65="zákl. přenesená",#REF!,0)</f>
        <v>0</v>
      </c>
      <c r="BE65" s="47">
        <f>IF(K65="sníž. přenesená",#REF!,0)</f>
        <v>0</v>
      </c>
      <c r="BF65" s="47">
        <f>IF(K65="nulová",#REF!,0)</f>
        <v>0</v>
      </c>
      <c r="BG65" s="8" t="s">
        <v>14</v>
      </c>
      <c r="BH65" s="47" t="e">
        <f>ROUND(#REF!*H65,2)</f>
        <v>#REF!</v>
      </c>
      <c r="BI65" s="8" t="s">
        <v>46</v>
      </c>
      <c r="BJ65" s="46" t="s">
        <v>183</v>
      </c>
    </row>
    <row r="66" spans="1:62" s="5" customFormat="1" x14ac:dyDescent="0.2">
      <c r="B66" s="48"/>
      <c r="D66" s="49" t="s">
        <v>51</v>
      </c>
      <c r="E66" s="50"/>
      <c r="F66" s="51" t="s">
        <v>184</v>
      </c>
      <c r="H66" s="52">
        <v>5.8999999999999997E-2</v>
      </c>
      <c r="I66" s="48"/>
      <c r="J66" s="53"/>
      <c r="K66" s="54"/>
      <c r="L66" s="54"/>
      <c r="M66" s="54"/>
      <c r="N66" s="54"/>
      <c r="O66" s="54"/>
      <c r="P66" s="54"/>
      <c r="Q66" s="55"/>
      <c r="AQ66" s="50" t="s">
        <v>51</v>
      </c>
      <c r="AR66" s="50" t="s">
        <v>15</v>
      </c>
      <c r="AS66" s="5" t="s">
        <v>15</v>
      </c>
      <c r="AT66" s="5" t="s">
        <v>7</v>
      </c>
      <c r="AU66" s="5" t="s">
        <v>14</v>
      </c>
      <c r="AV66" s="50" t="s">
        <v>41</v>
      </c>
    </row>
    <row r="67" spans="1:62" s="2" customFormat="1" ht="16.5" customHeight="1" x14ac:dyDescent="0.2">
      <c r="A67" s="12"/>
      <c r="B67" s="36"/>
      <c r="C67" s="56">
        <v>21</v>
      </c>
      <c r="D67" s="56" t="s">
        <v>54</v>
      </c>
      <c r="E67" s="57"/>
      <c r="F67" s="58" t="s">
        <v>185</v>
      </c>
      <c r="G67" s="59" t="s">
        <v>90</v>
      </c>
      <c r="H67" s="60">
        <v>5.0999999999999996</v>
      </c>
      <c r="I67" s="61"/>
      <c r="J67" s="62" t="s">
        <v>0</v>
      </c>
      <c r="K67" s="63" t="s">
        <v>9</v>
      </c>
      <c r="L67" s="44">
        <v>0</v>
      </c>
      <c r="M67" s="44">
        <f>L67*H67</f>
        <v>0</v>
      </c>
      <c r="N67" s="44">
        <v>5.4999999999999997E-3</v>
      </c>
      <c r="O67" s="44">
        <f>N67*H67</f>
        <v>2.8049999999999995E-2</v>
      </c>
      <c r="P67" s="44">
        <v>0</v>
      </c>
      <c r="Q67" s="45">
        <f>P67*H67</f>
        <v>0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O67" s="46" t="s">
        <v>56</v>
      </c>
      <c r="AQ67" s="46" t="s">
        <v>54</v>
      </c>
      <c r="AR67" s="46" t="s">
        <v>15</v>
      </c>
      <c r="AV67" s="8" t="s">
        <v>41</v>
      </c>
      <c r="BB67" s="47" t="e">
        <f>IF(K67="základní",#REF!,0)</f>
        <v>#REF!</v>
      </c>
      <c r="BC67" s="47">
        <f>IF(K67="snížená",#REF!,0)</f>
        <v>0</v>
      </c>
      <c r="BD67" s="47">
        <f>IF(K67="zákl. přenesená",#REF!,0)</f>
        <v>0</v>
      </c>
      <c r="BE67" s="47">
        <f>IF(K67="sníž. přenesená",#REF!,0)</f>
        <v>0</v>
      </c>
      <c r="BF67" s="47">
        <f>IF(K67="nulová",#REF!,0)</f>
        <v>0</v>
      </c>
      <c r="BG67" s="8" t="s">
        <v>14</v>
      </c>
      <c r="BH67" s="47" t="e">
        <f>ROUND(#REF!*H67,2)</f>
        <v>#REF!</v>
      </c>
      <c r="BI67" s="8" t="s">
        <v>46</v>
      </c>
      <c r="BJ67" s="46" t="s">
        <v>186</v>
      </c>
    </row>
    <row r="68" spans="1:62" s="2" customFormat="1" ht="24.2" customHeight="1" x14ac:dyDescent="0.2">
      <c r="A68" s="12"/>
      <c r="B68" s="36"/>
      <c r="C68" s="37">
        <v>22</v>
      </c>
      <c r="D68" s="37" t="s">
        <v>43</v>
      </c>
      <c r="E68" s="38"/>
      <c r="F68" s="39" t="s">
        <v>187</v>
      </c>
      <c r="G68" s="40" t="s">
        <v>90</v>
      </c>
      <c r="H68" s="41">
        <v>2.9169999999999998</v>
      </c>
      <c r="I68" s="13"/>
      <c r="J68" s="42" t="s">
        <v>0</v>
      </c>
      <c r="K68" s="43" t="s">
        <v>9</v>
      </c>
      <c r="L68" s="44">
        <v>0.28000000000000003</v>
      </c>
      <c r="M68" s="44">
        <f>L68*H68</f>
        <v>0.81676000000000004</v>
      </c>
      <c r="N68" s="44">
        <v>1.2999999999999999E-4</v>
      </c>
      <c r="O68" s="44">
        <f>N68*H68</f>
        <v>3.7920999999999994E-4</v>
      </c>
      <c r="P68" s="44">
        <v>0</v>
      </c>
      <c r="Q68" s="45">
        <f>P68*H68</f>
        <v>0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O68" s="46" t="s">
        <v>46</v>
      </c>
      <c r="AQ68" s="46" t="s">
        <v>43</v>
      </c>
      <c r="AR68" s="46" t="s">
        <v>15</v>
      </c>
      <c r="AV68" s="8" t="s">
        <v>41</v>
      </c>
      <c r="BB68" s="47" t="e">
        <f>IF(K68="základní",#REF!,0)</f>
        <v>#REF!</v>
      </c>
      <c r="BC68" s="47">
        <f>IF(K68="snížená",#REF!,0)</f>
        <v>0</v>
      </c>
      <c r="BD68" s="47">
        <f>IF(K68="zákl. přenesená",#REF!,0)</f>
        <v>0</v>
      </c>
      <c r="BE68" s="47">
        <f>IF(K68="sníž. přenesená",#REF!,0)</f>
        <v>0</v>
      </c>
      <c r="BF68" s="47">
        <f>IF(K68="nulová",#REF!,0)</f>
        <v>0</v>
      </c>
      <c r="BG68" s="8" t="s">
        <v>14</v>
      </c>
      <c r="BH68" s="47" t="e">
        <f>ROUND(#REF!*H68,2)</f>
        <v>#REF!</v>
      </c>
      <c r="BI68" s="8" t="s">
        <v>46</v>
      </c>
      <c r="BJ68" s="46" t="s">
        <v>188</v>
      </c>
    </row>
    <row r="69" spans="1:62" s="6" customFormat="1" x14ac:dyDescent="0.2">
      <c r="B69" s="64"/>
      <c r="D69" s="49" t="s">
        <v>51</v>
      </c>
      <c r="E69" s="65"/>
      <c r="F69" s="66" t="s">
        <v>189</v>
      </c>
      <c r="H69" s="65" t="s">
        <v>0</v>
      </c>
      <c r="I69" s="64"/>
      <c r="J69" s="67"/>
      <c r="K69" s="68"/>
      <c r="L69" s="68"/>
      <c r="M69" s="68"/>
      <c r="N69" s="68"/>
      <c r="O69" s="68"/>
      <c r="P69" s="68"/>
      <c r="Q69" s="69"/>
      <c r="AQ69" s="65" t="s">
        <v>51</v>
      </c>
      <c r="AR69" s="65" t="s">
        <v>15</v>
      </c>
      <c r="AS69" s="6" t="s">
        <v>14</v>
      </c>
      <c r="AT69" s="6" t="s">
        <v>7</v>
      </c>
      <c r="AU69" s="6" t="s">
        <v>13</v>
      </c>
      <c r="AV69" s="65" t="s">
        <v>41</v>
      </c>
    </row>
    <row r="70" spans="1:62" s="5" customFormat="1" x14ac:dyDescent="0.2">
      <c r="B70" s="48"/>
      <c r="D70" s="49" t="s">
        <v>51</v>
      </c>
      <c r="E70" s="50"/>
      <c r="F70" s="51" t="s">
        <v>190</v>
      </c>
      <c r="H70" s="52">
        <v>2.9169999999999998</v>
      </c>
      <c r="I70" s="48"/>
      <c r="J70" s="53"/>
      <c r="K70" s="54"/>
      <c r="L70" s="54"/>
      <c r="M70" s="54"/>
      <c r="N70" s="54"/>
      <c r="O70" s="54"/>
      <c r="P70" s="54"/>
      <c r="Q70" s="55"/>
      <c r="AQ70" s="50" t="s">
        <v>51</v>
      </c>
      <c r="AR70" s="50" t="s">
        <v>15</v>
      </c>
      <c r="AS70" s="5" t="s">
        <v>15</v>
      </c>
      <c r="AT70" s="5" t="s">
        <v>7</v>
      </c>
      <c r="AU70" s="5" t="s">
        <v>14</v>
      </c>
      <c r="AV70" s="50" t="s">
        <v>41</v>
      </c>
    </row>
    <row r="71" spans="1:62" s="2" customFormat="1" ht="24.2" customHeight="1" x14ac:dyDescent="0.2">
      <c r="A71" s="12"/>
      <c r="B71" s="36"/>
      <c r="C71" s="37">
        <v>23</v>
      </c>
      <c r="D71" s="37" t="s">
        <v>43</v>
      </c>
      <c r="E71" s="38"/>
      <c r="F71" s="39" t="s">
        <v>131</v>
      </c>
      <c r="G71" s="40" t="s">
        <v>113</v>
      </c>
      <c r="H71" s="41">
        <v>0.17499999999999999</v>
      </c>
      <c r="I71" s="13"/>
      <c r="J71" s="42" t="s">
        <v>0</v>
      </c>
      <c r="K71" s="43" t="s">
        <v>9</v>
      </c>
      <c r="L71" s="44">
        <v>1.8080000000000001</v>
      </c>
      <c r="M71" s="44">
        <f>L71*H71</f>
        <v>0.31640000000000001</v>
      </c>
      <c r="N71" s="44">
        <v>0</v>
      </c>
      <c r="O71" s="44">
        <f>N71*H71</f>
        <v>0</v>
      </c>
      <c r="P71" s="44">
        <v>0</v>
      </c>
      <c r="Q71" s="45">
        <f>P71*H71</f>
        <v>0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O71" s="46" t="s">
        <v>46</v>
      </c>
      <c r="AQ71" s="46" t="s">
        <v>43</v>
      </c>
      <c r="AR71" s="46" t="s">
        <v>15</v>
      </c>
      <c r="AV71" s="8" t="s">
        <v>41</v>
      </c>
      <c r="BB71" s="47" t="e">
        <f>IF(K71="základní",#REF!,0)</f>
        <v>#REF!</v>
      </c>
      <c r="BC71" s="47">
        <f>IF(K71="snížená",#REF!,0)</f>
        <v>0</v>
      </c>
      <c r="BD71" s="47">
        <f>IF(K71="zákl. přenesená",#REF!,0)</f>
        <v>0</v>
      </c>
      <c r="BE71" s="47">
        <f>IF(K71="sníž. přenesená",#REF!,0)</f>
        <v>0</v>
      </c>
      <c r="BF71" s="47">
        <f>IF(K71="nulová",#REF!,0)</f>
        <v>0</v>
      </c>
      <c r="BG71" s="8" t="s">
        <v>14</v>
      </c>
      <c r="BH71" s="47" t="e">
        <f>ROUND(#REF!*H71,2)</f>
        <v>#REF!</v>
      </c>
      <c r="BI71" s="8" t="s">
        <v>46</v>
      </c>
      <c r="BJ71" s="46" t="s">
        <v>191</v>
      </c>
    </row>
    <row r="72" spans="1:62" s="4" customFormat="1" ht="22.9" customHeight="1" x14ac:dyDescent="0.2">
      <c r="B72" s="27"/>
      <c r="D72" s="28" t="s">
        <v>12</v>
      </c>
      <c r="E72" s="35"/>
      <c r="F72" s="35" t="s">
        <v>133</v>
      </c>
      <c r="I72" s="27"/>
      <c r="J72" s="29"/>
      <c r="K72" s="30"/>
      <c r="L72" s="30"/>
      <c r="M72" s="31">
        <f>SUM(M73:M88)</f>
        <v>6.9938999999999991</v>
      </c>
      <c r="N72" s="30"/>
      <c r="O72" s="31">
        <f>SUM(O73:O88)</f>
        <v>5.8282500000000001E-3</v>
      </c>
      <c r="P72" s="30"/>
      <c r="Q72" s="32">
        <f>SUM(Q73:Q88)</f>
        <v>0</v>
      </c>
      <c r="AO72" s="28" t="s">
        <v>15</v>
      </c>
      <c r="AQ72" s="33" t="s">
        <v>12</v>
      </c>
      <c r="AR72" s="33" t="s">
        <v>14</v>
      </c>
      <c r="AV72" s="28" t="s">
        <v>41</v>
      </c>
      <c r="BH72" s="34" t="e">
        <f>SUM(BH73:BH88)</f>
        <v>#REF!</v>
      </c>
    </row>
    <row r="73" spans="1:62" s="2" customFormat="1" ht="24.2" customHeight="1" x14ac:dyDescent="0.2">
      <c r="A73" s="12"/>
      <c r="B73" s="36"/>
      <c r="C73" s="37">
        <v>24</v>
      </c>
      <c r="D73" s="37" t="s">
        <v>43</v>
      </c>
      <c r="E73" s="38"/>
      <c r="F73" s="39" t="s">
        <v>134</v>
      </c>
      <c r="G73" s="40" t="s">
        <v>49</v>
      </c>
      <c r="H73" s="41">
        <v>23.312999999999999</v>
      </c>
      <c r="I73" s="13"/>
      <c r="J73" s="42" t="s">
        <v>0</v>
      </c>
      <c r="K73" s="43" t="s">
        <v>9</v>
      </c>
      <c r="L73" s="44">
        <v>0.3</v>
      </c>
      <c r="M73" s="44">
        <f>L73*H73</f>
        <v>6.9938999999999991</v>
      </c>
      <c r="N73" s="44">
        <v>2.5000000000000001E-4</v>
      </c>
      <c r="O73" s="44">
        <f>N73*H73</f>
        <v>5.8282500000000001E-3</v>
      </c>
      <c r="P73" s="44">
        <v>0</v>
      </c>
      <c r="Q73" s="45">
        <f>P73*H73</f>
        <v>0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O73" s="46" t="s">
        <v>46</v>
      </c>
      <c r="AQ73" s="46" t="s">
        <v>43</v>
      </c>
      <c r="AR73" s="46" t="s">
        <v>15</v>
      </c>
      <c r="AV73" s="8" t="s">
        <v>41</v>
      </c>
      <c r="BB73" s="47" t="e">
        <f>IF(K73="základní",#REF!,0)</f>
        <v>#REF!</v>
      </c>
      <c r="BC73" s="47">
        <f>IF(K73="snížená",#REF!,0)</f>
        <v>0</v>
      </c>
      <c r="BD73" s="47">
        <f>IF(K73="zákl. přenesená",#REF!,0)</f>
        <v>0</v>
      </c>
      <c r="BE73" s="47">
        <f>IF(K73="sníž. přenesená",#REF!,0)</f>
        <v>0</v>
      </c>
      <c r="BF73" s="47">
        <f>IF(K73="nulová",#REF!,0)</f>
        <v>0</v>
      </c>
      <c r="BG73" s="8" t="s">
        <v>14</v>
      </c>
      <c r="BH73" s="47" t="e">
        <f>ROUND(#REF!*H73,2)</f>
        <v>#REF!</v>
      </c>
      <c r="BI73" s="8" t="s">
        <v>46</v>
      </c>
      <c r="BJ73" s="46" t="s">
        <v>135</v>
      </c>
    </row>
    <row r="74" spans="1:62" s="6" customFormat="1" x14ac:dyDescent="0.2">
      <c r="B74" s="64"/>
      <c r="D74" s="49" t="s">
        <v>51</v>
      </c>
      <c r="E74" s="65"/>
      <c r="F74" s="66" t="s">
        <v>136</v>
      </c>
      <c r="H74" s="65" t="s">
        <v>0</v>
      </c>
      <c r="I74" s="64"/>
      <c r="J74" s="67"/>
      <c r="K74" s="68"/>
      <c r="L74" s="68"/>
      <c r="M74" s="68"/>
      <c r="N74" s="68"/>
      <c r="O74" s="68"/>
      <c r="P74" s="68"/>
      <c r="Q74" s="69"/>
      <c r="AQ74" s="65" t="s">
        <v>51</v>
      </c>
      <c r="AR74" s="65" t="s">
        <v>15</v>
      </c>
      <c r="AS74" s="6" t="s">
        <v>14</v>
      </c>
      <c r="AT74" s="6" t="s">
        <v>7</v>
      </c>
      <c r="AU74" s="6" t="s">
        <v>13</v>
      </c>
      <c r="AV74" s="65" t="s">
        <v>41</v>
      </c>
    </row>
    <row r="75" spans="1:62" s="5" customFormat="1" x14ac:dyDescent="0.2">
      <c r="B75" s="48"/>
      <c r="D75" s="49" t="s">
        <v>51</v>
      </c>
      <c r="E75" s="50"/>
      <c r="F75" s="51" t="s">
        <v>161</v>
      </c>
      <c r="H75" s="52">
        <v>2</v>
      </c>
      <c r="I75" s="48"/>
      <c r="J75" s="53"/>
      <c r="K75" s="54"/>
      <c r="L75" s="54"/>
      <c r="M75" s="54"/>
      <c r="N75" s="54"/>
      <c r="O75" s="54"/>
      <c r="P75" s="54"/>
      <c r="Q75" s="55"/>
      <c r="AQ75" s="50" t="s">
        <v>51</v>
      </c>
      <c r="AR75" s="50" t="s">
        <v>15</v>
      </c>
      <c r="AS75" s="5" t="s">
        <v>15</v>
      </c>
      <c r="AT75" s="5" t="s">
        <v>7</v>
      </c>
      <c r="AU75" s="5" t="s">
        <v>13</v>
      </c>
      <c r="AV75" s="50" t="s">
        <v>41</v>
      </c>
    </row>
    <row r="76" spans="1:62" s="6" customFormat="1" x14ac:dyDescent="0.2">
      <c r="B76" s="64"/>
      <c r="D76" s="49" t="s">
        <v>51</v>
      </c>
      <c r="E76" s="65"/>
      <c r="F76" s="66" t="s">
        <v>137</v>
      </c>
      <c r="H76" s="65" t="s">
        <v>0</v>
      </c>
      <c r="I76" s="64"/>
      <c r="J76" s="67"/>
      <c r="K76" s="68"/>
      <c r="L76" s="68"/>
      <c r="M76" s="68"/>
      <c r="N76" s="68"/>
      <c r="O76" s="68"/>
      <c r="P76" s="68"/>
      <c r="Q76" s="69"/>
      <c r="AQ76" s="65" t="s">
        <v>51</v>
      </c>
      <c r="AR76" s="65" t="s">
        <v>15</v>
      </c>
      <c r="AS76" s="6" t="s">
        <v>14</v>
      </c>
      <c r="AT76" s="6" t="s">
        <v>7</v>
      </c>
      <c r="AU76" s="6" t="s">
        <v>13</v>
      </c>
      <c r="AV76" s="65" t="s">
        <v>41</v>
      </c>
    </row>
    <row r="77" spans="1:62" s="5" customFormat="1" x14ac:dyDescent="0.2">
      <c r="B77" s="48"/>
      <c r="D77" s="49" t="s">
        <v>51</v>
      </c>
      <c r="E77" s="50"/>
      <c r="F77" s="51" t="s">
        <v>192</v>
      </c>
      <c r="H77" s="52">
        <v>11.858000000000001</v>
      </c>
      <c r="I77" s="48"/>
      <c r="J77" s="53"/>
      <c r="K77" s="54"/>
      <c r="L77" s="54"/>
      <c r="M77" s="54"/>
      <c r="N77" s="54"/>
      <c r="O77" s="54"/>
      <c r="P77" s="54"/>
      <c r="Q77" s="55"/>
      <c r="AQ77" s="50" t="s">
        <v>51</v>
      </c>
      <c r="AR77" s="50" t="s">
        <v>15</v>
      </c>
      <c r="AS77" s="5" t="s">
        <v>15</v>
      </c>
      <c r="AT77" s="5" t="s">
        <v>7</v>
      </c>
      <c r="AU77" s="5" t="s">
        <v>13</v>
      </c>
      <c r="AV77" s="50" t="s">
        <v>41</v>
      </c>
    </row>
    <row r="78" spans="1:62" s="6" customFormat="1" x14ac:dyDescent="0.2">
      <c r="B78" s="64"/>
      <c r="D78" s="49" t="s">
        <v>51</v>
      </c>
      <c r="E78" s="65"/>
      <c r="F78" s="66" t="s">
        <v>141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/>
      <c r="F79" s="51" t="s">
        <v>193</v>
      </c>
      <c r="H79" s="52">
        <v>4.3550000000000004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6" customFormat="1" x14ac:dyDescent="0.2">
      <c r="B80" s="64"/>
      <c r="D80" s="49" t="s">
        <v>51</v>
      </c>
      <c r="E80" s="65"/>
      <c r="F80" s="66" t="s">
        <v>143</v>
      </c>
      <c r="H80" s="65" t="s">
        <v>0</v>
      </c>
      <c r="I80" s="64"/>
      <c r="J80" s="67"/>
      <c r="K80" s="68"/>
      <c r="L80" s="68"/>
      <c r="M80" s="68"/>
      <c r="N80" s="68"/>
      <c r="O80" s="68"/>
      <c r="P80" s="68"/>
      <c r="Q80" s="69"/>
      <c r="AQ80" s="65" t="s">
        <v>51</v>
      </c>
      <c r="AR80" s="65" t="s">
        <v>15</v>
      </c>
      <c r="AS80" s="6" t="s">
        <v>14</v>
      </c>
      <c r="AT80" s="6" t="s">
        <v>7</v>
      </c>
      <c r="AU80" s="6" t="s">
        <v>13</v>
      </c>
      <c r="AV80" s="65" t="s">
        <v>41</v>
      </c>
    </row>
    <row r="81" spans="1:62" s="5" customFormat="1" x14ac:dyDescent="0.2">
      <c r="B81" s="48"/>
      <c r="D81" s="49" t="s">
        <v>51</v>
      </c>
      <c r="E81" s="50"/>
      <c r="F81" s="51" t="s">
        <v>158</v>
      </c>
      <c r="H81" s="52">
        <v>5.0999999999999996</v>
      </c>
      <c r="I81" s="48"/>
      <c r="J81" s="53"/>
      <c r="K81" s="54"/>
      <c r="L81" s="54"/>
      <c r="M81" s="54"/>
      <c r="N81" s="54"/>
      <c r="O81" s="54"/>
      <c r="P81" s="54"/>
      <c r="Q81" s="55"/>
      <c r="AQ81" s="50" t="s">
        <v>51</v>
      </c>
      <c r="AR81" s="50" t="s">
        <v>15</v>
      </c>
      <c r="AS81" s="5" t="s">
        <v>15</v>
      </c>
      <c r="AT81" s="5" t="s">
        <v>7</v>
      </c>
      <c r="AU81" s="5" t="s">
        <v>13</v>
      </c>
      <c r="AV81" s="50" t="s">
        <v>41</v>
      </c>
    </row>
    <row r="82" spans="1:62" s="7" customFormat="1" x14ac:dyDescent="0.2">
      <c r="B82" s="70"/>
      <c r="D82" s="49" t="s">
        <v>51</v>
      </c>
      <c r="E82" s="71"/>
      <c r="F82" s="72" t="s">
        <v>99</v>
      </c>
      <c r="H82" s="73">
        <v>23.313000000000002</v>
      </c>
      <c r="I82" s="70"/>
      <c r="J82" s="74"/>
      <c r="K82" s="75"/>
      <c r="L82" s="75"/>
      <c r="M82" s="75"/>
      <c r="N82" s="75"/>
      <c r="O82" s="75"/>
      <c r="P82" s="75"/>
      <c r="Q82" s="76"/>
      <c r="AQ82" s="71" t="s">
        <v>51</v>
      </c>
      <c r="AR82" s="71" t="s">
        <v>15</v>
      </c>
      <c r="AS82" s="7" t="s">
        <v>59</v>
      </c>
      <c r="AT82" s="7" t="s">
        <v>7</v>
      </c>
      <c r="AU82" s="7" t="s">
        <v>14</v>
      </c>
      <c r="AV82" s="71" t="s">
        <v>41</v>
      </c>
    </row>
    <row r="83" spans="1:62" s="2" customFormat="1" ht="24.2" customHeight="1" x14ac:dyDescent="0.2">
      <c r="A83" s="12"/>
      <c r="B83" s="36"/>
      <c r="C83" s="37">
        <v>25</v>
      </c>
      <c r="D83" s="37" t="s">
        <v>43</v>
      </c>
      <c r="E83" s="38"/>
      <c r="F83" s="39" t="s">
        <v>146</v>
      </c>
      <c r="G83" s="40" t="s">
        <v>49</v>
      </c>
      <c r="H83" s="41">
        <v>12.2</v>
      </c>
      <c r="I83" s="13"/>
      <c r="J83" s="42" t="s">
        <v>0</v>
      </c>
      <c r="K83" s="43" t="s">
        <v>9</v>
      </c>
      <c r="L83" s="44">
        <v>0</v>
      </c>
      <c r="M83" s="44">
        <f>L83*H83</f>
        <v>0</v>
      </c>
      <c r="N83" s="44">
        <v>0</v>
      </c>
      <c r="O83" s="44">
        <f>N83*H83</f>
        <v>0</v>
      </c>
      <c r="P83" s="44">
        <v>0</v>
      </c>
      <c r="Q83" s="45">
        <f>P83*H83</f>
        <v>0</v>
      </c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O83" s="46" t="s">
        <v>46</v>
      </c>
      <c r="AQ83" s="46" t="s">
        <v>43</v>
      </c>
      <c r="AR83" s="46" t="s">
        <v>15</v>
      </c>
      <c r="AV83" s="8" t="s">
        <v>41</v>
      </c>
      <c r="BB83" s="47" t="e">
        <f>IF(K83="základní",#REF!,0)</f>
        <v>#REF!</v>
      </c>
      <c r="BC83" s="47">
        <f>IF(K83="snížená",#REF!,0)</f>
        <v>0</v>
      </c>
      <c r="BD83" s="47">
        <f>IF(K83="zákl. přenesená",#REF!,0)</f>
        <v>0</v>
      </c>
      <c r="BE83" s="47">
        <f>IF(K83="sníž. přenesená",#REF!,0)</f>
        <v>0</v>
      </c>
      <c r="BF83" s="47">
        <f>IF(K83="nulová",#REF!,0)</f>
        <v>0</v>
      </c>
      <c r="BG83" s="8" t="s">
        <v>14</v>
      </c>
      <c r="BH83" s="47" t="e">
        <f>ROUND(#REF!*H83,2)</f>
        <v>#REF!</v>
      </c>
      <c r="BI83" s="8" t="s">
        <v>46</v>
      </c>
      <c r="BJ83" s="46" t="s">
        <v>147</v>
      </c>
    </row>
    <row r="84" spans="1:62" s="6" customFormat="1" x14ac:dyDescent="0.2">
      <c r="B84" s="64"/>
      <c r="D84" s="49" t="s">
        <v>51</v>
      </c>
      <c r="E84" s="65" t="s">
        <v>0</v>
      </c>
      <c r="F84" s="66" t="s">
        <v>148</v>
      </c>
      <c r="H84" s="65" t="s">
        <v>0</v>
      </c>
      <c r="I84" s="64"/>
      <c r="J84" s="67"/>
      <c r="K84" s="68"/>
      <c r="L84" s="68"/>
      <c r="M84" s="68"/>
      <c r="N84" s="68"/>
      <c r="O84" s="68"/>
      <c r="P84" s="68"/>
      <c r="Q84" s="69"/>
      <c r="AQ84" s="65" t="s">
        <v>51</v>
      </c>
      <c r="AR84" s="65" t="s">
        <v>15</v>
      </c>
      <c r="AS84" s="6" t="s">
        <v>14</v>
      </c>
      <c r="AT84" s="6" t="s">
        <v>7</v>
      </c>
      <c r="AU84" s="6" t="s">
        <v>13</v>
      </c>
      <c r="AV84" s="65" t="s">
        <v>41</v>
      </c>
    </row>
    <row r="85" spans="1:62" s="5" customFormat="1" x14ac:dyDescent="0.2">
      <c r="B85" s="48"/>
      <c r="D85" s="49" t="s">
        <v>51</v>
      </c>
      <c r="E85" s="50" t="s">
        <v>0</v>
      </c>
      <c r="F85" s="51" t="s">
        <v>194</v>
      </c>
      <c r="H85" s="52">
        <v>10.199999999999999</v>
      </c>
      <c r="I85" s="48"/>
      <c r="J85" s="53"/>
      <c r="K85" s="54"/>
      <c r="L85" s="54"/>
      <c r="M85" s="54"/>
      <c r="N85" s="54"/>
      <c r="O85" s="54"/>
      <c r="P85" s="54"/>
      <c r="Q85" s="55"/>
      <c r="AQ85" s="50" t="s">
        <v>51</v>
      </c>
      <c r="AR85" s="50" t="s">
        <v>15</v>
      </c>
      <c r="AS85" s="5" t="s">
        <v>15</v>
      </c>
      <c r="AT85" s="5" t="s">
        <v>7</v>
      </c>
      <c r="AU85" s="5" t="s">
        <v>13</v>
      </c>
      <c r="AV85" s="50" t="s">
        <v>41</v>
      </c>
    </row>
    <row r="86" spans="1:62" s="6" customFormat="1" x14ac:dyDescent="0.2">
      <c r="B86" s="64"/>
      <c r="D86" s="49" t="s">
        <v>51</v>
      </c>
      <c r="E86" s="65" t="s">
        <v>0</v>
      </c>
      <c r="F86" s="66" t="s">
        <v>150</v>
      </c>
      <c r="H86" s="65" t="s">
        <v>0</v>
      </c>
      <c r="I86" s="64"/>
      <c r="J86" s="67"/>
      <c r="K86" s="68"/>
      <c r="L86" s="68"/>
      <c r="M86" s="68"/>
      <c r="N86" s="68"/>
      <c r="O86" s="68"/>
      <c r="P86" s="68"/>
      <c r="Q86" s="69"/>
      <c r="AQ86" s="65" t="s">
        <v>51</v>
      </c>
      <c r="AR86" s="65" t="s">
        <v>15</v>
      </c>
      <c r="AS86" s="6" t="s">
        <v>14</v>
      </c>
      <c r="AT86" s="6" t="s">
        <v>7</v>
      </c>
      <c r="AU86" s="6" t="s">
        <v>13</v>
      </c>
      <c r="AV86" s="65" t="s">
        <v>41</v>
      </c>
    </row>
    <row r="87" spans="1:62" s="5" customFormat="1" x14ac:dyDescent="0.2">
      <c r="B87" s="48"/>
      <c r="D87" s="49" t="s">
        <v>51</v>
      </c>
      <c r="E87" s="50" t="s">
        <v>0</v>
      </c>
      <c r="F87" s="51" t="s">
        <v>161</v>
      </c>
      <c r="H87" s="52">
        <v>2</v>
      </c>
      <c r="I87" s="48"/>
      <c r="J87" s="53"/>
      <c r="K87" s="54"/>
      <c r="L87" s="54"/>
      <c r="M87" s="54"/>
      <c r="N87" s="54"/>
      <c r="O87" s="54"/>
      <c r="P87" s="54"/>
      <c r="Q87" s="55"/>
      <c r="AQ87" s="50" t="s">
        <v>51</v>
      </c>
      <c r="AR87" s="50" t="s">
        <v>15</v>
      </c>
      <c r="AS87" s="5" t="s">
        <v>15</v>
      </c>
      <c r="AT87" s="5" t="s">
        <v>7</v>
      </c>
      <c r="AU87" s="5" t="s">
        <v>13</v>
      </c>
      <c r="AV87" s="50" t="s">
        <v>41</v>
      </c>
    </row>
    <row r="88" spans="1:62" s="7" customFormat="1" x14ac:dyDescent="0.2">
      <c r="B88" s="70"/>
      <c r="D88" s="49" t="s">
        <v>51</v>
      </c>
      <c r="E88" s="71" t="s">
        <v>0</v>
      </c>
      <c r="F88" s="72" t="s">
        <v>99</v>
      </c>
      <c r="H88" s="73">
        <v>12.2</v>
      </c>
      <c r="I88" s="70"/>
      <c r="J88" s="74"/>
      <c r="K88" s="75"/>
      <c r="L88" s="75"/>
      <c r="M88" s="75"/>
      <c r="N88" s="75"/>
      <c r="O88" s="75"/>
      <c r="P88" s="75"/>
      <c r="Q88" s="76"/>
      <c r="AQ88" s="71" t="s">
        <v>51</v>
      </c>
      <c r="AR88" s="71" t="s">
        <v>15</v>
      </c>
      <c r="AS88" s="7" t="s">
        <v>59</v>
      </c>
      <c r="AT88" s="7" t="s">
        <v>7</v>
      </c>
      <c r="AU88" s="7" t="s">
        <v>14</v>
      </c>
      <c r="AV88" s="71" t="s">
        <v>41</v>
      </c>
    </row>
    <row r="89" spans="1:62" s="2" customFormat="1" ht="6.95" customHeight="1" x14ac:dyDescent="0.2">
      <c r="A89" s="12"/>
      <c r="B89" s="15"/>
      <c r="C89" s="16"/>
      <c r="D89" s="16"/>
      <c r="E89" s="16"/>
      <c r="F89" s="16"/>
      <c r="G89" s="16"/>
      <c r="H89" s="16"/>
      <c r="I89" s="13"/>
      <c r="J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</sheetData>
  <sheetProtection algorithmName="SHA-512" hashValue="EFfwgdt56tncWWrn6PfhEfeCke1H2cUwcgejFO+uheJf1ghUkwHM1YfEbovIJEoWhEgVD62Ojxd5XNUecNFH2g==" saltValue="Oq/JhxGKBxtBz1YdDPArmg==" spinCount="100000" sheet="1" objects="1" scenarios="1"/>
  <autoFilter ref="C17:H88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81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6640625" style="1" customWidth="1"/>
    <col min="6" max="6" width="71" style="1" customWidth="1"/>
    <col min="7" max="7" width="7.5" style="1" customWidth="1"/>
    <col min="8" max="8" width="14.66406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4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">
        <v>405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19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'B - Zvonička'!F12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'B - Zvonička'!F14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SUM(M19:M53)</f>
        <v>9.5211579999999998</v>
      </c>
      <c r="N18" s="30"/>
      <c r="O18" s="31">
        <f>SUM(O19:O53)</f>
        <v>0.37769122000000005</v>
      </c>
      <c r="P18" s="30"/>
      <c r="Q18" s="32">
        <f>SUM(Q19:Q53)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SUM(BH19:BH53)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196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48</v>
      </c>
      <c r="G20" s="40" t="s">
        <v>49</v>
      </c>
      <c r="H20" s="41">
        <v>2.911</v>
      </c>
      <c r="I20" s="13"/>
      <c r="J20" s="42" t="s">
        <v>0</v>
      </c>
      <c r="K20" s="43" t="s">
        <v>9</v>
      </c>
      <c r="L20" s="44">
        <v>0.17</v>
      </c>
      <c r="M20" s="44">
        <f>L20*H20</f>
        <v>0.49487000000000003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197</v>
      </c>
      <c r="H21" s="52">
        <v>2.911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3.202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2.9810620000000003E-2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198</v>
      </c>
      <c r="H23" s="52">
        <v>3.202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60</v>
      </c>
      <c r="G24" s="40" t="s">
        <v>61</v>
      </c>
      <c r="H24" s="41">
        <v>5.8000000000000003E-2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6.9136000000000002E-4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199</v>
      </c>
      <c r="H25" s="52">
        <v>5.8000000000000003E-2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65</v>
      </c>
      <c r="G26" s="40" t="s">
        <v>49</v>
      </c>
      <c r="H26" s="41">
        <v>2.2440000000000002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0.776424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200</v>
      </c>
      <c r="H27" s="52">
        <v>2.2440000000000002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 t="s">
        <v>69</v>
      </c>
      <c r="D28" s="56" t="s">
        <v>54</v>
      </c>
      <c r="E28" s="57"/>
      <c r="F28" s="58" t="s">
        <v>55</v>
      </c>
      <c r="G28" s="59" t="s">
        <v>49</v>
      </c>
      <c r="H28" s="60">
        <v>2.468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2.297708E-2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201</v>
      </c>
      <c r="H29" s="52">
        <v>2.468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37" t="s">
        <v>72</v>
      </c>
      <c r="D30" s="37" t="s">
        <v>43</v>
      </c>
      <c r="E30" s="38"/>
      <c r="F30" s="39" t="s">
        <v>73</v>
      </c>
      <c r="G30" s="40" t="s">
        <v>61</v>
      </c>
      <c r="H30" s="41">
        <v>4.4999999999999998E-2</v>
      </c>
      <c r="I30" s="13"/>
      <c r="J30" s="42" t="s">
        <v>0</v>
      </c>
      <c r="K30" s="43" t="s">
        <v>9</v>
      </c>
      <c r="L30" s="44">
        <v>0</v>
      </c>
      <c r="M30" s="44">
        <f>L30*H30</f>
        <v>0</v>
      </c>
      <c r="N30" s="44">
        <v>2.2839999999999999E-2</v>
      </c>
      <c r="O30" s="44">
        <f>N30*H30</f>
        <v>1.0277999999999999E-3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74</v>
      </c>
    </row>
    <row r="31" spans="1:62" s="5" customFormat="1" x14ac:dyDescent="0.2">
      <c r="B31" s="48"/>
      <c r="D31" s="49" t="s">
        <v>51</v>
      </c>
      <c r="E31" s="50" t="s">
        <v>0</v>
      </c>
      <c r="F31" s="51" t="s">
        <v>202</v>
      </c>
      <c r="H31" s="52">
        <v>4.4999999999999998E-2</v>
      </c>
      <c r="I31" s="48"/>
      <c r="J31" s="53"/>
      <c r="K31" s="54"/>
      <c r="L31" s="54"/>
      <c r="M31" s="54"/>
      <c r="N31" s="54"/>
      <c r="O31" s="54"/>
      <c r="P31" s="54"/>
      <c r="Q31" s="55"/>
      <c r="AQ31" s="50" t="s">
        <v>51</v>
      </c>
      <c r="AR31" s="50" t="s">
        <v>15</v>
      </c>
      <c r="AS31" s="5" t="s">
        <v>15</v>
      </c>
      <c r="AT31" s="5" t="s">
        <v>7</v>
      </c>
      <c r="AU31" s="5" t="s">
        <v>14</v>
      </c>
      <c r="AV31" s="50" t="s">
        <v>41</v>
      </c>
    </row>
    <row r="32" spans="1:62" s="2" customFormat="1" ht="16.5" customHeight="1" x14ac:dyDescent="0.2">
      <c r="A32" s="12"/>
      <c r="B32" s="36"/>
      <c r="C32" s="37" t="s">
        <v>76</v>
      </c>
      <c r="D32" s="37" t="s">
        <v>43</v>
      </c>
      <c r="E32" s="38"/>
      <c r="F32" s="39" t="s">
        <v>77</v>
      </c>
      <c r="G32" s="40" t="s">
        <v>49</v>
      </c>
      <c r="H32" s="41">
        <v>11.52</v>
      </c>
      <c r="I32" s="13"/>
      <c r="J32" s="42" t="s">
        <v>0</v>
      </c>
      <c r="K32" s="43" t="s">
        <v>9</v>
      </c>
      <c r="L32" s="44">
        <v>0.252</v>
      </c>
      <c r="M32" s="44">
        <f>L32*H32</f>
        <v>2.9030399999999998</v>
      </c>
      <c r="N32" s="44">
        <v>0</v>
      </c>
      <c r="O32" s="44">
        <f>N32*H32</f>
        <v>0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46</v>
      </c>
      <c r="AQ32" s="46" t="s">
        <v>43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203</v>
      </c>
    </row>
    <row r="33" spans="1:62" s="6" customFormat="1" x14ac:dyDescent="0.2">
      <c r="B33" s="64"/>
      <c r="D33" s="49" t="s">
        <v>51</v>
      </c>
      <c r="E33" s="65"/>
      <c r="F33" s="66" t="s">
        <v>79</v>
      </c>
      <c r="H33" s="65" t="s">
        <v>0</v>
      </c>
      <c r="I33" s="64"/>
      <c r="J33" s="67"/>
      <c r="K33" s="68"/>
      <c r="L33" s="68"/>
      <c r="M33" s="68"/>
      <c r="N33" s="68"/>
      <c r="O33" s="68"/>
      <c r="P33" s="68"/>
      <c r="Q33" s="69"/>
      <c r="AQ33" s="65" t="s">
        <v>51</v>
      </c>
      <c r="AR33" s="65" t="s">
        <v>15</v>
      </c>
      <c r="AS33" s="6" t="s">
        <v>14</v>
      </c>
      <c r="AT33" s="6" t="s">
        <v>7</v>
      </c>
      <c r="AU33" s="6" t="s">
        <v>13</v>
      </c>
      <c r="AV33" s="65" t="s">
        <v>41</v>
      </c>
    </row>
    <row r="34" spans="1:62" s="5" customFormat="1" x14ac:dyDescent="0.2">
      <c r="B34" s="48"/>
      <c r="D34" s="49" t="s">
        <v>51</v>
      </c>
      <c r="E34" s="50"/>
      <c r="F34" s="51" t="s">
        <v>204</v>
      </c>
      <c r="H34" s="52">
        <v>11.52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16.5" customHeight="1" x14ac:dyDescent="0.2">
      <c r="A35" s="12"/>
      <c r="B35" s="36"/>
      <c r="C35" s="56" t="s">
        <v>81</v>
      </c>
      <c r="D35" s="56" t="s">
        <v>54</v>
      </c>
      <c r="E35" s="57"/>
      <c r="F35" s="58" t="s">
        <v>82</v>
      </c>
      <c r="G35" s="59" t="s">
        <v>61</v>
      </c>
      <c r="H35" s="60">
        <v>0.38</v>
      </c>
      <c r="I35" s="61"/>
      <c r="J35" s="62" t="s">
        <v>0</v>
      </c>
      <c r="K35" s="63" t="s">
        <v>9</v>
      </c>
      <c r="L35" s="44">
        <v>0</v>
      </c>
      <c r="M35" s="44">
        <f>L35*H35</f>
        <v>0</v>
      </c>
      <c r="N35" s="44">
        <v>0.55000000000000004</v>
      </c>
      <c r="O35" s="44">
        <f>N35*H35</f>
        <v>0.20900000000000002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56</v>
      </c>
      <c r="AQ35" s="46" t="s">
        <v>54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205</v>
      </c>
    </row>
    <row r="36" spans="1:62" s="5" customFormat="1" x14ac:dyDescent="0.2">
      <c r="B36" s="48"/>
      <c r="D36" s="49" t="s">
        <v>51</v>
      </c>
      <c r="E36" s="50"/>
      <c r="F36" s="51" t="s">
        <v>206</v>
      </c>
      <c r="H36" s="52">
        <v>0.38</v>
      </c>
      <c r="I36" s="48"/>
      <c r="J36" s="53"/>
      <c r="K36" s="54"/>
      <c r="L36" s="54"/>
      <c r="M36" s="54"/>
      <c r="N36" s="54"/>
      <c r="O36" s="54"/>
      <c r="P36" s="54"/>
      <c r="Q36" s="55"/>
      <c r="AQ36" s="50" t="s">
        <v>51</v>
      </c>
      <c r="AR36" s="50" t="s">
        <v>15</v>
      </c>
      <c r="AS36" s="5" t="s">
        <v>15</v>
      </c>
      <c r="AT36" s="5" t="s">
        <v>7</v>
      </c>
      <c r="AU36" s="5" t="s">
        <v>14</v>
      </c>
      <c r="AV36" s="50" t="s">
        <v>41</v>
      </c>
    </row>
    <row r="37" spans="1:62" s="2" customFormat="1" ht="24.2" customHeight="1" x14ac:dyDescent="0.2">
      <c r="A37" s="12"/>
      <c r="B37" s="36"/>
      <c r="C37" s="37" t="s">
        <v>29</v>
      </c>
      <c r="D37" s="37" t="s">
        <v>43</v>
      </c>
      <c r="E37" s="38"/>
      <c r="F37" s="39" t="s">
        <v>85</v>
      </c>
      <c r="G37" s="40" t="s">
        <v>49</v>
      </c>
      <c r="H37" s="41">
        <v>0.34599999999999997</v>
      </c>
      <c r="I37" s="13"/>
      <c r="J37" s="42" t="s">
        <v>0</v>
      </c>
      <c r="K37" s="43" t="s">
        <v>9</v>
      </c>
      <c r="L37" s="44">
        <v>0</v>
      </c>
      <c r="M37" s="44">
        <f>L37*H37</f>
        <v>0</v>
      </c>
      <c r="N37" s="44">
        <v>1.8000000000000001E-4</v>
      </c>
      <c r="O37" s="44">
        <f>N37*H37</f>
        <v>6.2279999999999993E-5</v>
      </c>
      <c r="P37" s="44">
        <v>0</v>
      </c>
      <c r="Q37" s="45">
        <f>P37*H37</f>
        <v>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O37" s="46" t="s">
        <v>46</v>
      </c>
      <c r="AQ37" s="46" t="s">
        <v>43</v>
      </c>
      <c r="AR37" s="46" t="s">
        <v>15</v>
      </c>
      <c r="AV37" s="8" t="s">
        <v>41</v>
      </c>
      <c r="BB37" s="47" t="e">
        <f>IF(K37="základní",#REF!,0)</f>
        <v>#REF!</v>
      </c>
      <c r="BC37" s="47">
        <f>IF(K37="snížená",#REF!,0)</f>
        <v>0</v>
      </c>
      <c r="BD37" s="47">
        <f>IF(K37="zákl. přenesená",#REF!,0)</f>
        <v>0</v>
      </c>
      <c r="BE37" s="47">
        <f>IF(K37="sníž. přenesená",#REF!,0)</f>
        <v>0</v>
      </c>
      <c r="BF37" s="47">
        <f>IF(K37="nulová",#REF!,0)</f>
        <v>0</v>
      </c>
      <c r="BG37" s="8" t="s">
        <v>14</v>
      </c>
      <c r="BH37" s="47" t="e">
        <f>ROUND(#REF!*H37,2)</f>
        <v>#REF!</v>
      </c>
      <c r="BI37" s="8" t="s">
        <v>46</v>
      </c>
      <c r="BJ37" s="46" t="s">
        <v>207</v>
      </c>
    </row>
    <row r="38" spans="1:62" s="5" customFormat="1" x14ac:dyDescent="0.2">
      <c r="B38" s="48"/>
      <c r="D38" s="49" t="s">
        <v>51</v>
      </c>
      <c r="E38" s="50"/>
      <c r="F38" s="51" t="s">
        <v>208</v>
      </c>
      <c r="H38" s="52">
        <v>0.34599999999999997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14</v>
      </c>
      <c r="AV38" s="50" t="s">
        <v>41</v>
      </c>
    </row>
    <row r="39" spans="1:62" s="2" customFormat="1" ht="24.2" customHeight="1" x14ac:dyDescent="0.2">
      <c r="A39" s="12"/>
      <c r="B39" s="36"/>
      <c r="C39" s="37" t="s">
        <v>88</v>
      </c>
      <c r="D39" s="37" t="s">
        <v>43</v>
      </c>
      <c r="E39" s="38"/>
      <c r="F39" s="39" t="s">
        <v>89</v>
      </c>
      <c r="G39" s="40" t="s">
        <v>90</v>
      </c>
      <c r="H39" s="41">
        <v>14.596</v>
      </c>
      <c r="I39" s="13"/>
      <c r="J39" s="42" t="s">
        <v>0</v>
      </c>
      <c r="K39" s="43" t="s">
        <v>9</v>
      </c>
      <c r="L39" s="44">
        <v>0.308</v>
      </c>
      <c r="M39" s="44">
        <f>L39*H39</f>
        <v>4.4955679999999996</v>
      </c>
      <c r="N39" s="44">
        <v>0</v>
      </c>
      <c r="O39" s="44">
        <f>N39*H39</f>
        <v>0</v>
      </c>
      <c r="P39" s="44">
        <v>0</v>
      </c>
      <c r="Q39" s="45">
        <f>P39*H39</f>
        <v>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O39" s="46" t="s">
        <v>46</v>
      </c>
      <c r="AQ39" s="46" t="s">
        <v>43</v>
      </c>
      <c r="AR39" s="46" t="s">
        <v>15</v>
      </c>
      <c r="AV39" s="8" t="s">
        <v>41</v>
      </c>
      <c r="BB39" s="47" t="e">
        <f>IF(K39="základní",#REF!,0)</f>
        <v>#REF!</v>
      </c>
      <c r="BC39" s="47">
        <f>IF(K39="snížená",#REF!,0)</f>
        <v>0</v>
      </c>
      <c r="BD39" s="47">
        <f>IF(K39="zákl. přenesená",#REF!,0)</f>
        <v>0</v>
      </c>
      <c r="BE39" s="47">
        <f>IF(K39="sníž. přenesená",#REF!,0)</f>
        <v>0</v>
      </c>
      <c r="BF39" s="47">
        <f>IF(K39="nulová",#REF!,0)</f>
        <v>0</v>
      </c>
      <c r="BG39" s="8" t="s">
        <v>14</v>
      </c>
      <c r="BH39" s="47" t="e">
        <f>ROUND(#REF!*H39,2)</f>
        <v>#REF!</v>
      </c>
      <c r="BI39" s="8" t="s">
        <v>46</v>
      </c>
      <c r="BJ39" s="46" t="s">
        <v>91</v>
      </c>
    </row>
    <row r="40" spans="1:62" s="6" customFormat="1" x14ac:dyDescent="0.2">
      <c r="B40" s="64"/>
      <c r="D40" s="49" t="s">
        <v>51</v>
      </c>
      <c r="E40" s="65"/>
      <c r="F40" s="66" t="s">
        <v>92</v>
      </c>
      <c r="H40" s="65" t="s">
        <v>0</v>
      </c>
      <c r="I40" s="64"/>
      <c r="J40" s="67"/>
      <c r="K40" s="68"/>
      <c r="L40" s="68"/>
      <c r="M40" s="68"/>
      <c r="N40" s="68"/>
      <c r="O40" s="68"/>
      <c r="P40" s="68"/>
      <c r="Q40" s="69"/>
      <c r="AQ40" s="65" t="s">
        <v>51</v>
      </c>
      <c r="AR40" s="65" t="s">
        <v>15</v>
      </c>
      <c r="AS40" s="6" t="s">
        <v>14</v>
      </c>
      <c r="AT40" s="6" t="s">
        <v>7</v>
      </c>
      <c r="AU40" s="6" t="s">
        <v>13</v>
      </c>
      <c r="AV40" s="65" t="s">
        <v>41</v>
      </c>
    </row>
    <row r="41" spans="1:62" s="5" customFormat="1" x14ac:dyDescent="0.2">
      <c r="B41" s="48"/>
      <c r="D41" s="49" t="s">
        <v>51</v>
      </c>
      <c r="E41" s="50"/>
      <c r="F41" s="51" t="s">
        <v>209</v>
      </c>
      <c r="H41" s="52">
        <v>4.8760000000000003</v>
      </c>
      <c r="I41" s="48"/>
      <c r="J41" s="53"/>
      <c r="K41" s="54"/>
      <c r="L41" s="54"/>
      <c r="M41" s="54"/>
      <c r="N41" s="54"/>
      <c r="O41" s="54"/>
      <c r="P41" s="54"/>
      <c r="Q41" s="55"/>
      <c r="AQ41" s="50" t="s">
        <v>51</v>
      </c>
      <c r="AR41" s="50" t="s">
        <v>15</v>
      </c>
      <c r="AS41" s="5" t="s">
        <v>15</v>
      </c>
      <c r="AT41" s="5" t="s">
        <v>7</v>
      </c>
      <c r="AU41" s="5" t="s">
        <v>13</v>
      </c>
      <c r="AV41" s="50" t="s">
        <v>41</v>
      </c>
    </row>
    <row r="42" spans="1:62" s="6" customFormat="1" x14ac:dyDescent="0.2">
      <c r="B42" s="64"/>
      <c r="D42" s="49" t="s">
        <v>51</v>
      </c>
      <c r="E42" s="65"/>
      <c r="F42" s="66" t="s">
        <v>94</v>
      </c>
      <c r="H42" s="65" t="s">
        <v>0</v>
      </c>
      <c r="I42" s="64"/>
      <c r="J42" s="67"/>
      <c r="K42" s="68"/>
      <c r="L42" s="68"/>
      <c r="M42" s="68"/>
      <c r="N42" s="68"/>
      <c r="O42" s="68"/>
      <c r="P42" s="68"/>
      <c r="Q42" s="69"/>
      <c r="AQ42" s="65" t="s">
        <v>51</v>
      </c>
      <c r="AR42" s="65" t="s">
        <v>15</v>
      </c>
      <c r="AS42" s="6" t="s">
        <v>14</v>
      </c>
      <c r="AT42" s="6" t="s">
        <v>7</v>
      </c>
      <c r="AU42" s="6" t="s">
        <v>13</v>
      </c>
      <c r="AV42" s="65" t="s">
        <v>41</v>
      </c>
    </row>
    <row r="43" spans="1:62" s="5" customFormat="1" x14ac:dyDescent="0.2">
      <c r="B43" s="48"/>
      <c r="D43" s="49" t="s">
        <v>51</v>
      </c>
      <c r="E43" s="50"/>
      <c r="F43" s="51" t="s">
        <v>210</v>
      </c>
      <c r="H43" s="52">
        <v>4.4000000000000004</v>
      </c>
      <c r="I43" s="48"/>
      <c r="J43" s="53"/>
      <c r="K43" s="54"/>
      <c r="L43" s="54"/>
      <c r="M43" s="54"/>
      <c r="N43" s="54"/>
      <c r="O43" s="54"/>
      <c r="P43" s="54"/>
      <c r="Q43" s="55"/>
      <c r="AQ43" s="50" t="s">
        <v>51</v>
      </c>
      <c r="AR43" s="50" t="s">
        <v>15</v>
      </c>
      <c r="AS43" s="5" t="s">
        <v>15</v>
      </c>
      <c r="AT43" s="5" t="s">
        <v>7</v>
      </c>
      <c r="AU43" s="5" t="s">
        <v>13</v>
      </c>
      <c r="AV43" s="50" t="s">
        <v>41</v>
      </c>
    </row>
    <row r="44" spans="1:62" s="6" customFormat="1" x14ac:dyDescent="0.2">
      <c r="B44" s="64"/>
      <c r="D44" s="49" t="s">
        <v>51</v>
      </c>
      <c r="E44" s="65"/>
      <c r="F44" s="66" t="s">
        <v>79</v>
      </c>
      <c r="H44" s="65" t="s">
        <v>0</v>
      </c>
      <c r="I44" s="64"/>
      <c r="J44" s="67"/>
      <c r="K44" s="68"/>
      <c r="L44" s="68"/>
      <c r="M44" s="68"/>
      <c r="N44" s="68"/>
      <c r="O44" s="68"/>
      <c r="P44" s="68"/>
      <c r="Q44" s="69"/>
      <c r="AQ44" s="65" t="s">
        <v>51</v>
      </c>
      <c r="AR44" s="65" t="s">
        <v>15</v>
      </c>
      <c r="AS44" s="6" t="s">
        <v>14</v>
      </c>
      <c r="AT44" s="6" t="s">
        <v>7</v>
      </c>
      <c r="AU44" s="6" t="s">
        <v>13</v>
      </c>
      <c r="AV44" s="65" t="s">
        <v>41</v>
      </c>
    </row>
    <row r="45" spans="1:62" s="5" customFormat="1" x14ac:dyDescent="0.2">
      <c r="B45" s="48"/>
      <c r="D45" s="49" t="s">
        <v>51</v>
      </c>
      <c r="E45" s="50"/>
      <c r="F45" s="51" t="s">
        <v>211</v>
      </c>
      <c r="H45" s="52">
        <v>5.32</v>
      </c>
      <c r="I45" s="48"/>
      <c r="J45" s="53"/>
      <c r="K45" s="54"/>
      <c r="L45" s="54"/>
      <c r="M45" s="54"/>
      <c r="N45" s="54"/>
      <c r="O45" s="54"/>
      <c r="P45" s="54"/>
      <c r="Q45" s="55"/>
      <c r="AQ45" s="50" t="s">
        <v>51</v>
      </c>
      <c r="AR45" s="50" t="s">
        <v>15</v>
      </c>
      <c r="AS45" s="5" t="s">
        <v>15</v>
      </c>
      <c r="AT45" s="5" t="s">
        <v>7</v>
      </c>
      <c r="AU45" s="5" t="s">
        <v>13</v>
      </c>
      <c r="AV45" s="50" t="s">
        <v>41</v>
      </c>
    </row>
    <row r="46" spans="1:62" s="7" customFormat="1" x14ac:dyDescent="0.2">
      <c r="B46" s="70"/>
      <c r="D46" s="49" t="s">
        <v>51</v>
      </c>
      <c r="E46" s="71"/>
      <c r="F46" s="72" t="s">
        <v>99</v>
      </c>
      <c r="H46" s="73">
        <v>14.596</v>
      </c>
      <c r="I46" s="70"/>
      <c r="J46" s="74"/>
      <c r="K46" s="75"/>
      <c r="L46" s="75"/>
      <c r="M46" s="75"/>
      <c r="N46" s="75"/>
      <c r="O46" s="75"/>
      <c r="P46" s="75"/>
      <c r="Q46" s="76"/>
      <c r="AQ46" s="71" t="s">
        <v>51</v>
      </c>
      <c r="AR46" s="71" t="s">
        <v>15</v>
      </c>
      <c r="AS46" s="7" t="s">
        <v>59</v>
      </c>
      <c r="AT46" s="7" t="s">
        <v>7</v>
      </c>
      <c r="AU46" s="7" t="s">
        <v>14</v>
      </c>
      <c r="AV46" s="71" t="s">
        <v>41</v>
      </c>
    </row>
    <row r="47" spans="1:62" s="2" customFormat="1" ht="24.2" customHeight="1" x14ac:dyDescent="0.2">
      <c r="A47" s="12"/>
      <c r="B47" s="36"/>
      <c r="C47" s="56" t="s">
        <v>2</v>
      </c>
      <c r="D47" s="56" t="s">
        <v>54</v>
      </c>
      <c r="E47" s="57"/>
      <c r="F47" s="58" t="s">
        <v>212</v>
      </c>
      <c r="G47" s="59" t="s">
        <v>61</v>
      </c>
      <c r="H47" s="60">
        <v>0.161</v>
      </c>
      <c r="I47" s="61"/>
      <c r="J47" s="62" t="s">
        <v>0</v>
      </c>
      <c r="K47" s="63" t="s">
        <v>9</v>
      </c>
      <c r="L47" s="44">
        <v>0</v>
      </c>
      <c r="M47" s="44">
        <f>L47*H47</f>
        <v>0</v>
      </c>
      <c r="N47" s="44">
        <v>0.44</v>
      </c>
      <c r="O47" s="44">
        <f>N47*H47</f>
        <v>7.084E-2</v>
      </c>
      <c r="P47" s="44">
        <v>0</v>
      </c>
      <c r="Q47" s="45">
        <f>P47*H47</f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O47" s="46" t="s">
        <v>56</v>
      </c>
      <c r="AQ47" s="46" t="s">
        <v>54</v>
      </c>
      <c r="AR47" s="46" t="s">
        <v>15</v>
      </c>
      <c r="AV47" s="8" t="s">
        <v>41</v>
      </c>
      <c r="BB47" s="47" t="e">
        <f>IF(K47="základní",#REF!,0)</f>
        <v>#REF!</v>
      </c>
      <c r="BC47" s="47">
        <f>IF(K47="snížená",#REF!,0)</f>
        <v>0</v>
      </c>
      <c r="BD47" s="47">
        <f>IF(K47="zákl. přenesená",#REF!,0)</f>
        <v>0</v>
      </c>
      <c r="BE47" s="47">
        <f>IF(K47="sníž. přenesená",#REF!,0)</f>
        <v>0</v>
      </c>
      <c r="BF47" s="47">
        <f>IF(K47="nulová",#REF!,0)</f>
        <v>0</v>
      </c>
      <c r="BG47" s="8" t="s">
        <v>14</v>
      </c>
      <c r="BH47" s="47" t="e">
        <f>ROUND(#REF!*H47,2)</f>
        <v>#REF!</v>
      </c>
      <c r="BI47" s="8" t="s">
        <v>46</v>
      </c>
      <c r="BJ47" s="46" t="s">
        <v>213</v>
      </c>
    </row>
    <row r="48" spans="1:62" s="6" customFormat="1" x14ac:dyDescent="0.2">
      <c r="B48" s="64"/>
      <c r="D48" s="49" t="s">
        <v>51</v>
      </c>
      <c r="E48" s="65"/>
      <c r="F48" s="66" t="s">
        <v>214</v>
      </c>
      <c r="H48" s="65" t="s">
        <v>0</v>
      </c>
      <c r="I48" s="64"/>
      <c r="J48" s="67"/>
      <c r="K48" s="68"/>
      <c r="L48" s="68"/>
      <c r="M48" s="68"/>
      <c r="N48" s="68"/>
      <c r="O48" s="68"/>
      <c r="P48" s="68"/>
      <c r="Q48" s="69"/>
      <c r="AQ48" s="65" t="s">
        <v>51</v>
      </c>
      <c r="AR48" s="65" t="s">
        <v>15</v>
      </c>
      <c r="AS48" s="6" t="s">
        <v>14</v>
      </c>
      <c r="AT48" s="6" t="s">
        <v>7</v>
      </c>
      <c r="AU48" s="6" t="s">
        <v>13</v>
      </c>
      <c r="AV48" s="65" t="s">
        <v>41</v>
      </c>
    </row>
    <row r="49" spans="1:62" s="5" customFormat="1" x14ac:dyDescent="0.2">
      <c r="B49" s="48"/>
      <c r="D49" s="49" t="s">
        <v>51</v>
      </c>
      <c r="E49" s="50"/>
      <c r="F49" s="51" t="s">
        <v>215</v>
      </c>
      <c r="H49" s="52">
        <v>0.161</v>
      </c>
      <c r="I49" s="48"/>
      <c r="J49" s="53"/>
      <c r="K49" s="54"/>
      <c r="L49" s="54"/>
      <c r="M49" s="54"/>
      <c r="N49" s="54"/>
      <c r="O49" s="54"/>
      <c r="P49" s="54"/>
      <c r="Q49" s="55"/>
      <c r="AQ49" s="50" t="s">
        <v>51</v>
      </c>
      <c r="AR49" s="50" t="s">
        <v>15</v>
      </c>
      <c r="AS49" s="5" t="s">
        <v>15</v>
      </c>
      <c r="AT49" s="5" t="s">
        <v>7</v>
      </c>
      <c r="AU49" s="5" t="s">
        <v>14</v>
      </c>
      <c r="AV49" s="50" t="s">
        <v>41</v>
      </c>
    </row>
    <row r="50" spans="1:62" s="2" customFormat="1" ht="24.2" customHeight="1" x14ac:dyDescent="0.2">
      <c r="A50" s="12"/>
      <c r="B50" s="36"/>
      <c r="C50" s="37" t="s">
        <v>103</v>
      </c>
      <c r="D50" s="37" t="s">
        <v>43</v>
      </c>
      <c r="E50" s="38"/>
      <c r="F50" s="39" t="s">
        <v>104</v>
      </c>
      <c r="G50" s="40" t="s">
        <v>61</v>
      </c>
      <c r="H50" s="41">
        <v>0.14599999999999999</v>
      </c>
      <c r="I50" s="13"/>
      <c r="J50" s="42" t="s">
        <v>0</v>
      </c>
      <c r="K50" s="43" t="s">
        <v>9</v>
      </c>
      <c r="L50" s="44">
        <v>0</v>
      </c>
      <c r="M50" s="44">
        <f>L50*H50</f>
        <v>0</v>
      </c>
      <c r="N50" s="44">
        <v>2.248E-2</v>
      </c>
      <c r="O50" s="44">
        <f>N50*H50</f>
        <v>3.2820799999999997E-3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105</v>
      </c>
    </row>
    <row r="51" spans="1:62" s="5" customFormat="1" x14ac:dyDescent="0.2">
      <c r="B51" s="48"/>
      <c r="D51" s="49" t="s">
        <v>51</v>
      </c>
      <c r="E51" s="50"/>
      <c r="F51" s="51" t="s">
        <v>216</v>
      </c>
      <c r="H51" s="52">
        <v>0.14599999999999999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37" t="s">
        <v>107</v>
      </c>
      <c r="D52" s="37" t="s">
        <v>43</v>
      </c>
      <c r="E52" s="38"/>
      <c r="F52" s="39" t="s">
        <v>217</v>
      </c>
      <c r="G52" s="40" t="s">
        <v>109</v>
      </c>
      <c r="H52" s="41">
        <v>1</v>
      </c>
      <c r="I52" s="13"/>
      <c r="J52" s="42" t="s">
        <v>0</v>
      </c>
      <c r="K52" s="43" t="s">
        <v>9</v>
      </c>
      <c r="L52" s="44">
        <v>0</v>
      </c>
      <c r="M52" s="44">
        <f>L52*H52</f>
        <v>0</v>
      </c>
      <c r="N52" s="44">
        <v>0.04</v>
      </c>
      <c r="O52" s="44">
        <f>N52*H52</f>
        <v>0.04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46</v>
      </c>
      <c r="AQ52" s="46" t="s">
        <v>43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110</v>
      </c>
    </row>
    <row r="53" spans="1:62" s="2" customFormat="1" ht="24.2" customHeight="1" x14ac:dyDescent="0.2">
      <c r="A53" s="12"/>
      <c r="B53" s="36"/>
      <c r="C53" s="37" t="s">
        <v>111</v>
      </c>
      <c r="D53" s="37" t="s">
        <v>43</v>
      </c>
      <c r="E53" s="38"/>
      <c r="F53" s="39" t="s">
        <v>112</v>
      </c>
      <c r="G53" s="40" t="s">
        <v>113</v>
      </c>
      <c r="H53" s="41">
        <v>0.378</v>
      </c>
      <c r="I53" s="13"/>
      <c r="J53" s="42" t="s">
        <v>0</v>
      </c>
      <c r="K53" s="43" t="s">
        <v>9</v>
      </c>
      <c r="L53" s="44">
        <v>2.2519999999999998</v>
      </c>
      <c r="M53" s="44">
        <f>L53*H53</f>
        <v>0.8512559999999999</v>
      </c>
      <c r="N53" s="44">
        <v>0</v>
      </c>
      <c r="O53" s="44">
        <f>N53*H53</f>
        <v>0</v>
      </c>
      <c r="P53" s="44">
        <v>0</v>
      </c>
      <c r="Q53" s="45">
        <f>P53*H53</f>
        <v>0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O53" s="46" t="s">
        <v>46</v>
      </c>
      <c r="AQ53" s="46" t="s">
        <v>43</v>
      </c>
      <c r="AR53" s="46" t="s">
        <v>15</v>
      </c>
      <c r="AV53" s="8" t="s">
        <v>41</v>
      </c>
      <c r="BB53" s="47" t="e">
        <f>IF(K53="základní",#REF!,0)</f>
        <v>#REF!</v>
      </c>
      <c r="BC53" s="47">
        <f>IF(K53="snížená",#REF!,0)</f>
        <v>0</v>
      </c>
      <c r="BD53" s="47">
        <f>IF(K53="zákl. přenesená",#REF!,0)</f>
        <v>0</v>
      </c>
      <c r="BE53" s="47">
        <f>IF(K53="sníž. přenesená",#REF!,0)</f>
        <v>0</v>
      </c>
      <c r="BF53" s="47">
        <f>IF(K53="nulová",#REF!,0)</f>
        <v>0</v>
      </c>
      <c r="BG53" s="8" t="s">
        <v>14</v>
      </c>
      <c r="BH53" s="47" t="e">
        <f>ROUND(#REF!*H53,2)</f>
        <v>#REF!</v>
      </c>
      <c r="BI53" s="8" t="s">
        <v>46</v>
      </c>
      <c r="BJ53" s="46" t="s">
        <v>114</v>
      </c>
    </row>
    <row r="54" spans="1:62" s="4" customFormat="1" ht="22.9" customHeight="1" x14ac:dyDescent="0.2">
      <c r="B54" s="27"/>
      <c r="D54" s="28" t="s">
        <v>12</v>
      </c>
      <c r="E54" s="35"/>
      <c r="F54" s="35" t="s">
        <v>115</v>
      </c>
      <c r="I54" s="27"/>
      <c r="J54" s="29"/>
      <c r="K54" s="30"/>
      <c r="L54" s="30"/>
      <c r="M54" s="31">
        <f>SUM(M55:M58)</f>
        <v>2.5593170000000001</v>
      </c>
      <c r="N54" s="30"/>
      <c r="O54" s="31">
        <f>SUM(O55:O58)</f>
        <v>5.4876000000000001E-2</v>
      </c>
      <c r="P54" s="30"/>
      <c r="Q54" s="32">
        <f>SUM(Q55:Q58)</f>
        <v>0</v>
      </c>
      <c r="AO54" s="28" t="s">
        <v>15</v>
      </c>
      <c r="AQ54" s="33" t="s">
        <v>12</v>
      </c>
      <c r="AR54" s="33" t="s">
        <v>14</v>
      </c>
      <c r="AV54" s="28" t="s">
        <v>41</v>
      </c>
      <c r="BH54" s="34" t="e">
        <f>SUM(BH55:BH58)</f>
        <v>#REF!</v>
      </c>
    </row>
    <row r="55" spans="1:62" s="2" customFormat="1" ht="33" customHeight="1" x14ac:dyDescent="0.2">
      <c r="A55" s="12"/>
      <c r="B55" s="36"/>
      <c r="C55" s="37" t="s">
        <v>46</v>
      </c>
      <c r="D55" s="37" t="s">
        <v>43</v>
      </c>
      <c r="E55" s="38"/>
      <c r="F55" s="39" t="s">
        <v>116</v>
      </c>
      <c r="G55" s="40" t="s">
        <v>49</v>
      </c>
      <c r="H55" s="41">
        <v>2.2440000000000002</v>
      </c>
      <c r="I55" s="13"/>
      <c r="J55" s="42" t="s">
        <v>0</v>
      </c>
      <c r="K55" s="43" t="s">
        <v>9</v>
      </c>
      <c r="L55" s="44">
        <v>0.59299999999999997</v>
      </c>
      <c r="M55" s="44">
        <f>L55*H55</f>
        <v>1.330692</v>
      </c>
      <c r="N55" s="44">
        <v>1.9900000000000001E-2</v>
      </c>
      <c r="O55" s="44">
        <f>N55*H55</f>
        <v>4.4655600000000004E-2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117</v>
      </c>
    </row>
    <row r="56" spans="1:62" s="5" customFormat="1" x14ac:dyDescent="0.2">
      <c r="B56" s="48"/>
      <c r="D56" s="49" t="s">
        <v>51</v>
      </c>
      <c r="E56" s="50"/>
      <c r="F56" s="51" t="s">
        <v>200</v>
      </c>
      <c r="H56" s="52">
        <v>2.2440000000000002</v>
      </c>
      <c r="I56" s="48"/>
      <c r="J56" s="53"/>
      <c r="K56" s="54"/>
      <c r="L56" s="54"/>
      <c r="M56" s="54"/>
      <c r="N56" s="54"/>
      <c r="O56" s="54"/>
      <c r="P56" s="54"/>
      <c r="Q56" s="55"/>
      <c r="AQ56" s="50" t="s">
        <v>51</v>
      </c>
      <c r="AR56" s="50" t="s">
        <v>15</v>
      </c>
      <c r="AS56" s="5" t="s">
        <v>15</v>
      </c>
      <c r="AT56" s="5" t="s">
        <v>7</v>
      </c>
      <c r="AU56" s="5" t="s">
        <v>14</v>
      </c>
      <c r="AV56" s="50" t="s">
        <v>41</v>
      </c>
    </row>
    <row r="57" spans="1:62" s="2" customFormat="1" ht="24.2" customHeight="1" x14ac:dyDescent="0.2">
      <c r="A57" s="12"/>
      <c r="B57" s="36"/>
      <c r="C57" s="37" t="s">
        <v>119</v>
      </c>
      <c r="D57" s="37" t="s">
        <v>43</v>
      </c>
      <c r="E57" s="38"/>
      <c r="F57" s="39" t="s">
        <v>120</v>
      </c>
      <c r="G57" s="40" t="s">
        <v>90</v>
      </c>
      <c r="H57" s="41">
        <v>1.02</v>
      </c>
      <c r="I57" s="13"/>
      <c r="J57" s="42" t="s">
        <v>0</v>
      </c>
      <c r="K57" s="43" t="s">
        <v>9</v>
      </c>
      <c r="L57" s="44">
        <v>1.125</v>
      </c>
      <c r="M57" s="44">
        <f>L57*H57</f>
        <v>1.1475</v>
      </c>
      <c r="N57" s="44">
        <v>1.0019999999999999E-2</v>
      </c>
      <c r="O57" s="44">
        <f>N57*H57</f>
        <v>1.0220399999999999E-2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121</v>
      </c>
    </row>
    <row r="58" spans="1:62" s="2" customFormat="1" ht="24.2" customHeight="1" x14ac:dyDescent="0.2">
      <c r="A58" s="12"/>
      <c r="B58" s="36"/>
      <c r="C58" s="37" t="s">
        <v>122</v>
      </c>
      <c r="D58" s="37" t="s">
        <v>43</v>
      </c>
      <c r="E58" s="38"/>
      <c r="F58" s="39" t="s">
        <v>123</v>
      </c>
      <c r="G58" s="40" t="s">
        <v>113</v>
      </c>
      <c r="H58" s="41">
        <v>5.5E-2</v>
      </c>
      <c r="I58" s="13"/>
      <c r="J58" s="42" t="s">
        <v>0</v>
      </c>
      <c r="K58" s="43" t="s">
        <v>9</v>
      </c>
      <c r="L58" s="44">
        <v>1.4750000000000001</v>
      </c>
      <c r="M58" s="44">
        <f>L58*H58</f>
        <v>8.1125000000000003E-2</v>
      </c>
      <c r="N58" s="44">
        <v>0</v>
      </c>
      <c r="O58" s="44">
        <f>N58*H58</f>
        <v>0</v>
      </c>
      <c r="P58" s="44">
        <v>0</v>
      </c>
      <c r="Q58" s="45">
        <f>P58*H58</f>
        <v>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O58" s="46" t="s">
        <v>46</v>
      </c>
      <c r="AQ58" s="46" t="s">
        <v>43</v>
      </c>
      <c r="AR58" s="46" t="s">
        <v>15</v>
      </c>
      <c r="AV58" s="8" t="s">
        <v>41</v>
      </c>
      <c r="BB58" s="47" t="e">
        <f>IF(K58="základní",#REF!,0)</f>
        <v>#REF!</v>
      </c>
      <c r="BC58" s="47">
        <f>IF(K58="snížená",#REF!,0)</f>
        <v>0</v>
      </c>
      <c r="BD58" s="47">
        <f>IF(K58="zákl. přenesená",#REF!,0)</f>
        <v>0</v>
      </c>
      <c r="BE58" s="47">
        <f>IF(K58="sníž. přenesená",#REF!,0)</f>
        <v>0</v>
      </c>
      <c r="BF58" s="47">
        <f>IF(K58="nulová",#REF!,0)</f>
        <v>0</v>
      </c>
      <c r="BG58" s="8" t="s">
        <v>14</v>
      </c>
      <c r="BH58" s="47" t="e">
        <f>ROUND(#REF!*H58,2)</f>
        <v>#REF!</v>
      </c>
      <c r="BI58" s="8" t="s">
        <v>46</v>
      </c>
      <c r="BJ58" s="46" t="s">
        <v>124</v>
      </c>
    </row>
    <row r="59" spans="1:62" s="4" customFormat="1" ht="22.9" customHeight="1" x14ac:dyDescent="0.2">
      <c r="B59" s="27"/>
      <c r="D59" s="28" t="s">
        <v>12</v>
      </c>
      <c r="E59" s="35"/>
      <c r="F59" s="35" t="s">
        <v>125</v>
      </c>
      <c r="I59" s="27"/>
      <c r="J59" s="29"/>
      <c r="K59" s="30"/>
      <c r="L59" s="30"/>
      <c r="M59" s="31">
        <f>SUM(M60:M61)</f>
        <v>7.7743999999999994E-2</v>
      </c>
      <c r="N59" s="30"/>
      <c r="O59" s="31">
        <f>SUM(O60:O61)</f>
        <v>4.3000000000000003E-2</v>
      </c>
      <c r="P59" s="30"/>
      <c r="Q59" s="32">
        <f>SUM(Q60:Q61)</f>
        <v>0</v>
      </c>
      <c r="AO59" s="28" t="s">
        <v>15</v>
      </c>
      <c r="AQ59" s="33" t="s">
        <v>12</v>
      </c>
      <c r="AR59" s="33" t="s">
        <v>14</v>
      </c>
      <c r="AV59" s="28" t="s">
        <v>41</v>
      </c>
      <c r="BH59" s="34" t="e">
        <f>SUM(BH60:BH61)</f>
        <v>#REF!</v>
      </c>
    </row>
    <row r="60" spans="1:62" s="2" customFormat="1" ht="16.5" customHeight="1" x14ac:dyDescent="0.2">
      <c r="A60" s="12"/>
      <c r="B60" s="36"/>
      <c r="C60" s="37" t="s">
        <v>126</v>
      </c>
      <c r="D60" s="37" t="s">
        <v>43</v>
      </c>
      <c r="E60" s="38"/>
      <c r="F60" s="39" t="s">
        <v>127</v>
      </c>
      <c r="G60" s="40" t="s">
        <v>128</v>
      </c>
      <c r="H60" s="41">
        <v>43</v>
      </c>
      <c r="I60" s="13"/>
      <c r="J60" s="42" t="s">
        <v>0</v>
      </c>
      <c r="K60" s="43" t="s">
        <v>9</v>
      </c>
      <c r="L60" s="44">
        <v>0</v>
      </c>
      <c r="M60" s="44">
        <f>L60*H60</f>
        <v>0</v>
      </c>
      <c r="N60" s="44">
        <v>1E-3</v>
      </c>
      <c r="O60" s="44">
        <f>N60*H60</f>
        <v>4.3000000000000003E-2</v>
      </c>
      <c r="P60" s="44">
        <v>0</v>
      </c>
      <c r="Q60" s="45">
        <f>P60*H60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O60" s="46" t="s">
        <v>46</v>
      </c>
      <c r="AQ60" s="46" t="s">
        <v>43</v>
      </c>
      <c r="AR60" s="46" t="s">
        <v>15</v>
      </c>
      <c r="AV60" s="8" t="s">
        <v>41</v>
      </c>
      <c r="BB60" s="47" t="e">
        <f>IF(K60="základní",#REF!,0)</f>
        <v>#REF!</v>
      </c>
      <c r="BC60" s="47">
        <f>IF(K60="snížená",#REF!,0)</f>
        <v>0</v>
      </c>
      <c r="BD60" s="47">
        <f>IF(K60="zákl. přenesená",#REF!,0)</f>
        <v>0</v>
      </c>
      <c r="BE60" s="47">
        <f>IF(K60="sníž. přenesená",#REF!,0)</f>
        <v>0</v>
      </c>
      <c r="BF60" s="47">
        <f>IF(K60="nulová",#REF!,0)</f>
        <v>0</v>
      </c>
      <c r="BG60" s="8" t="s">
        <v>14</v>
      </c>
      <c r="BH60" s="47" t="e">
        <f>ROUND(#REF!*H60,2)</f>
        <v>#REF!</v>
      </c>
      <c r="BI60" s="8" t="s">
        <v>46</v>
      </c>
      <c r="BJ60" s="46" t="s">
        <v>218</v>
      </c>
    </row>
    <row r="61" spans="1:62" s="2" customFormat="1" ht="24.2" customHeight="1" x14ac:dyDescent="0.2">
      <c r="A61" s="12"/>
      <c r="B61" s="36"/>
      <c r="C61" s="37" t="s">
        <v>130</v>
      </c>
      <c r="D61" s="37" t="s">
        <v>43</v>
      </c>
      <c r="E61" s="38"/>
      <c r="F61" s="39" t="s">
        <v>131</v>
      </c>
      <c r="G61" s="40" t="s">
        <v>113</v>
      </c>
      <c r="H61" s="41">
        <v>4.2999999999999997E-2</v>
      </c>
      <c r="I61" s="13"/>
      <c r="J61" s="42" t="s">
        <v>0</v>
      </c>
      <c r="K61" s="43" t="s">
        <v>9</v>
      </c>
      <c r="L61" s="44">
        <v>1.8080000000000001</v>
      </c>
      <c r="M61" s="44">
        <f>L61*H61</f>
        <v>7.7743999999999994E-2</v>
      </c>
      <c r="N61" s="44">
        <v>0</v>
      </c>
      <c r="O61" s="44">
        <f>N61*H61</f>
        <v>0</v>
      </c>
      <c r="P61" s="44">
        <v>0</v>
      </c>
      <c r="Q61" s="45">
        <f>P61*H61</f>
        <v>0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O61" s="46" t="s">
        <v>46</v>
      </c>
      <c r="AQ61" s="46" t="s">
        <v>43</v>
      </c>
      <c r="AR61" s="46" t="s">
        <v>15</v>
      </c>
      <c r="AV61" s="8" t="s">
        <v>41</v>
      </c>
      <c r="BB61" s="47" t="e">
        <f>IF(K61="základní",#REF!,0)</f>
        <v>#REF!</v>
      </c>
      <c r="BC61" s="47">
        <f>IF(K61="snížená",#REF!,0)</f>
        <v>0</v>
      </c>
      <c r="BD61" s="47">
        <f>IF(K61="zákl. přenesená",#REF!,0)</f>
        <v>0</v>
      </c>
      <c r="BE61" s="47">
        <f>IF(K61="sníž. přenesená",#REF!,0)</f>
        <v>0</v>
      </c>
      <c r="BF61" s="47">
        <f>IF(K61="nulová",#REF!,0)</f>
        <v>0</v>
      </c>
      <c r="BG61" s="8" t="s">
        <v>14</v>
      </c>
      <c r="BH61" s="47" t="e">
        <f>ROUND(#REF!*H61,2)</f>
        <v>#REF!</v>
      </c>
      <c r="BI61" s="8" t="s">
        <v>46</v>
      </c>
      <c r="BJ61" s="46" t="s">
        <v>219</v>
      </c>
    </row>
    <row r="62" spans="1:62" s="4" customFormat="1" ht="22.9" customHeight="1" x14ac:dyDescent="0.2">
      <c r="B62" s="27"/>
      <c r="D62" s="28" t="s">
        <v>12</v>
      </c>
      <c r="E62" s="35"/>
      <c r="F62" s="35" t="s">
        <v>133</v>
      </c>
      <c r="I62" s="27"/>
      <c r="J62" s="29"/>
      <c r="K62" s="30"/>
      <c r="L62" s="30"/>
      <c r="M62" s="31">
        <f>SUM(M63:M80)</f>
        <v>7.7342999999999993</v>
      </c>
      <c r="N62" s="30"/>
      <c r="O62" s="31">
        <f>SUM(O63:O80)</f>
        <v>6.4452499999999996E-3</v>
      </c>
      <c r="P62" s="30"/>
      <c r="Q62" s="32">
        <f>SUM(Q63:Q80)</f>
        <v>0</v>
      </c>
      <c r="AO62" s="28" t="s">
        <v>15</v>
      </c>
      <c r="AQ62" s="33" t="s">
        <v>12</v>
      </c>
      <c r="AR62" s="33" t="s">
        <v>14</v>
      </c>
      <c r="AV62" s="28" t="s">
        <v>41</v>
      </c>
      <c r="BH62" s="34" t="e">
        <f>SUM(BH63:BH80)</f>
        <v>#REF!</v>
      </c>
    </row>
    <row r="63" spans="1:62" s="2" customFormat="1" ht="24.2" customHeight="1" x14ac:dyDescent="0.2">
      <c r="A63" s="12"/>
      <c r="B63" s="36"/>
      <c r="C63" s="37" t="s">
        <v>1</v>
      </c>
      <c r="D63" s="37" t="s">
        <v>43</v>
      </c>
      <c r="E63" s="38"/>
      <c r="F63" s="39" t="s">
        <v>134</v>
      </c>
      <c r="G63" s="40" t="s">
        <v>49</v>
      </c>
      <c r="H63" s="41">
        <v>25.780999999999999</v>
      </c>
      <c r="I63" s="13"/>
      <c r="J63" s="42" t="s">
        <v>0</v>
      </c>
      <c r="K63" s="43" t="s">
        <v>9</v>
      </c>
      <c r="L63" s="44">
        <v>0.3</v>
      </c>
      <c r="M63" s="44">
        <f>L63*H63</f>
        <v>7.7342999999999993</v>
      </c>
      <c r="N63" s="44">
        <v>2.5000000000000001E-4</v>
      </c>
      <c r="O63" s="44">
        <f>N63*H63</f>
        <v>6.4452499999999996E-3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135</v>
      </c>
    </row>
    <row r="64" spans="1:62" s="6" customFormat="1" x14ac:dyDescent="0.2">
      <c r="B64" s="64"/>
      <c r="D64" s="49" t="s">
        <v>51</v>
      </c>
      <c r="E64" s="65"/>
      <c r="F64" s="66" t="s">
        <v>136</v>
      </c>
      <c r="H64" s="65" t="s">
        <v>0</v>
      </c>
      <c r="I64" s="64"/>
      <c r="J64" s="67"/>
      <c r="K64" s="68"/>
      <c r="L64" s="68"/>
      <c r="M64" s="68"/>
      <c r="N64" s="68"/>
      <c r="O64" s="68"/>
      <c r="P64" s="68"/>
      <c r="Q64" s="69"/>
      <c r="AQ64" s="65" t="s">
        <v>51</v>
      </c>
      <c r="AR64" s="65" t="s">
        <v>15</v>
      </c>
      <c r="AS64" s="6" t="s">
        <v>14</v>
      </c>
      <c r="AT64" s="6" t="s">
        <v>7</v>
      </c>
      <c r="AU64" s="6" t="s">
        <v>13</v>
      </c>
      <c r="AV64" s="65" t="s">
        <v>41</v>
      </c>
    </row>
    <row r="65" spans="1:62" s="5" customFormat="1" x14ac:dyDescent="0.2">
      <c r="B65" s="48"/>
      <c r="D65" s="49" t="s">
        <v>51</v>
      </c>
      <c r="E65" s="50"/>
      <c r="F65" s="51" t="s">
        <v>200</v>
      </c>
      <c r="H65" s="52">
        <v>2.2440000000000002</v>
      </c>
      <c r="I65" s="48"/>
      <c r="J65" s="53"/>
      <c r="K65" s="54"/>
      <c r="L65" s="54"/>
      <c r="M65" s="54"/>
      <c r="N65" s="54"/>
      <c r="O65" s="54"/>
      <c r="P65" s="54"/>
      <c r="Q65" s="55"/>
      <c r="AQ65" s="50" t="s">
        <v>51</v>
      </c>
      <c r="AR65" s="50" t="s">
        <v>15</v>
      </c>
      <c r="AS65" s="5" t="s">
        <v>15</v>
      </c>
      <c r="AT65" s="5" t="s">
        <v>7</v>
      </c>
      <c r="AU65" s="5" t="s">
        <v>13</v>
      </c>
      <c r="AV65" s="50" t="s">
        <v>41</v>
      </c>
    </row>
    <row r="66" spans="1:62" s="6" customFormat="1" x14ac:dyDescent="0.2">
      <c r="B66" s="64"/>
      <c r="D66" s="49" t="s">
        <v>51</v>
      </c>
      <c r="E66" s="65"/>
      <c r="F66" s="66" t="s">
        <v>137</v>
      </c>
      <c r="H66" s="65" t="s">
        <v>0</v>
      </c>
      <c r="I66" s="64"/>
      <c r="J66" s="67"/>
      <c r="K66" s="68"/>
      <c r="L66" s="68"/>
      <c r="M66" s="68"/>
      <c r="N66" s="68"/>
      <c r="O66" s="68"/>
      <c r="P66" s="68"/>
      <c r="Q66" s="69"/>
      <c r="AQ66" s="65" t="s">
        <v>51</v>
      </c>
      <c r="AR66" s="65" t="s">
        <v>15</v>
      </c>
      <c r="AS66" s="6" t="s">
        <v>14</v>
      </c>
      <c r="AT66" s="6" t="s">
        <v>7</v>
      </c>
      <c r="AU66" s="6" t="s">
        <v>13</v>
      </c>
      <c r="AV66" s="65" t="s">
        <v>41</v>
      </c>
    </row>
    <row r="67" spans="1:62" s="5" customFormat="1" x14ac:dyDescent="0.2">
      <c r="B67" s="48"/>
      <c r="D67" s="49" t="s">
        <v>51</v>
      </c>
      <c r="E67" s="50"/>
      <c r="F67" s="51" t="s">
        <v>220</v>
      </c>
      <c r="H67" s="52">
        <v>5.8380000000000001</v>
      </c>
      <c r="I67" s="48"/>
      <c r="J67" s="53"/>
      <c r="K67" s="54"/>
      <c r="L67" s="54"/>
      <c r="M67" s="54"/>
      <c r="N67" s="54"/>
      <c r="O67" s="54"/>
      <c r="P67" s="54"/>
      <c r="Q67" s="55"/>
      <c r="AQ67" s="50" t="s">
        <v>51</v>
      </c>
      <c r="AR67" s="50" t="s">
        <v>15</v>
      </c>
      <c r="AS67" s="5" t="s">
        <v>15</v>
      </c>
      <c r="AT67" s="5" t="s">
        <v>7</v>
      </c>
      <c r="AU67" s="5" t="s">
        <v>13</v>
      </c>
      <c r="AV67" s="50" t="s">
        <v>41</v>
      </c>
    </row>
    <row r="68" spans="1:62" s="6" customFormat="1" x14ac:dyDescent="0.2">
      <c r="B68" s="64"/>
      <c r="D68" s="49" t="s">
        <v>51</v>
      </c>
      <c r="E68" s="65"/>
      <c r="F68" s="66" t="s">
        <v>139</v>
      </c>
      <c r="H68" s="65" t="s">
        <v>0</v>
      </c>
      <c r="I68" s="64"/>
      <c r="J68" s="67"/>
      <c r="K68" s="68"/>
      <c r="L68" s="68"/>
      <c r="M68" s="68"/>
      <c r="N68" s="68"/>
      <c r="O68" s="68"/>
      <c r="P68" s="68"/>
      <c r="Q68" s="69"/>
      <c r="AQ68" s="65" t="s">
        <v>51</v>
      </c>
      <c r="AR68" s="65" t="s">
        <v>15</v>
      </c>
      <c r="AS68" s="6" t="s">
        <v>14</v>
      </c>
      <c r="AT68" s="6" t="s">
        <v>7</v>
      </c>
      <c r="AU68" s="6" t="s">
        <v>13</v>
      </c>
      <c r="AV68" s="65" t="s">
        <v>41</v>
      </c>
    </row>
    <row r="69" spans="1:62" s="5" customFormat="1" x14ac:dyDescent="0.2">
      <c r="B69" s="48"/>
      <c r="D69" s="49" t="s">
        <v>51</v>
      </c>
      <c r="E69" s="50"/>
      <c r="F69" s="51" t="s">
        <v>221</v>
      </c>
      <c r="H69" s="52">
        <v>1.952</v>
      </c>
      <c r="I69" s="48"/>
      <c r="J69" s="53"/>
      <c r="K69" s="54"/>
      <c r="L69" s="54"/>
      <c r="M69" s="54"/>
      <c r="N69" s="54"/>
      <c r="O69" s="54"/>
      <c r="P69" s="54"/>
      <c r="Q69" s="55"/>
      <c r="AQ69" s="50" t="s">
        <v>51</v>
      </c>
      <c r="AR69" s="50" t="s">
        <v>15</v>
      </c>
      <c r="AS69" s="5" t="s">
        <v>15</v>
      </c>
      <c r="AT69" s="5" t="s">
        <v>7</v>
      </c>
      <c r="AU69" s="5" t="s">
        <v>13</v>
      </c>
      <c r="AV69" s="50" t="s">
        <v>41</v>
      </c>
    </row>
    <row r="70" spans="1:62" s="6" customFormat="1" x14ac:dyDescent="0.2">
      <c r="B70" s="64"/>
      <c r="D70" s="49" t="s">
        <v>51</v>
      </c>
      <c r="E70" s="65"/>
      <c r="F70" s="66" t="s">
        <v>141</v>
      </c>
      <c r="H70" s="65" t="s">
        <v>0</v>
      </c>
      <c r="I70" s="64"/>
      <c r="J70" s="67"/>
      <c r="K70" s="68"/>
      <c r="L70" s="68"/>
      <c r="M70" s="68"/>
      <c r="N70" s="68"/>
      <c r="O70" s="68"/>
      <c r="P70" s="68"/>
      <c r="Q70" s="69"/>
      <c r="AQ70" s="65" t="s">
        <v>51</v>
      </c>
      <c r="AR70" s="65" t="s">
        <v>15</v>
      </c>
      <c r="AS70" s="6" t="s">
        <v>14</v>
      </c>
      <c r="AT70" s="6" t="s">
        <v>7</v>
      </c>
      <c r="AU70" s="6" t="s">
        <v>13</v>
      </c>
      <c r="AV70" s="65" t="s">
        <v>41</v>
      </c>
    </row>
    <row r="71" spans="1:62" s="5" customFormat="1" x14ac:dyDescent="0.2">
      <c r="B71" s="48"/>
      <c r="D71" s="49" t="s">
        <v>51</v>
      </c>
      <c r="E71" s="50"/>
      <c r="F71" s="51" t="s">
        <v>204</v>
      </c>
      <c r="H71" s="52">
        <v>11.52</v>
      </c>
      <c r="I71" s="48"/>
      <c r="J71" s="53"/>
      <c r="K71" s="54"/>
      <c r="L71" s="54"/>
      <c r="M71" s="54"/>
      <c r="N71" s="54"/>
      <c r="O71" s="54"/>
      <c r="P71" s="54"/>
      <c r="Q71" s="55"/>
      <c r="AQ71" s="50" t="s">
        <v>51</v>
      </c>
      <c r="AR71" s="50" t="s">
        <v>15</v>
      </c>
      <c r="AS71" s="5" t="s">
        <v>15</v>
      </c>
      <c r="AT71" s="5" t="s">
        <v>7</v>
      </c>
      <c r="AU71" s="5" t="s">
        <v>13</v>
      </c>
      <c r="AV71" s="50" t="s">
        <v>41</v>
      </c>
    </row>
    <row r="72" spans="1:62" s="6" customFormat="1" x14ac:dyDescent="0.2">
      <c r="B72" s="64"/>
      <c r="D72" s="49" t="s">
        <v>51</v>
      </c>
      <c r="E72" s="65"/>
      <c r="F72" s="66" t="s">
        <v>143</v>
      </c>
      <c r="H72" s="65" t="s">
        <v>0</v>
      </c>
      <c r="I72" s="64"/>
      <c r="J72" s="67"/>
      <c r="K72" s="68"/>
      <c r="L72" s="68"/>
      <c r="M72" s="68"/>
      <c r="N72" s="68"/>
      <c r="O72" s="68"/>
      <c r="P72" s="68"/>
      <c r="Q72" s="69"/>
      <c r="AQ72" s="65" t="s">
        <v>51</v>
      </c>
      <c r="AR72" s="65" t="s">
        <v>15</v>
      </c>
      <c r="AS72" s="6" t="s">
        <v>14</v>
      </c>
      <c r="AT72" s="6" t="s">
        <v>7</v>
      </c>
      <c r="AU72" s="6" t="s">
        <v>13</v>
      </c>
      <c r="AV72" s="65" t="s">
        <v>41</v>
      </c>
    </row>
    <row r="73" spans="1:62" s="5" customFormat="1" x14ac:dyDescent="0.2">
      <c r="B73" s="48"/>
      <c r="D73" s="49" t="s">
        <v>51</v>
      </c>
      <c r="E73" s="50"/>
      <c r="F73" s="51" t="s">
        <v>222</v>
      </c>
      <c r="H73" s="52">
        <v>4.2270000000000003</v>
      </c>
      <c r="I73" s="48"/>
      <c r="J73" s="53"/>
      <c r="K73" s="54"/>
      <c r="L73" s="54"/>
      <c r="M73" s="54"/>
      <c r="N73" s="54"/>
      <c r="O73" s="54"/>
      <c r="P73" s="54"/>
      <c r="Q73" s="55"/>
      <c r="AQ73" s="50" t="s">
        <v>51</v>
      </c>
      <c r="AR73" s="50" t="s">
        <v>15</v>
      </c>
      <c r="AS73" s="5" t="s">
        <v>15</v>
      </c>
      <c r="AT73" s="5" t="s">
        <v>7</v>
      </c>
      <c r="AU73" s="5" t="s">
        <v>13</v>
      </c>
      <c r="AV73" s="50" t="s">
        <v>41</v>
      </c>
    </row>
    <row r="74" spans="1:62" s="7" customFormat="1" x14ac:dyDescent="0.2">
      <c r="B74" s="70"/>
      <c r="D74" s="49" t="s">
        <v>51</v>
      </c>
      <c r="E74" s="71"/>
      <c r="F74" s="72" t="s">
        <v>99</v>
      </c>
      <c r="H74" s="73">
        <v>25.781000000000002</v>
      </c>
      <c r="I74" s="70"/>
      <c r="J74" s="74"/>
      <c r="K74" s="75"/>
      <c r="L74" s="75"/>
      <c r="M74" s="75"/>
      <c r="N74" s="75"/>
      <c r="O74" s="75"/>
      <c r="P74" s="75"/>
      <c r="Q74" s="76"/>
      <c r="AQ74" s="71" t="s">
        <v>51</v>
      </c>
      <c r="AR74" s="71" t="s">
        <v>15</v>
      </c>
      <c r="AS74" s="7" t="s">
        <v>59</v>
      </c>
      <c r="AT74" s="7" t="s">
        <v>7</v>
      </c>
      <c r="AU74" s="7" t="s">
        <v>14</v>
      </c>
      <c r="AV74" s="71" t="s">
        <v>41</v>
      </c>
    </row>
    <row r="75" spans="1:62" s="2" customFormat="1" ht="24.2" customHeight="1" x14ac:dyDescent="0.2">
      <c r="A75" s="12"/>
      <c r="B75" s="36"/>
      <c r="C75" s="37" t="s">
        <v>145</v>
      </c>
      <c r="D75" s="37" t="s">
        <v>43</v>
      </c>
      <c r="E75" s="38"/>
      <c r="F75" s="39" t="s">
        <v>146</v>
      </c>
      <c r="G75" s="40" t="s">
        <v>49</v>
      </c>
      <c r="H75" s="41">
        <v>5.9429999999999996</v>
      </c>
      <c r="I75" s="13"/>
      <c r="J75" s="42" t="s">
        <v>0</v>
      </c>
      <c r="K75" s="43" t="s">
        <v>9</v>
      </c>
      <c r="L75" s="44">
        <v>0</v>
      </c>
      <c r="M75" s="44">
        <f>L75*H75</f>
        <v>0</v>
      </c>
      <c r="N75" s="44">
        <v>0</v>
      </c>
      <c r="O75" s="44">
        <f>N75*H75</f>
        <v>0</v>
      </c>
      <c r="P75" s="44">
        <v>0</v>
      </c>
      <c r="Q75" s="45">
        <f>P75*H75</f>
        <v>0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O75" s="46" t="s">
        <v>46</v>
      </c>
      <c r="AQ75" s="46" t="s">
        <v>43</v>
      </c>
      <c r="AR75" s="46" t="s">
        <v>15</v>
      </c>
      <c r="AV75" s="8" t="s">
        <v>41</v>
      </c>
      <c r="BB75" s="47" t="e">
        <f>IF(K75="základní",#REF!,0)</f>
        <v>#REF!</v>
      </c>
      <c r="BC75" s="47">
        <f>IF(K75="snížená",#REF!,0)</f>
        <v>0</v>
      </c>
      <c r="BD75" s="47">
        <f>IF(K75="zákl. přenesená",#REF!,0)</f>
        <v>0</v>
      </c>
      <c r="BE75" s="47">
        <f>IF(K75="sníž. přenesená",#REF!,0)</f>
        <v>0</v>
      </c>
      <c r="BF75" s="47">
        <f>IF(K75="nulová",#REF!,0)</f>
        <v>0</v>
      </c>
      <c r="BG75" s="8" t="s">
        <v>14</v>
      </c>
      <c r="BH75" s="47" t="e">
        <f>ROUND(#REF!*H75,2)</f>
        <v>#REF!</v>
      </c>
      <c r="BI75" s="8" t="s">
        <v>46</v>
      </c>
      <c r="BJ75" s="46" t="s">
        <v>147</v>
      </c>
    </row>
    <row r="76" spans="1:62" s="6" customFormat="1" x14ac:dyDescent="0.2">
      <c r="B76" s="64"/>
      <c r="D76" s="49" t="s">
        <v>51</v>
      </c>
      <c r="E76" s="65"/>
      <c r="F76" s="66" t="s">
        <v>148</v>
      </c>
      <c r="H76" s="65" t="s">
        <v>0</v>
      </c>
      <c r="I76" s="64"/>
      <c r="J76" s="67"/>
      <c r="K76" s="68"/>
      <c r="L76" s="68"/>
      <c r="M76" s="68"/>
      <c r="N76" s="68"/>
      <c r="O76" s="68"/>
      <c r="P76" s="68"/>
      <c r="Q76" s="69"/>
      <c r="AQ76" s="65" t="s">
        <v>51</v>
      </c>
      <c r="AR76" s="65" t="s">
        <v>15</v>
      </c>
      <c r="AS76" s="6" t="s">
        <v>14</v>
      </c>
      <c r="AT76" s="6" t="s">
        <v>7</v>
      </c>
      <c r="AU76" s="6" t="s">
        <v>13</v>
      </c>
      <c r="AV76" s="65" t="s">
        <v>41</v>
      </c>
    </row>
    <row r="77" spans="1:62" s="5" customFormat="1" x14ac:dyDescent="0.2">
      <c r="B77" s="48"/>
      <c r="D77" s="49" t="s">
        <v>51</v>
      </c>
      <c r="E77" s="50"/>
      <c r="F77" s="51" t="s">
        <v>223</v>
      </c>
      <c r="H77" s="52">
        <v>3.7429999999999999</v>
      </c>
      <c r="I77" s="48"/>
      <c r="J77" s="53"/>
      <c r="K77" s="54"/>
      <c r="L77" s="54"/>
      <c r="M77" s="54"/>
      <c r="N77" s="54"/>
      <c r="O77" s="54"/>
      <c r="P77" s="54"/>
      <c r="Q77" s="55"/>
      <c r="AQ77" s="50" t="s">
        <v>51</v>
      </c>
      <c r="AR77" s="50" t="s">
        <v>15</v>
      </c>
      <c r="AS77" s="5" t="s">
        <v>15</v>
      </c>
      <c r="AT77" s="5" t="s">
        <v>7</v>
      </c>
      <c r="AU77" s="5" t="s">
        <v>13</v>
      </c>
      <c r="AV77" s="50" t="s">
        <v>41</v>
      </c>
    </row>
    <row r="78" spans="1:62" s="6" customFormat="1" x14ac:dyDescent="0.2">
      <c r="B78" s="64"/>
      <c r="D78" s="49" t="s">
        <v>51</v>
      </c>
      <c r="E78" s="65"/>
      <c r="F78" s="66" t="s">
        <v>150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/>
      <c r="F79" s="51" t="s">
        <v>224</v>
      </c>
      <c r="H79" s="52">
        <v>2.2000000000000002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7" customFormat="1" x14ac:dyDescent="0.2">
      <c r="B80" s="70"/>
      <c r="D80" s="49" t="s">
        <v>51</v>
      </c>
      <c r="E80" s="71"/>
      <c r="F80" s="72" t="s">
        <v>99</v>
      </c>
      <c r="H80" s="73">
        <v>5.9429999999999996</v>
      </c>
      <c r="I80" s="70"/>
      <c r="J80" s="74"/>
      <c r="K80" s="75"/>
      <c r="L80" s="75"/>
      <c r="M80" s="75"/>
      <c r="N80" s="75"/>
      <c r="O80" s="75"/>
      <c r="P80" s="75"/>
      <c r="Q80" s="76"/>
      <c r="AQ80" s="71" t="s">
        <v>51</v>
      </c>
      <c r="AR80" s="71" t="s">
        <v>15</v>
      </c>
      <c r="AS80" s="7" t="s">
        <v>59</v>
      </c>
      <c r="AT80" s="7" t="s">
        <v>7</v>
      </c>
      <c r="AU80" s="7" t="s">
        <v>14</v>
      </c>
      <c r="AV80" s="71" t="s">
        <v>41</v>
      </c>
    </row>
    <row r="81" spans="1:28" s="2" customFormat="1" ht="6.95" customHeight="1" x14ac:dyDescent="0.2">
      <c r="A81" s="12"/>
      <c r="B81" s="15"/>
      <c r="C81" s="16"/>
      <c r="D81" s="16"/>
      <c r="E81" s="16"/>
      <c r="F81" s="16"/>
      <c r="G81" s="16"/>
      <c r="H81" s="16"/>
      <c r="I81" s="13"/>
      <c r="J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</sheetData>
  <sheetProtection algorithmName="SHA-512" hashValue="+5f8xAg71NpAWSM8qON9ymnTDuP21EjAAOkBdddS6j23imrX4WScL1CHYCd+yQh3hMzDsCQQHnfsoHxqu/7rhA==" saltValue="3pBySyfBDNoEnrzyXNtFGg==" spinCount="100000" sheet="1" objects="1" scenarios="1"/>
  <autoFilter ref="C17:H80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81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6640625" style="1" customWidth="1"/>
    <col min="6" max="6" width="71.1640625" style="1" customWidth="1"/>
    <col min="7" max="7" width="7.5" style="1" customWidth="1"/>
    <col min="8" max="8" width="14.332031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47.2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">
        <v>405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20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'C-Malý dětský stánek č.1'!F12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'C-Malý dětský stánek č.1'!F14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SUM(M19:M53)</f>
        <v>9.5211579999999998</v>
      </c>
      <c r="N18" s="30"/>
      <c r="O18" s="31">
        <f>SUM(O19:O53)</f>
        <v>0.37769122000000005</v>
      </c>
      <c r="P18" s="30"/>
      <c r="Q18" s="32">
        <f>SUM(Q19:Q53)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SUM(BH19:BH53)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225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48</v>
      </c>
      <c r="G20" s="40" t="s">
        <v>49</v>
      </c>
      <c r="H20" s="41">
        <v>2.911</v>
      </c>
      <c r="I20" s="13"/>
      <c r="J20" s="42" t="s">
        <v>0</v>
      </c>
      <c r="K20" s="43" t="s">
        <v>9</v>
      </c>
      <c r="L20" s="44">
        <v>0.17</v>
      </c>
      <c r="M20" s="44">
        <f>L20*H20</f>
        <v>0.49487000000000003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197</v>
      </c>
      <c r="H21" s="52">
        <v>2.911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3.202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2.9810620000000003E-2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198</v>
      </c>
      <c r="H23" s="52">
        <v>3.202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60</v>
      </c>
      <c r="G24" s="40" t="s">
        <v>61</v>
      </c>
      <c r="H24" s="41">
        <v>5.8000000000000003E-2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6.9136000000000002E-4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199</v>
      </c>
      <c r="H25" s="52">
        <v>5.8000000000000003E-2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65</v>
      </c>
      <c r="G26" s="40" t="s">
        <v>49</v>
      </c>
      <c r="H26" s="41">
        <v>2.2440000000000002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0.776424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200</v>
      </c>
      <c r="H27" s="52">
        <v>2.2440000000000002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 t="s">
        <v>69</v>
      </c>
      <c r="D28" s="56" t="s">
        <v>54</v>
      </c>
      <c r="E28" s="57"/>
      <c r="F28" s="58" t="s">
        <v>55</v>
      </c>
      <c r="G28" s="59" t="s">
        <v>49</v>
      </c>
      <c r="H28" s="60">
        <v>2.468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2.297708E-2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201</v>
      </c>
      <c r="H29" s="52">
        <v>2.468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37" t="s">
        <v>72</v>
      </c>
      <c r="D30" s="37" t="s">
        <v>43</v>
      </c>
      <c r="E30" s="38"/>
      <c r="F30" s="39" t="s">
        <v>73</v>
      </c>
      <c r="G30" s="40" t="s">
        <v>61</v>
      </c>
      <c r="H30" s="41">
        <v>4.4999999999999998E-2</v>
      </c>
      <c r="I30" s="13"/>
      <c r="J30" s="42" t="s">
        <v>0</v>
      </c>
      <c r="K30" s="43" t="s">
        <v>9</v>
      </c>
      <c r="L30" s="44">
        <v>0</v>
      </c>
      <c r="M30" s="44">
        <f>L30*H30</f>
        <v>0</v>
      </c>
      <c r="N30" s="44">
        <v>2.2839999999999999E-2</v>
      </c>
      <c r="O30" s="44">
        <f>N30*H30</f>
        <v>1.0277999999999999E-3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74</v>
      </c>
    </row>
    <row r="31" spans="1:62" s="5" customFormat="1" x14ac:dyDescent="0.2">
      <c r="B31" s="48"/>
      <c r="D31" s="49" t="s">
        <v>51</v>
      </c>
      <c r="E31" s="50"/>
      <c r="F31" s="51" t="s">
        <v>202</v>
      </c>
      <c r="H31" s="52">
        <v>4.4999999999999998E-2</v>
      </c>
      <c r="I31" s="48"/>
      <c r="J31" s="53"/>
      <c r="K31" s="54"/>
      <c r="L31" s="54"/>
      <c r="M31" s="54"/>
      <c r="N31" s="54"/>
      <c r="O31" s="54"/>
      <c r="P31" s="54"/>
      <c r="Q31" s="55"/>
      <c r="AQ31" s="50" t="s">
        <v>51</v>
      </c>
      <c r="AR31" s="50" t="s">
        <v>15</v>
      </c>
      <c r="AS31" s="5" t="s">
        <v>15</v>
      </c>
      <c r="AT31" s="5" t="s">
        <v>7</v>
      </c>
      <c r="AU31" s="5" t="s">
        <v>14</v>
      </c>
      <c r="AV31" s="50" t="s">
        <v>41</v>
      </c>
    </row>
    <row r="32" spans="1:62" s="2" customFormat="1" ht="16.5" customHeight="1" x14ac:dyDescent="0.2">
      <c r="A32" s="12"/>
      <c r="B32" s="36"/>
      <c r="C32" s="37" t="s">
        <v>76</v>
      </c>
      <c r="D32" s="37" t="s">
        <v>43</v>
      </c>
      <c r="E32" s="38"/>
      <c r="F32" s="39" t="s">
        <v>77</v>
      </c>
      <c r="G32" s="40" t="s">
        <v>49</v>
      </c>
      <c r="H32" s="41">
        <v>11.52</v>
      </c>
      <c r="I32" s="13"/>
      <c r="J32" s="42" t="s">
        <v>0</v>
      </c>
      <c r="K32" s="43" t="s">
        <v>9</v>
      </c>
      <c r="L32" s="44">
        <v>0.252</v>
      </c>
      <c r="M32" s="44">
        <f>L32*H32</f>
        <v>2.9030399999999998</v>
      </c>
      <c r="N32" s="44">
        <v>0</v>
      </c>
      <c r="O32" s="44">
        <f>N32*H32</f>
        <v>0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46</v>
      </c>
      <c r="AQ32" s="46" t="s">
        <v>43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203</v>
      </c>
    </row>
    <row r="33" spans="1:62" s="6" customFormat="1" x14ac:dyDescent="0.2">
      <c r="B33" s="64"/>
      <c r="D33" s="49" t="s">
        <v>51</v>
      </c>
      <c r="E33" s="65"/>
      <c r="F33" s="66" t="s">
        <v>79</v>
      </c>
      <c r="H33" s="65" t="s">
        <v>0</v>
      </c>
      <c r="I33" s="64"/>
      <c r="J33" s="67"/>
      <c r="K33" s="68"/>
      <c r="L33" s="68"/>
      <c r="M33" s="68"/>
      <c r="N33" s="68"/>
      <c r="O33" s="68"/>
      <c r="P33" s="68"/>
      <c r="Q33" s="69"/>
      <c r="AQ33" s="65" t="s">
        <v>51</v>
      </c>
      <c r="AR33" s="65" t="s">
        <v>15</v>
      </c>
      <c r="AS33" s="6" t="s">
        <v>14</v>
      </c>
      <c r="AT33" s="6" t="s">
        <v>7</v>
      </c>
      <c r="AU33" s="6" t="s">
        <v>13</v>
      </c>
      <c r="AV33" s="65" t="s">
        <v>41</v>
      </c>
    </row>
    <row r="34" spans="1:62" s="5" customFormat="1" x14ac:dyDescent="0.2">
      <c r="B34" s="48"/>
      <c r="D34" s="49" t="s">
        <v>51</v>
      </c>
      <c r="E34" s="50"/>
      <c r="F34" s="51" t="s">
        <v>204</v>
      </c>
      <c r="H34" s="52">
        <v>11.52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16.5" customHeight="1" x14ac:dyDescent="0.2">
      <c r="A35" s="12"/>
      <c r="B35" s="36"/>
      <c r="C35" s="56" t="s">
        <v>81</v>
      </c>
      <c r="D35" s="56" t="s">
        <v>54</v>
      </c>
      <c r="E35" s="57"/>
      <c r="F35" s="58" t="s">
        <v>82</v>
      </c>
      <c r="G35" s="59" t="s">
        <v>61</v>
      </c>
      <c r="H35" s="60">
        <v>0.38</v>
      </c>
      <c r="I35" s="61"/>
      <c r="J35" s="62" t="s">
        <v>0</v>
      </c>
      <c r="K35" s="63" t="s">
        <v>9</v>
      </c>
      <c r="L35" s="44">
        <v>0</v>
      </c>
      <c r="M35" s="44">
        <f>L35*H35</f>
        <v>0</v>
      </c>
      <c r="N35" s="44">
        <v>0.55000000000000004</v>
      </c>
      <c r="O35" s="44">
        <f>N35*H35</f>
        <v>0.20900000000000002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56</v>
      </c>
      <c r="AQ35" s="46" t="s">
        <v>54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205</v>
      </c>
    </row>
    <row r="36" spans="1:62" s="5" customFormat="1" x14ac:dyDescent="0.2">
      <c r="B36" s="48"/>
      <c r="D36" s="49" t="s">
        <v>51</v>
      </c>
      <c r="E36" s="50" t="s">
        <v>0</v>
      </c>
      <c r="F36" s="51" t="s">
        <v>206</v>
      </c>
      <c r="H36" s="52">
        <v>0.38</v>
      </c>
      <c r="I36" s="48"/>
      <c r="J36" s="53"/>
      <c r="K36" s="54"/>
      <c r="L36" s="54"/>
      <c r="M36" s="54"/>
      <c r="N36" s="54"/>
      <c r="O36" s="54"/>
      <c r="P36" s="54"/>
      <c r="Q36" s="55"/>
      <c r="AQ36" s="50" t="s">
        <v>51</v>
      </c>
      <c r="AR36" s="50" t="s">
        <v>15</v>
      </c>
      <c r="AS36" s="5" t="s">
        <v>15</v>
      </c>
      <c r="AT36" s="5" t="s">
        <v>7</v>
      </c>
      <c r="AU36" s="5" t="s">
        <v>14</v>
      </c>
      <c r="AV36" s="50" t="s">
        <v>41</v>
      </c>
    </row>
    <row r="37" spans="1:62" s="2" customFormat="1" ht="24.2" customHeight="1" x14ac:dyDescent="0.2">
      <c r="A37" s="12"/>
      <c r="B37" s="36"/>
      <c r="C37" s="37" t="s">
        <v>29</v>
      </c>
      <c r="D37" s="37" t="s">
        <v>43</v>
      </c>
      <c r="E37" s="38"/>
      <c r="F37" s="39" t="s">
        <v>85</v>
      </c>
      <c r="G37" s="40" t="s">
        <v>49</v>
      </c>
      <c r="H37" s="41">
        <v>0.34599999999999997</v>
      </c>
      <c r="I37" s="13"/>
      <c r="J37" s="42" t="s">
        <v>0</v>
      </c>
      <c r="K37" s="43" t="s">
        <v>9</v>
      </c>
      <c r="L37" s="44">
        <v>0</v>
      </c>
      <c r="M37" s="44">
        <f>L37*H37</f>
        <v>0</v>
      </c>
      <c r="N37" s="44">
        <v>1.8000000000000001E-4</v>
      </c>
      <c r="O37" s="44">
        <f>N37*H37</f>
        <v>6.2279999999999993E-5</v>
      </c>
      <c r="P37" s="44">
        <v>0</v>
      </c>
      <c r="Q37" s="45">
        <f>P37*H37</f>
        <v>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O37" s="46" t="s">
        <v>46</v>
      </c>
      <c r="AQ37" s="46" t="s">
        <v>43</v>
      </c>
      <c r="AR37" s="46" t="s">
        <v>15</v>
      </c>
      <c r="AV37" s="8" t="s">
        <v>41</v>
      </c>
      <c r="BB37" s="47" t="e">
        <f>IF(K37="základní",#REF!,0)</f>
        <v>#REF!</v>
      </c>
      <c r="BC37" s="47">
        <f>IF(K37="snížená",#REF!,0)</f>
        <v>0</v>
      </c>
      <c r="BD37" s="47">
        <f>IF(K37="zákl. přenesená",#REF!,0)</f>
        <v>0</v>
      </c>
      <c r="BE37" s="47">
        <f>IF(K37="sníž. přenesená",#REF!,0)</f>
        <v>0</v>
      </c>
      <c r="BF37" s="47">
        <f>IF(K37="nulová",#REF!,0)</f>
        <v>0</v>
      </c>
      <c r="BG37" s="8" t="s">
        <v>14</v>
      </c>
      <c r="BH37" s="47" t="e">
        <f>ROUND(#REF!*H37,2)</f>
        <v>#REF!</v>
      </c>
      <c r="BI37" s="8" t="s">
        <v>46</v>
      </c>
      <c r="BJ37" s="46" t="s">
        <v>207</v>
      </c>
    </row>
    <row r="38" spans="1:62" s="5" customFormat="1" x14ac:dyDescent="0.2">
      <c r="B38" s="48"/>
      <c r="D38" s="49" t="s">
        <v>51</v>
      </c>
      <c r="E38" s="50"/>
      <c r="F38" s="51" t="s">
        <v>208</v>
      </c>
      <c r="H38" s="52">
        <v>0.34599999999999997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14</v>
      </c>
      <c r="AV38" s="50" t="s">
        <v>41</v>
      </c>
    </row>
    <row r="39" spans="1:62" s="2" customFormat="1" ht="24.2" customHeight="1" x14ac:dyDescent="0.2">
      <c r="A39" s="12"/>
      <c r="B39" s="36"/>
      <c r="C39" s="37" t="s">
        <v>88</v>
      </c>
      <c r="D39" s="37" t="s">
        <v>43</v>
      </c>
      <c r="E39" s="38"/>
      <c r="F39" s="39" t="s">
        <v>89</v>
      </c>
      <c r="G39" s="40" t="s">
        <v>90</v>
      </c>
      <c r="H39" s="41">
        <v>14.596</v>
      </c>
      <c r="I39" s="13"/>
      <c r="J39" s="42" t="s">
        <v>0</v>
      </c>
      <c r="K39" s="43" t="s">
        <v>9</v>
      </c>
      <c r="L39" s="44">
        <v>0.308</v>
      </c>
      <c r="M39" s="44">
        <f>L39*H39</f>
        <v>4.4955679999999996</v>
      </c>
      <c r="N39" s="44">
        <v>0</v>
      </c>
      <c r="O39" s="44">
        <f>N39*H39</f>
        <v>0</v>
      </c>
      <c r="P39" s="44">
        <v>0</v>
      </c>
      <c r="Q39" s="45">
        <f>P39*H39</f>
        <v>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O39" s="46" t="s">
        <v>46</v>
      </c>
      <c r="AQ39" s="46" t="s">
        <v>43</v>
      </c>
      <c r="AR39" s="46" t="s">
        <v>15</v>
      </c>
      <c r="AV39" s="8" t="s">
        <v>41</v>
      </c>
      <c r="BB39" s="47" t="e">
        <f>IF(K39="základní",#REF!,0)</f>
        <v>#REF!</v>
      </c>
      <c r="BC39" s="47">
        <f>IF(K39="snížená",#REF!,0)</f>
        <v>0</v>
      </c>
      <c r="BD39" s="47">
        <f>IF(K39="zákl. přenesená",#REF!,0)</f>
        <v>0</v>
      </c>
      <c r="BE39" s="47">
        <f>IF(K39="sníž. přenesená",#REF!,0)</f>
        <v>0</v>
      </c>
      <c r="BF39" s="47">
        <f>IF(K39="nulová",#REF!,0)</f>
        <v>0</v>
      </c>
      <c r="BG39" s="8" t="s">
        <v>14</v>
      </c>
      <c r="BH39" s="47" t="e">
        <f>ROUND(#REF!*H39,2)</f>
        <v>#REF!</v>
      </c>
      <c r="BI39" s="8" t="s">
        <v>46</v>
      </c>
      <c r="BJ39" s="46" t="s">
        <v>91</v>
      </c>
    </row>
    <row r="40" spans="1:62" s="6" customFormat="1" x14ac:dyDescent="0.2">
      <c r="B40" s="64"/>
      <c r="D40" s="49" t="s">
        <v>51</v>
      </c>
      <c r="E40" s="65"/>
      <c r="F40" s="66" t="s">
        <v>92</v>
      </c>
      <c r="H40" s="65" t="s">
        <v>0</v>
      </c>
      <c r="I40" s="64"/>
      <c r="J40" s="67"/>
      <c r="K40" s="68"/>
      <c r="L40" s="68"/>
      <c r="M40" s="68"/>
      <c r="N40" s="68"/>
      <c r="O40" s="68"/>
      <c r="P40" s="68"/>
      <c r="Q40" s="69"/>
      <c r="AQ40" s="65" t="s">
        <v>51</v>
      </c>
      <c r="AR40" s="65" t="s">
        <v>15</v>
      </c>
      <c r="AS40" s="6" t="s">
        <v>14</v>
      </c>
      <c r="AT40" s="6" t="s">
        <v>7</v>
      </c>
      <c r="AU40" s="6" t="s">
        <v>13</v>
      </c>
      <c r="AV40" s="65" t="s">
        <v>41</v>
      </c>
    </row>
    <row r="41" spans="1:62" s="5" customFormat="1" x14ac:dyDescent="0.2">
      <c r="B41" s="48"/>
      <c r="D41" s="49" t="s">
        <v>51</v>
      </c>
      <c r="E41" s="50"/>
      <c r="F41" s="51" t="s">
        <v>209</v>
      </c>
      <c r="H41" s="52">
        <v>4.8760000000000003</v>
      </c>
      <c r="I41" s="48"/>
      <c r="J41" s="53"/>
      <c r="K41" s="54"/>
      <c r="L41" s="54"/>
      <c r="M41" s="54"/>
      <c r="N41" s="54"/>
      <c r="O41" s="54"/>
      <c r="P41" s="54"/>
      <c r="Q41" s="55"/>
      <c r="AQ41" s="50" t="s">
        <v>51</v>
      </c>
      <c r="AR41" s="50" t="s">
        <v>15</v>
      </c>
      <c r="AS41" s="5" t="s">
        <v>15</v>
      </c>
      <c r="AT41" s="5" t="s">
        <v>7</v>
      </c>
      <c r="AU41" s="5" t="s">
        <v>13</v>
      </c>
      <c r="AV41" s="50" t="s">
        <v>41</v>
      </c>
    </row>
    <row r="42" spans="1:62" s="6" customFormat="1" x14ac:dyDescent="0.2">
      <c r="B42" s="64"/>
      <c r="D42" s="49" t="s">
        <v>51</v>
      </c>
      <c r="E42" s="65"/>
      <c r="F42" s="66" t="s">
        <v>94</v>
      </c>
      <c r="H42" s="65" t="s">
        <v>0</v>
      </c>
      <c r="I42" s="64"/>
      <c r="J42" s="67"/>
      <c r="K42" s="68"/>
      <c r="L42" s="68"/>
      <c r="M42" s="68"/>
      <c r="N42" s="68"/>
      <c r="O42" s="68"/>
      <c r="P42" s="68"/>
      <c r="Q42" s="69"/>
      <c r="AQ42" s="65" t="s">
        <v>51</v>
      </c>
      <c r="AR42" s="65" t="s">
        <v>15</v>
      </c>
      <c r="AS42" s="6" t="s">
        <v>14</v>
      </c>
      <c r="AT42" s="6" t="s">
        <v>7</v>
      </c>
      <c r="AU42" s="6" t="s">
        <v>13</v>
      </c>
      <c r="AV42" s="65" t="s">
        <v>41</v>
      </c>
    </row>
    <row r="43" spans="1:62" s="5" customFormat="1" x14ac:dyDescent="0.2">
      <c r="B43" s="48"/>
      <c r="D43" s="49" t="s">
        <v>51</v>
      </c>
      <c r="E43" s="50"/>
      <c r="F43" s="51" t="s">
        <v>210</v>
      </c>
      <c r="H43" s="52">
        <v>4.4000000000000004</v>
      </c>
      <c r="I43" s="48"/>
      <c r="J43" s="53"/>
      <c r="K43" s="54"/>
      <c r="L43" s="54"/>
      <c r="M43" s="54"/>
      <c r="N43" s="54"/>
      <c r="O43" s="54"/>
      <c r="P43" s="54"/>
      <c r="Q43" s="55"/>
      <c r="AQ43" s="50" t="s">
        <v>51</v>
      </c>
      <c r="AR43" s="50" t="s">
        <v>15</v>
      </c>
      <c r="AS43" s="5" t="s">
        <v>15</v>
      </c>
      <c r="AT43" s="5" t="s">
        <v>7</v>
      </c>
      <c r="AU43" s="5" t="s">
        <v>13</v>
      </c>
      <c r="AV43" s="50" t="s">
        <v>41</v>
      </c>
    </row>
    <row r="44" spans="1:62" s="6" customFormat="1" x14ac:dyDescent="0.2">
      <c r="B44" s="64"/>
      <c r="D44" s="49" t="s">
        <v>51</v>
      </c>
      <c r="E44" s="65"/>
      <c r="F44" s="66" t="s">
        <v>79</v>
      </c>
      <c r="H44" s="65" t="s">
        <v>0</v>
      </c>
      <c r="I44" s="64"/>
      <c r="J44" s="67"/>
      <c r="K44" s="68"/>
      <c r="L44" s="68"/>
      <c r="M44" s="68"/>
      <c r="N44" s="68"/>
      <c r="O44" s="68"/>
      <c r="P44" s="68"/>
      <c r="Q44" s="69"/>
      <c r="AQ44" s="65" t="s">
        <v>51</v>
      </c>
      <c r="AR44" s="65" t="s">
        <v>15</v>
      </c>
      <c r="AS44" s="6" t="s">
        <v>14</v>
      </c>
      <c r="AT44" s="6" t="s">
        <v>7</v>
      </c>
      <c r="AU44" s="6" t="s">
        <v>13</v>
      </c>
      <c r="AV44" s="65" t="s">
        <v>41</v>
      </c>
    </row>
    <row r="45" spans="1:62" s="5" customFormat="1" x14ac:dyDescent="0.2">
      <c r="B45" s="48"/>
      <c r="D45" s="49" t="s">
        <v>51</v>
      </c>
      <c r="E45" s="50"/>
      <c r="F45" s="51" t="s">
        <v>211</v>
      </c>
      <c r="H45" s="52">
        <v>5.32</v>
      </c>
      <c r="I45" s="48"/>
      <c r="J45" s="53"/>
      <c r="K45" s="54"/>
      <c r="L45" s="54"/>
      <c r="M45" s="54"/>
      <c r="N45" s="54"/>
      <c r="O45" s="54"/>
      <c r="P45" s="54"/>
      <c r="Q45" s="55"/>
      <c r="AQ45" s="50" t="s">
        <v>51</v>
      </c>
      <c r="AR45" s="50" t="s">
        <v>15</v>
      </c>
      <c r="AS45" s="5" t="s">
        <v>15</v>
      </c>
      <c r="AT45" s="5" t="s">
        <v>7</v>
      </c>
      <c r="AU45" s="5" t="s">
        <v>13</v>
      </c>
      <c r="AV45" s="50" t="s">
        <v>41</v>
      </c>
    </row>
    <row r="46" spans="1:62" s="7" customFormat="1" x14ac:dyDescent="0.2">
      <c r="B46" s="70"/>
      <c r="D46" s="49" t="s">
        <v>51</v>
      </c>
      <c r="E46" s="71"/>
      <c r="F46" s="72" t="s">
        <v>99</v>
      </c>
      <c r="H46" s="73">
        <v>14.596</v>
      </c>
      <c r="I46" s="70"/>
      <c r="J46" s="74"/>
      <c r="K46" s="75"/>
      <c r="L46" s="75"/>
      <c r="M46" s="75"/>
      <c r="N46" s="75"/>
      <c r="O46" s="75"/>
      <c r="P46" s="75"/>
      <c r="Q46" s="76"/>
      <c r="AQ46" s="71" t="s">
        <v>51</v>
      </c>
      <c r="AR46" s="71" t="s">
        <v>15</v>
      </c>
      <c r="AS46" s="7" t="s">
        <v>59</v>
      </c>
      <c r="AT46" s="7" t="s">
        <v>7</v>
      </c>
      <c r="AU46" s="7" t="s">
        <v>14</v>
      </c>
      <c r="AV46" s="71" t="s">
        <v>41</v>
      </c>
    </row>
    <row r="47" spans="1:62" s="2" customFormat="1" ht="24.2" customHeight="1" x14ac:dyDescent="0.2">
      <c r="A47" s="12"/>
      <c r="B47" s="36"/>
      <c r="C47" s="56" t="s">
        <v>2</v>
      </c>
      <c r="D47" s="56" t="s">
        <v>54</v>
      </c>
      <c r="E47" s="57"/>
      <c r="F47" s="58" t="s">
        <v>212</v>
      </c>
      <c r="G47" s="59" t="s">
        <v>61</v>
      </c>
      <c r="H47" s="60">
        <v>0.161</v>
      </c>
      <c r="I47" s="61"/>
      <c r="J47" s="62" t="s">
        <v>0</v>
      </c>
      <c r="K47" s="63" t="s">
        <v>9</v>
      </c>
      <c r="L47" s="44">
        <v>0</v>
      </c>
      <c r="M47" s="44">
        <f>L47*H47</f>
        <v>0</v>
      </c>
      <c r="N47" s="44">
        <v>0.44</v>
      </c>
      <c r="O47" s="44">
        <f>N47*H47</f>
        <v>7.084E-2</v>
      </c>
      <c r="P47" s="44">
        <v>0</v>
      </c>
      <c r="Q47" s="45">
        <f>P47*H47</f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O47" s="46" t="s">
        <v>56</v>
      </c>
      <c r="AQ47" s="46" t="s">
        <v>54</v>
      </c>
      <c r="AR47" s="46" t="s">
        <v>15</v>
      </c>
      <c r="AV47" s="8" t="s">
        <v>41</v>
      </c>
      <c r="BB47" s="47" t="e">
        <f>IF(K47="základní",#REF!,0)</f>
        <v>#REF!</v>
      </c>
      <c r="BC47" s="47">
        <f>IF(K47="snížená",#REF!,0)</f>
        <v>0</v>
      </c>
      <c r="BD47" s="47">
        <f>IF(K47="zákl. přenesená",#REF!,0)</f>
        <v>0</v>
      </c>
      <c r="BE47" s="47">
        <f>IF(K47="sníž. přenesená",#REF!,0)</f>
        <v>0</v>
      </c>
      <c r="BF47" s="47">
        <f>IF(K47="nulová",#REF!,0)</f>
        <v>0</v>
      </c>
      <c r="BG47" s="8" t="s">
        <v>14</v>
      </c>
      <c r="BH47" s="47" t="e">
        <f>ROUND(#REF!*H47,2)</f>
        <v>#REF!</v>
      </c>
      <c r="BI47" s="8" t="s">
        <v>46</v>
      </c>
      <c r="BJ47" s="46" t="s">
        <v>213</v>
      </c>
    </row>
    <row r="48" spans="1:62" s="6" customFormat="1" x14ac:dyDescent="0.2">
      <c r="B48" s="64"/>
      <c r="D48" s="49" t="s">
        <v>51</v>
      </c>
      <c r="E48" s="65"/>
      <c r="F48" s="66" t="s">
        <v>214</v>
      </c>
      <c r="H48" s="65" t="s">
        <v>0</v>
      </c>
      <c r="I48" s="64"/>
      <c r="J48" s="67"/>
      <c r="K48" s="68"/>
      <c r="L48" s="68"/>
      <c r="M48" s="68"/>
      <c r="N48" s="68"/>
      <c r="O48" s="68"/>
      <c r="P48" s="68"/>
      <c r="Q48" s="69"/>
      <c r="AQ48" s="65" t="s">
        <v>51</v>
      </c>
      <c r="AR48" s="65" t="s">
        <v>15</v>
      </c>
      <c r="AS48" s="6" t="s">
        <v>14</v>
      </c>
      <c r="AT48" s="6" t="s">
        <v>7</v>
      </c>
      <c r="AU48" s="6" t="s">
        <v>13</v>
      </c>
      <c r="AV48" s="65" t="s">
        <v>41</v>
      </c>
    </row>
    <row r="49" spans="1:62" s="5" customFormat="1" x14ac:dyDescent="0.2">
      <c r="B49" s="48"/>
      <c r="D49" s="49" t="s">
        <v>51</v>
      </c>
      <c r="E49" s="50"/>
      <c r="F49" s="51" t="s">
        <v>215</v>
      </c>
      <c r="H49" s="52">
        <v>0.161</v>
      </c>
      <c r="I49" s="48"/>
      <c r="J49" s="53"/>
      <c r="K49" s="54"/>
      <c r="L49" s="54"/>
      <c r="M49" s="54"/>
      <c r="N49" s="54"/>
      <c r="O49" s="54"/>
      <c r="P49" s="54"/>
      <c r="Q49" s="55"/>
      <c r="AQ49" s="50" t="s">
        <v>51</v>
      </c>
      <c r="AR49" s="50" t="s">
        <v>15</v>
      </c>
      <c r="AS49" s="5" t="s">
        <v>15</v>
      </c>
      <c r="AT49" s="5" t="s">
        <v>7</v>
      </c>
      <c r="AU49" s="5" t="s">
        <v>14</v>
      </c>
      <c r="AV49" s="50" t="s">
        <v>41</v>
      </c>
    </row>
    <row r="50" spans="1:62" s="2" customFormat="1" ht="24.2" customHeight="1" x14ac:dyDescent="0.2">
      <c r="A50" s="12"/>
      <c r="B50" s="36"/>
      <c r="C50" s="37" t="s">
        <v>103</v>
      </c>
      <c r="D50" s="37" t="s">
        <v>43</v>
      </c>
      <c r="E50" s="38"/>
      <c r="F50" s="39" t="s">
        <v>104</v>
      </c>
      <c r="G50" s="40" t="s">
        <v>61</v>
      </c>
      <c r="H50" s="41">
        <v>0.14599999999999999</v>
      </c>
      <c r="I50" s="13"/>
      <c r="J50" s="42" t="s">
        <v>0</v>
      </c>
      <c r="K50" s="43" t="s">
        <v>9</v>
      </c>
      <c r="L50" s="44">
        <v>0</v>
      </c>
      <c r="M50" s="44">
        <f>L50*H50</f>
        <v>0</v>
      </c>
      <c r="N50" s="44">
        <v>2.248E-2</v>
      </c>
      <c r="O50" s="44">
        <f>N50*H50</f>
        <v>3.2820799999999997E-3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105</v>
      </c>
    </row>
    <row r="51" spans="1:62" s="5" customFormat="1" x14ac:dyDescent="0.2">
      <c r="B51" s="48"/>
      <c r="D51" s="49" t="s">
        <v>51</v>
      </c>
      <c r="E51" s="50"/>
      <c r="F51" s="51" t="s">
        <v>216</v>
      </c>
      <c r="H51" s="52">
        <v>0.14599999999999999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37" t="s">
        <v>107</v>
      </c>
      <c r="D52" s="37" t="s">
        <v>43</v>
      </c>
      <c r="E52" s="38"/>
      <c r="F52" s="39" t="s">
        <v>217</v>
      </c>
      <c r="G52" s="40" t="s">
        <v>109</v>
      </c>
      <c r="H52" s="41">
        <v>1</v>
      </c>
      <c r="I52" s="13"/>
      <c r="J52" s="42" t="s">
        <v>0</v>
      </c>
      <c r="K52" s="43" t="s">
        <v>9</v>
      </c>
      <c r="L52" s="44">
        <v>0</v>
      </c>
      <c r="M52" s="44">
        <f>L52*H52</f>
        <v>0</v>
      </c>
      <c r="N52" s="44">
        <v>0.04</v>
      </c>
      <c r="O52" s="44">
        <f>N52*H52</f>
        <v>0.04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46</v>
      </c>
      <c r="AQ52" s="46" t="s">
        <v>43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110</v>
      </c>
    </row>
    <row r="53" spans="1:62" s="2" customFormat="1" ht="24.2" customHeight="1" x14ac:dyDescent="0.2">
      <c r="A53" s="12"/>
      <c r="B53" s="36"/>
      <c r="C53" s="37" t="s">
        <v>111</v>
      </c>
      <c r="D53" s="37" t="s">
        <v>43</v>
      </c>
      <c r="E53" s="38"/>
      <c r="F53" s="39" t="s">
        <v>112</v>
      </c>
      <c r="G53" s="40" t="s">
        <v>113</v>
      </c>
      <c r="H53" s="41">
        <v>0.378</v>
      </c>
      <c r="I53" s="13"/>
      <c r="J53" s="42" t="s">
        <v>0</v>
      </c>
      <c r="K53" s="43" t="s">
        <v>9</v>
      </c>
      <c r="L53" s="44">
        <v>2.2519999999999998</v>
      </c>
      <c r="M53" s="44">
        <f>L53*H53</f>
        <v>0.8512559999999999</v>
      </c>
      <c r="N53" s="44">
        <v>0</v>
      </c>
      <c r="O53" s="44">
        <f>N53*H53</f>
        <v>0</v>
      </c>
      <c r="P53" s="44">
        <v>0</v>
      </c>
      <c r="Q53" s="45">
        <f>P53*H53</f>
        <v>0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O53" s="46" t="s">
        <v>46</v>
      </c>
      <c r="AQ53" s="46" t="s">
        <v>43</v>
      </c>
      <c r="AR53" s="46" t="s">
        <v>15</v>
      </c>
      <c r="AV53" s="8" t="s">
        <v>41</v>
      </c>
      <c r="BB53" s="47" t="e">
        <f>IF(K53="základní",#REF!,0)</f>
        <v>#REF!</v>
      </c>
      <c r="BC53" s="47">
        <f>IF(K53="snížená",#REF!,0)</f>
        <v>0</v>
      </c>
      <c r="BD53" s="47">
        <f>IF(K53="zákl. přenesená",#REF!,0)</f>
        <v>0</v>
      </c>
      <c r="BE53" s="47">
        <f>IF(K53="sníž. přenesená",#REF!,0)</f>
        <v>0</v>
      </c>
      <c r="BF53" s="47">
        <f>IF(K53="nulová",#REF!,0)</f>
        <v>0</v>
      </c>
      <c r="BG53" s="8" t="s">
        <v>14</v>
      </c>
      <c r="BH53" s="47" t="e">
        <f>ROUND(#REF!*H53,2)</f>
        <v>#REF!</v>
      </c>
      <c r="BI53" s="8" t="s">
        <v>46</v>
      </c>
      <c r="BJ53" s="46" t="s">
        <v>114</v>
      </c>
    </row>
    <row r="54" spans="1:62" s="4" customFormat="1" ht="22.9" customHeight="1" x14ac:dyDescent="0.2">
      <c r="B54" s="27"/>
      <c r="D54" s="28" t="s">
        <v>12</v>
      </c>
      <c r="E54" s="35"/>
      <c r="F54" s="35" t="s">
        <v>115</v>
      </c>
      <c r="I54" s="27"/>
      <c r="J54" s="29"/>
      <c r="K54" s="30"/>
      <c r="L54" s="30"/>
      <c r="M54" s="31">
        <f>SUM(M55:M58)</f>
        <v>2.5593170000000001</v>
      </c>
      <c r="N54" s="30"/>
      <c r="O54" s="31">
        <f>SUM(O55:O58)</f>
        <v>5.4876000000000001E-2</v>
      </c>
      <c r="P54" s="30"/>
      <c r="Q54" s="32">
        <f>SUM(Q55:Q58)</f>
        <v>0</v>
      </c>
      <c r="AO54" s="28" t="s">
        <v>15</v>
      </c>
      <c r="AQ54" s="33" t="s">
        <v>12</v>
      </c>
      <c r="AR54" s="33" t="s">
        <v>14</v>
      </c>
      <c r="AV54" s="28" t="s">
        <v>41</v>
      </c>
      <c r="BH54" s="34" t="e">
        <f>SUM(BH55:BH58)</f>
        <v>#REF!</v>
      </c>
    </row>
    <row r="55" spans="1:62" s="2" customFormat="1" ht="33" customHeight="1" x14ac:dyDescent="0.2">
      <c r="A55" s="12"/>
      <c r="B55" s="36"/>
      <c r="C55" s="37" t="s">
        <v>46</v>
      </c>
      <c r="D55" s="37" t="s">
        <v>43</v>
      </c>
      <c r="E55" s="38"/>
      <c r="F55" s="39" t="s">
        <v>116</v>
      </c>
      <c r="G55" s="40" t="s">
        <v>49</v>
      </c>
      <c r="H55" s="41">
        <v>2.2440000000000002</v>
      </c>
      <c r="I55" s="13"/>
      <c r="J55" s="42" t="s">
        <v>0</v>
      </c>
      <c r="K55" s="43" t="s">
        <v>9</v>
      </c>
      <c r="L55" s="44">
        <v>0.59299999999999997</v>
      </c>
      <c r="M55" s="44">
        <f>L55*H55</f>
        <v>1.330692</v>
      </c>
      <c r="N55" s="44">
        <v>1.9900000000000001E-2</v>
      </c>
      <c r="O55" s="44">
        <f>N55*H55</f>
        <v>4.4655600000000004E-2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117</v>
      </c>
    </row>
    <row r="56" spans="1:62" s="5" customFormat="1" x14ac:dyDescent="0.2">
      <c r="B56" s="48"/>
      <c r="D56" s="49" t="s">
        <v>51</v>
      </c>
      <c r="E56" s="50"/>
      <c r="F56" s="51" t="s">
        <v>200</v>
      </c>
      <c r="H56" s="52">
        <v>2.2440000000000002</v>
      </c>
      <c r="I56" s="48"/>
      <c r="J56" s="53"/>
      <c r="K56" s="54"/>
      <c r="L56" s="54"/>
      <c r="M56" s="54"/>
      <c r="N56" s="54"/>
      <c r="O56" s="54"/>
      <c r="P56" s="54"/>
      <c r="Q56" s="55"/>
      <c r="AQ56" s="50" t="s">
        <v>51</v>
      </c>
      <c r="AR56" s="50" t="s">
        <v>15</v>
      </c>
      <c r="AS56" s="5" t="s">
        <v>15</v>
      </c>
      <c r="AT56" s="5" t="s">
        <v>7</v>
      </c>
      <c r="AU56" s="5" t="s">
        <v>14</v>
      </c>
      <c r="AV56" s="50" t="s">
        <v>41</v>
      </c>
    </row>
    <row r="57" spans="1:62" s="2" customFormat="1" ht="24.2" customHeight="1" x14ac:dyDescent="0.2">
      <c r="A57" s="12"/>
      <c r="B57" s="36"/>
      <c r="C57" s="37" t="s">
        <v>119</v>
      </c>
      <c r="D57" s="37" t="s">
        <v>43</v>
      </c>
      <c r="E57" s="38"/>
      <c r="F57" s="39" t="s">
        <v>120</v>
      </c>
      <c r="G57" s="40" t="s">
        <v>90</v>
      </c>
      <c r="H57" s="41">
        <v>1.02</v>
      </c>
      <c r="I57" s="13"/>
      <c r="J57" s="42" t="s">
        <v>0</v>
      </c>
      <c r="K57" s="43" t="s">
        <v>9</v>
      </c>
      <c r="L57" s="44">
        <v>1.125</v>
      </c>
      <c r="M57" s="44">
        <f>L57*H57</f>
        <v>1.1475</v>
      </c>
      <c r="N57" s="44">
        <v>1.0019999999999999E-2</v>
      </c>
      <c r="O57" s="44">
        <f>N57*H57</f>
        <v>1.0220399999999999E-2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121</v>
      </c>
    </row>
    <row r="58" spans="1:62" s="2" customFormat="1" ht="24.2" customHeight="1" x14ac:dyDescent="0.2">
      <c r="A58" s="12"/>
      <c r="B58" s="36"/>
      <c r="C58" s="37" t="s">
        <v>122</v>
      </c>
      <c r="D58" s="37" t="s">
        <v>43</v>
      </c>
      <c r="E58" s="38"/>
      <c r="F58" s="39" t="s">
        <v>123</v>
      </c>
      <c r="G58" s="40" t="s">
        <v>113</v>
      </c>
      <c r="H58" s="41">
        <v>5.5E-2</v>
      </c>
      <c r="I58" s="13"/>
      <c r="J58" s="42" t="s">
        <v>0</v>
      </c>
      <c r="K58" s="43" t="s">
        <v>9</v>
      </c>
      <c r="L58" s="44">
        <v>1.4750000000000001</v>
      </c>
      <c r="M58" s="44">
        <f>L58*H58</f>
        <v>8.1125000000000003E-2</v>
      </c>
      <c r="N58" s="44">
        <v>0</v>
      </c>
      <c r="O58" s="44">
        <f>N58*H58</f>
        <v>0</v>
      </c>
      <c r="P58" s="44">
        <v>0</v>
      </c>
      <c r="Q58" s="45">
        <f>P58*H58</f>
        <v>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O58" s="46" t="s">
        <v>46</v>
      </c>
      <c r="AQ58" s="46" t="s">
        <v>43</v>
      </c>
      <c r="AR58" s="46" t="s">
        <v>15</v>
      </c>
      <c r="AV58" s="8" t="s">
        <v>41</v>
      </c>
      <c r="BB58" s="47" t="e">
        <f>IF(K58="základní",#REF!,0)</f>
        <v>#REF!</v>
      </c>
      <c r="BC58" s="47">
        <f>IF(K58="snížená",#REF!,0)</f>
        <v>0</v>
      </c>
      <c r="BD58" s="47">
        <f>IF(K58="zákl. přenesená",#REF!,0)</f>
        <v>0</v>
      </c>
      <c r="BE58" s="47">
        <f>IF(K58="sníž. přenesená",#REF!,0)</f>
        <v>0</v>
      </c>
      <c r="BF58" s="47">
        <f>IF(K58="nulová",#REF!,0)</f>
        <v>0</v>
      </c>
      <c r="BG58" s="8" t="s">
        <v>14</v>
      </c>
      <c r="BH58" s="47" t="e">
        <f>ROUND(#REF!*H58,2)</f>
        <v>#REF!</v>
      </c>
      <c r="BI58" s="8" t="s">
        <v>46</v>
      </c>
      <c r="BJ58" s="46" t="s">
        <v>124</v>
      </c>
    </row>
    <row r="59" spans="1:62" s="4" customFormat="1" ht="22.9" customHeight="1" x14ac:dyDescent="0.2">
      <c r="B59" s="27"/>
      <c r="D59" s="28" t="s">
        <v>12</v>
      </c>
      <c r="E59" s="35"/>
      <c r="F59" s="35" t="s">
        <v>125</v>
      </c>
      <c r="I59" s="27"/>
      <c r="J59" s="29"/>
      <c r="K59" s="30"/>
      <c r="L59" s="30"/>
      <c r="M59" s="31">
        <f>SUM(M60:M61)</f>
        <v>7.7743999999999994E-2</v>
      </c>
      <c r="N59" s="30"/>
      <c r="O59" s="31">
        <f>SUM(O60:O61)</f>
        <v>4.3000000000000003E-2</v>
      </c>
      <c r="P59" s="30"/>
      <c r="Q59" s="32">
        <f>SUM(Q60:Q61)</f>
        <v>0</v>
      </c>
      <c r="AO59" s="28" t="s">
        <v>15</v>
      </c>
      <c r="AQ59" s="33" t="s">
        <v>12</v>
      </c>
      <c r="AR59" s="33" t="s">
        <v>14</v>
      </c>
      <c r="AV59" s="28" t="s">
        <v>41</v>
      </c>
      <c r="BH59" s="34" t="e">
        <f>SUM(BH60:BH61)</f>
        <v>#REF!</v>
      </c>
    </row>
    <row r="60" spans="1:62" s="2" customFormat="1" ht="16.5" customHeight="1" x14ac:dyDescent="0.2">
      <c r="A60" s="12"/>
      <c r="B60" s="36"/>
      <c r="C60" s="37" t="s">
        <v>126</v>
      </c>
      <c r="D60" s="37" t="s">
        <v>43</v>
      </c>
      <c r="E60" s="38"/>
      <c r="F60" s="39" t="s">
        <v>127</v>
      </c>
      <c r="G60" s="40" t="s">
        <v>128</v>
      </c>
      <c r="H60" s="41">
        <v>43</v>
      </c>
      <c r="I60" s="13"/>
      <c r="J60" s="42" t="s">
        <v>0</v>
      </c>
      <c r="K60" s="43" t="s">
        <v>9</v>
      </c>
      <c r="L60" s="44">
        <v>0</v>
      </c>
      <c r="M60" s="44">
        <f>L60*H60</f>
        <v>0</v>
      </c>
      <c r="N60" s="44">
        <v>1E-3</v>
      </c>
      <c r="O60" s="44">
        <f>N60*H60</f>
        <v>4.3000000000000003E-2</v>
      </c>
      <c r="P60" s="44">
        <v>0</v>
      </c>
      <c r="Q60" s="45">
        <f>P60*H60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O60" s="46" t="s">
        <v>46</v>
      </c>
      <c r="AQ60" s="46" t="s">
        <v>43</v>
      </c>
      <c r="AR60" s="46" t="s">
        <v>15</v>
      </c>
      <c r="AV60" s="8" t="s">
        <v>41</v>
      </c>
      <c r="BB60" s="47" t="e">
        <f>IF(K60="základní",#REF!,0)</f>
        <v>#REF!</v>
      </c>
      <c r="BC60" s="47">
        <f>IF(K60="snížená",#REF!,0)</f>
        <v>0</v>
      </c>
      <c r="BD60" s="47">
        <f>IF(K60="zákl. přenesená",#REF!,0)</f>
        <v>0</v>
      </c>
      <c r="BE60" s="47">
        <f>IF(K60="sníž. přenesená",#REF!,0)</f>
        <v>0</v>
      </c>
      <c r="BF60" s="47">
        <f>IF(K60="nulová",#REF!,0)</f>
        <v>0</v>
      </c>
      <c r="BG60" s="8" t="s">
        <v>14</v>
      </c>
      <c r="BH60" s="47" t="e">
        <f>ROUND(#REF!*H60,2)</f>
        <v>#REF!</v>
      </c>
      <c r="BI60" s="8" t="s">
        <v>46</v>
      </c>
      <c r="BJ60" s="46" t="s">
        <v>218</v>
      </c>
    </row>
    <row r="61" spans="1:62" s="2" customFormat="1" ht="24.2" customHeight="1" x14ac:dyDescent="0.2">
      <c r="A61" s="12"/>
      <c r="B61" s="36"/>
      <c r="C61" s="37" t="s">
        <v>130</v>
      </c>
      <c r="D61" s="37" t="s">
        <v>43</v>
      </c>
      <c r="E61" s="38"/>
      <c r="F61" s="39" t="s">
        <v>131</v>
      </c>
      <c r="G61" s="40" t="s">
        <v>113</v>
      </c>
      <c r="H61" s="41">
        <v>4.2999999999999997E-2</v>
      </c>
      <c r="I61" s="13"/>
      <c r="J61" s="42" t="s">
        <v>0</v>
      </c>
      <c r="K61" s="43" t="s">
        <v>9</v>
      </c>
      <c r="L61" s="44">
        <v>1.8080000000000001</v>
      </c>
      <c r="M61" s="44">
        <f>L61*H61</f>
        <v>7.7743999999999994E-2</v>
      </c>
      <c r="N61" s="44">
        <v>0</v>
      </c>
      <c r="O61" s="44">
        <f>N61*H61</f>
        <v>0</v>
      </c>
      <c r="P61" s="44">
        <v>0</v>
      </c>
      <c r="Q61" s="45">
        <f>P61*H61</f>
        <v>0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O61" s="46" t="s">
        <v>46</v>
      </c>
      <c r="AQ61" s="46" t="s">
        <v>43</v>
      </c>
      <c r="AR61" s="46" t="s">
        <v>15</v>
      </c>
      <c r="AV61" s="8" t="s">
        <v>41</v>
      </c>
      <c r="BB61" s="47" t="e">
        <f>IF(K61="základní",#REF!,0)</f>
        <v>#REF!</v>
      </c>
      <c r="BC61" s="47">
        <f>IF(K61="snížená",#REF!,0)</f>
        <v>0</v>
      </c>
      <c r="BD61" s="47">
        <f>IF(K61="zákl. přenesená",#REF!,0)</f>
        <v>0</v>
      </c>
      <c r="BE61" s="47">
        <f>IF(K61="sníž. přenesená",#REF!,0)</f>
        <v>0</v>
      </c>
      <c r="BF61" s="47">
        <f>IF(K61="nulová",#REF!,0)</f>
        <v>0</v>
      </c>
      <c r="BG61" s="8" t="s">
        <v>14</v>
      </c>
      <c r="BH61" s="47" t="e">
        <f>ROUND(#REF!*H61,2)</f>
        <v>#REF!</v>
      </c>
      <c r="BI61" s="8" t="s">
        <v>46</v>
      </c>
      <c r="BJ61" s="46" t="s">
        <v>219</v>
      </c>
    </row>
    <row r="62" spans="1:62" s="4" customFormat="1" ht="22.9" customHeight="1" x14ac:dyDescent="0.2">
      <c r="B62" s="27"/>
      <c r="D62" s="28" t="s">
        <v>12</v>
      </c>
      <c r="E62" s="35"/>
      <c r="F62" s="35" t="s">
        <v>133</v>
      </c>
      <c r="I62" s="27"/>
      <c r="J62" s="29"/>
      <c r="K62" s="30"/>
      <c r="L62" s="30"/>
      <c r="M62" s="31">
        <f>SUM(M63:M80)</f>
        <v>7.7342999999999993</v>
      </c>
      <c r="N62" s="30"/>
      <c r="O62" s="31">
        <f>SUM(O63:O80)</f>
        <v>6.4452499999999996E-3</v>
      </c>
      <c r="P62" s="30"/>
      <c r="Q62" s="32">
        <f>SUM(Q63:Q80)</f>
        <v>0</v>
      </c>
      <c r="AO62" s="28" t="s">
        <v>15</v>
      </c>
      <c r="AQ62" s="33" t="s">
        <v>12</v>
      </c>
      <c r="AR62" s="33" t="s">
        <v>14</v>
      </c>
      <c r="AV62" s="28" t="s">
        <v>41</v>
      </c>
      <c r="BH62" s="34" t="e">
        <f>SUM(BH63:BH80)</f>
        <v>#REF!</v>
      </c>
    </row>
    <row r="63" spans="1:62" s="2" customFormat="1" ht="24.2" customHeight="1" x14ac:dyDescent="0.2">
      <c r="A63" s="12"/>
      <c r="B63" s="36"/>
      <c r="C63" s="37" t="s">
        <v>1</v>
      </c>
      <c r="D63" s="37" t="s">
        <v>43</v>
      </c>
      <c r="E63" s="38"/>
      <c r="F63" s="39" t="s">
        <v>134</v>
      </c>
      <c r="G63" s="40" t="s">
        <v>49</v>
      </c>
      <c r="H63" s="41">
        <v>25.780999999999999</v>
      </c>
      <c r="I63" s="13"/>
      <c r="J63" s="42" t="s">
        <v>0</v>
      </c>
      <c r="K63" s="43" t="s">
        <v>9</v>
      </c>
      <c r="L63" s="44">
        <v>0.3</v>
      </c>
      <c r="M63" s="44">
        <f>L63*H63</f>
        <v>7.7342999999999993</v>
      </c>
      <c r="N63" s="44">
        <v>2.5000000000000001E-4</v>
      </c>
      <c r="O63" s="44">
        <f>N63*H63</f>
        <v>6.4452499999999996E-3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135</v>
      </c>
    </row>
    <row r="64" spans="1:62" s="6" customFormat="1" x14ac:dyDescent="0.2">
      <c r="B64" s="64"/>
      <c r="D64" s="49" t="s">
        <v>51</v>
      </c>
      <c r="E64" s="65"/>
      <c r="F64" s="66" t="s">
        <v>136</v>
      </c>
      <c r="H64" s="65" t="s">
        <v>0</v>
      </c>
      <c r="I64" s="64"/>
      <c r="J64" s="67"/>
      <c r="K64" s="68"/>
      <c r="L64" s="68"/>
      <c r="M64" s="68"/>
      <c r="N64" s="68"/>
      <c r="O64" s="68"/>
      <c r="P64" s="68"/>
      <c r="Q64" s="69"/>
      <c r="AQ64" s="65" t="s">
        <v>51</v>
      </c>
      <c r="AR64" s="65" t="s">
        <v>15</v>
      </c>
      <c r="AS64" s="6" t="s">
        <v>14</v>
      </c>
      <c r="AT64" s="6" t="s">
        <v>7</v>
      </c>
      <c r="AU64" s="6" t="s">
        <v>13</v>
      </c>
      <c r="AV64" s="65" t="s">
        <v>41</v>
      </c>
    </row>
    <row r="65" spans="1:62" s="5" customFormat="1" x14ac:dyDescent="0.2">
      <c r="B65" s="48"/>
      <c r="D65" s="49" t="s">
        <v>51</v>
      </c>
      <c r="E65" s="50"/>
      <c r="F65" s="51" t="s">
        <v>200</v>
      </c>
      <c r="H65" s="52">
        <v>2.2440000000000002</v>
      </c>
      <c r="I65" s="48"/>
      <c r="J65" s="53"/>
      <c r="K65" s="54"/>
      <c r="L65" s="54"/>
      <c r="M65" s="54"/>
      <c r="N65" s="54"/>
      <c r="O65" s="54"/>
      <c r="P65" s="54"/>
      <c r="Q65" s="55"/>
      <c r="AQ65" s="50" t="s">
        <v>51</v>
      </c>
      <c r="AR65" s="50" t="s">
        <v>15</v>
      </c>
      <c r="AS65" s="5" t="s">
        <v>15</v>
      </c>
      <c r="AT65" s="5" t="s">
        <v>7</v>
      </c>
      <c r="AU65" s="5" t="s">
        <v>13</v>
      </c>
      <c r="AV65" s="50" t="s">
        <v>41</v>
      </c>
    </row>
    <row r="66" spans="1:62" s="6" customFormat="1" x14ac:dyDescent="0.2">
      <c r="B66" s="64"/>
      <c r="D66" s="49" t="s">
        <v>51</v>
      </c>
      <c r="E66" s="65"/>
      <c r="F66" s="66" t="s">
        <v>137</v>
      </c>
      <c r="H66" s="65" t="s">
        <v>0</v>
      </c>
      <c r="I66" s="64"/>
      <c r="J66" s="67"/>
      <c r="K66" s="68"/>
      <c r="L66" s="68"/>
      <c r="M66" s="68"/>
      <c r="N66" s="68"/>
      <c r="O66" s="68"/>
      <c r="P66" s="68"/>
      <c r="Q66" s="69"/>
      <c r="AQ66" s="65" t="s">
        <v>51</v>
      </c>
      <c r="AR66" s="65" t="s">
        <v>15</v>
      </c>
      <c r="AS66" s="6" t="s">
        <v>14</v>
      </c>
      <c r="AT66" s="6" t="s">
        <v>7</v>
      </c>
      <c r="AU66" s="6" t="s">
        <v>13</v>
      </c>
      <c r="AV66" s="65" t="s">
        <v>41</v>
      </c>
    </row>
    <row r="67" spans="1:62" s="5" customFormat="1" x14ac:dyDescent="0.2">
      <c r="B67" s="48"/>
      <c r="D67" s="49" t="s">
        <v>51</v>
      </c>
      <c r="E67" s="50"/>
      <c r="F67" s="51" t="s">
        <v>220</v>
      </c>
      <c r="H67" s="52">
        <v>5.8380000000000001</v>
      </c>
      <c r="I67" s="48"/>
      <c r="J67" s="53"/>
      <c r="K67" s="54"/>
      <c r="L67" s="54"/>
      <c r="M67" s="54"/>
      <c r="N67" s="54"/>
      <c r="O67" s="54"/>
      <c r="P67" s="54"/>
      <c r="Q67" s="55"/>
      <c r="AQ67" s="50" t="s">
        <v>51</v>
      </c>
      <c r="AR67" s="50" t="s">
        <v>15</v>
      </c>
      <c r="AS67" s="5" t="s">
        <v>15</v>
      </c>
      <c r="AT67" s="5" t="s">
        <v>7</v>
      </c>
      <c r="AU67" s="5" t="s">
        <v>13</v>
      </c>
      <c r="AV67" s="50" t="s">
        <v>41</v>
      </c>
    </row>
    <row r="68" spans="1:62" s="6" customFormat="1" x14ac:dyDescent="0.2">
      <c r="B68" s="64"/>
      <c r="D68" s="49" t="s">
        <v>51</v>
      </c>
      <c r="E68" s="65"/>
      <c r="F68" s="66" t="s">
        <v>139</v>
      </c>
      <c r="H68" s="65" t="s">
        <v>0</v>
      </c>
      <c r="I68" s="64"/>
      <c r="J68" s="67"/>
      <c r="K68" s="68"/>
      <c r="L68" s="68"/>
      <c r="M68" s="68"/>
      <c r="N68" s="68"/>
      <c r="O68" s="68"/>
      <c r="P68" s="68"/>
      <c r="Q68" s="69"/>
      <c r="AQ68" s="65" t="s">
        <v>51</v>
      </c>
      <c r="AR68" s="65" t="s">
        <v>15</v>
      </c>
      <c r="AS68" s="6" t="s">
        <v>14</v>
      </c>
      <c r="AT68" s="6" t="s">
        <v>7</v>
      </c>
      <c r="AU68" s="6" t="s">
        <v>13</v>
      </c>
      <c r="AV68" s="65" t="s">
        <v>41</v>
      </c>
    </row>
    <row r="69" spans="1:62" s="5" customFormat="1" x14ac:dyDescent="0.2">
      <c r="B69" s="48"/>
      <c r="D69" s="49" t="s">
        <v>51</v>
      </c>
      <c r="E69" s="50"/>
      <c r="F69" s="51" t="s">
        <v>221</v>
      </c>
      <c r="H69" s="52">
        <v>1.952</v>
      </c>
      <c r="I69" s="48"/>
      <c r="J69" s="53"/>
      <c r="K69" s="54"/>
      <c r="L69" s="54"/>
      <c r="M69" s="54"/>
      <c r="N69" s="54"/>
      <c r="O69" s="54"/>
      <c r="P69" s="54"/>
      <c r="Q69" s="55"/>
      <c r="AQ69" s="50" t="s">
        <v>51</v>
      </c>
      <c r="AR69" s="50" t="s">
        <v>15</v>
      </c>
      <c r="AS69" s="5" t="s">
        <v>15</v>
      </c>
      <c r="AT69" s="5" t="s">
        <v>7</v>
      </c>
      <c r="AU69" s="5" t="s">
        <v>13</v>
      </c>
      <c r="AV69" s="50" t="s">
        <v>41</v>
      </c>
    </row>
    <row r="70" spans="1:62" s="6" customFormat="1" x14ac:dyDescent="0.2">
      <c r="B70" s="64"/>
      <c r="D70" s="49" t="s">
        <v>51</v>
      </c>
      <c r="E70" s="65"/>
      <c r="F70" s="66" t="s">
        <v>141</v>
      </c>
      <c r="H70" s="65" t="s">
        <v>0</v>
      </c>
      <c r="I70" s="64"/>
      <c r="J70" s="67"/>
      <c r="K70" s="68"/>
      <c r="L70" s="68"/>
      <c r="M70" s="68"/>
      <c r="N70" s="68"/>
      <c r="O70" s="68"/>
      <c r="P70" s="68"/>
      <c r="Q70" s="69"/>
      <c r="AQ70" s="65" t="s">
        <v>51</v>
      </c>
      <c r="AR70" s="65" t="s">
        <v>15</v>
      </c>
      <c r="AS70" s="6" t="s">
        <v>14</v>
      </c>
      <c r="AT70" s="6" t="s">
        <v>7</v>
      </c>
      <c r="AU70" s="6" t="s">
        <v>13</v>
      </c>
      <c r="AV70" s="65" t="s">
        <v>41</v>
      </c>
    </row>
    <row r="71" spans="1:62" s="5" customFormat="1" x14ac:dyDescent="0.2">
      <c r="B71" s="48"/>
      <c r="D71" s="49" t="s">
        <v>51</v>
      </c>
      <c r="E71" s="50"/>
      <c r="F71" s="51" t="s">
        <v>204</v>
      </c>
      <c r="H71" s="52">
        <v>11.52</v>
      </c>
      <c r="I71" s="48"/>
      <c r="J71" s="53"/>
      <c r="K71" s="54"/>
      <c r="L71" s="54"/>
      <c r="M71" s="54"/>
      <c r="N71" s="54"/>
      <c r="O71" s="54"/>
      <c r="P71" s="54"/>
      <c r="Q71" s="55"/>
      <c r="AQ71" s="50" t="s">
        <v>51</v>
      </c>
      <c r="AR71" s="50" t="s">
        <v>15</v>
      </c>
      <c r="AS71" s="5" t="s">
        <v>15</v>
      </c>
      <c r="AT71" s="5" t="s">
        <v>7</v>
      </c>
      <c r="AU71" s="5" t="s">
        <v>13</v>
      </c>
      <c r="AV71" s="50" t="s">
        <v>41</v>
      </c>
    </row>
    <row r="72" spans="1:62" s="6" customFormat="1" x14ac:dyDescent="0.2">
      <c r="B72" s="64"/>
      <c r="D72" s="49" t="s">
        <v>51</v>
      </c>
      <c r="E72" s="65"/>
      <c r="F72" s="66" t="s">
        <v>143</v>
      </c>
      <c r="H72" s="65" t="s">
        <v>0</v>
      </c>
      <c r="I72" s="64"/>
      <c r="J72" s="67"/>
      <c r="K72" s="68"/>
      <c r="L72" s="68"/>
      <c r="M72" s="68"/>
      <c r="N72" s="68"/>
      <c r="O72" s="68"/>
      <c r="P72" s="68"/>
      <c r="Q72" s="69"/>
      <c r="AQ72" s="65" t="s">
        <v>51</v>
      </c>
      <c r="AR72" s="65" t="s">
        <v>15</v>
      </c>
      <c r="AS72" s="6" t="s">
        <v>14</v>
      </c>
      <c r="AT72" s="6" t="s">
        <v>7</v>
      </c>
      <c r="AU72" s="6" t="s">
        <v>13</v>
      </c>
      <c r="AV72" s="65" t="s">
        <v>41</v>
      </c>
    </row>
    <row r="73" spans="1:62" s="5" customFormat="1" x14ac:dyDescent="0.2">
      <c r="B73" s="48"/>
      <c r="D73" s="49" t="s">
        <v>51</v>
      </c>
      <c r="E73" s="50"/>
      <c r="F73" s="51" t="s">
        <v>222</v>
      </c>
      <c r="H73" s="52">
        <v>4.2270000000000003</v>
      </c>
      <c r="I73" s="48"/>
      <c r="J73" s="53"/>
      <c r="K73" s="54"/>
      <c r="L73" s="54"/>
      <c r="M73" s="54"/>
      <c r="N73" s="54"/>
      <c r="O73" s="54"/>
      <c r="P73" s="54"/>
      <c r="Q73" s="55"/>
      <c r="AQ73" s="50" t="s">
        <v>51</v>
      </c>
      <c r="AR73" s="50" t="s">
        <v>15</v>
      </c>
      <c r="AS73" s="5" t="s">
        <v>15</v>
      </c>
      <c r="AT73" s="5" t="s">
        <v>7</v>
      </c>
      <c r="AU73" s="5" t="s">
        <v>13</v>
      </c>
      <c r="AV73" s="50" t="s">
        <v>41</v>
      </c>
    </row>
    <row r="74" spans="1:62" s="7" customFormat="1" x14ac:dyDescent="0.2">
      <c r="B74" s="70"/>
      <c r="D74" s="49" t="s">
        <v>51</v>
      </c>
      <c r="E74" s="71"/>
      <c r="F74" s="72" t="s">
        <v>99</v>
      </c>
      <c r="H74" s="73">
        <v>25.781000000000002</v>
      </c>
      <c r="I74" s="70"/>
      <c r="J74" s="74"/>
      <c r="K74" s="75"/>
      <c r="L74" s="75"/>
      <c r="M74" s="75"/>
      <c r="N74" s="75"/>
      <c r="O74" s="75"/>
      <c r="P74" s="75"/>
      <c r="Q74" s="76"/>
      <c r="AQ74" s="71" t="s">
        <v>51</v>
      </c>
      <c r="AR74" s="71" t="s">
        <v>15</v>
      </c>
      <c r="AS74" s="7" t="s">
        <v>59</v>
      </c>
      <c r="AT74" s="7" t="s">
        <v>7</v>
      </c>
      <c r="AU74" s="7" t="s">
        <v>14</v>
      </c>
      <c r="AV74" s="71" t="s">
        <v>41</v>
      </c>
    </row>
    <row r="75" spans="1:62" s="2" customFormat="1" ht="24.2" customHeight="1" x14ac:dyDescent="0.2">
      <c r="A75" s="12"/>
      <c r="B75" s="36"/>
      <c r="C75" s="37" t="s">
        <v>145</v>
      </c>
      <c r="D75" s="37" t="s">
        <v>43</v>
      </c>
      <c r="E75" s="38"/>
      <c r="F75" s="39" t="s">
        <v>146</v>
      </c>
      <c r="G75" s="40" t="s">
        <v>49</v>
      </c>
      <c r="H75" s="41">
        <v>5.9429999999999996</v>
      </c>
      <c r="I75" s="13"/>
      <c r="J75" s="42" t="s">
        <v>0</v>
      </c>
      <c r="K75" s="43" t="s">
        <v>9</v>
      </c>
      <c r="L75" s="44">
        <v>0</v>
      </c>
      <c r="M75" s="44">
        <f>L75*H75</f>
        <v>0</v>
      </c>
      <c r="N75" s="44">
        <v>0</v>
      </c>
      <c r="O75" s="44">
        <f>N75*H75</f>
        <v>0</v>
      </c>
      <c r="P75" s="44">
        <v>0</v>
      </c>
      <c r="Q75" s="45">
        <f>P75*H75</f>
        <v>0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O75" s="46" t="s">
        <v>46</v>
      </c>
      <c r="AQ75" s="46" t="s">
        <v>43</v>
      </c>
      <c r="AR75" s="46" t="s">
        <v>15</v>
      </c>
      <c r="AV75" s="8" t="s">
        <v>41</v>
      </c>
      <c r="BB75" s="47" t="e">
        <f>IF(K75="základní",#REF!,0)</f>
        <v>#REF!</v>
      </c>
      <c r="BC75" s="47">
        <f>IF(K75="snížená",#REF!,0)</f>
        <v>0</v>
      </c>
      <c r="BD75" s="47">
        <f>IF(K75="zákl. přenesená",#REF!,0)</f>
        <v>0</v>
      </c>
      <c r="BE75" s="47">
        <f>IF(K75="sníž. přenesená",#REF!,0)</f>
        <v>0</v>
      </c>
      <c r="BF75" s="47">
        <f>IF(K75="nulová",#REF!,0)</f>
        <v>0</v>
      </c>
      <c r="BG75" s="8" t="s">
        <v>14</v>
      </c>
      <c r="BH75" s="47" t="e">
        <f>ROUND(#REF!*H75,2)</f>
        <v>#REF!</v>
      </c>
      <c r="BI75" s="8" t="s">
        <v>46</v>
      </c>
      <c r="BJ75" s="46" t="s">
        <v>147</v>
      </c>
    </row>
    <row r="76" spans="1:62" s="6" customFormat="1" x14ac:dyDescent="0.2">
      <c r="B76" s="64"/>
      <c r="D76" s="49" t="s">
        <v>51</v>
      </c>
      <c r="E76" s="65"/>
      <c r="F76" s="66" t="s">
        <v>148</v>
      </c>
      <c r="H76" s="65" t="s">
        <v>0</v>
      </c>
      <c r="I76" s="64"/>
      <c r="J76" s="67"/>
      <c r="K76" s="68"/>
      <c r="L76" s="68"/>
      <c r="M76" s="68"/>
      <c r="N76" s="68"/>
      <c r="O76" s="68"/>
      <c r="P76" s="68"/>
      <c r="Q76" s="69"/>
      <c r="AQ76" s="65" t="s">
        <v>51</v>
      </c>
      <c r="AR76" s="65" t="s">
        <v>15</v>
      </c>
      <c r="AS76" s="6" t="s">
        <v>14</v>
      </c>
      <c r="AT76" s="6" t="s">
        <v>7</v>
      </c>
      <c r="AU76" s="6" t="s">
        <v>13</v>
      </c>
      <c r="AV76" s="65" t="s">
        <v>41</v>
      </c>
    </row>
    <row r="77" spans="1:62" s="5" customFormat="1" x14ac:dyDescent="0.2">
      <c r="B77" s="48"/>
      <c r="D77" s="49" t="s">
        <v>51</v>
      </c>
      <c r="E77" s="50"/>
      <c r="F77" s="51" t="s">
        <v>223</v>
      </c>
      <c r="H77" s="52">
        <v>3.7429999999999999</v>
      </c>
      <c r="I77" s="48"/>
      <c r="J77" s="53"/>
      <c r="K77" s="54"/>
      <c r="L77" s="54"/>
      <c r="M77" s="54"/>
      <c r="N77" s="54"/>
      <c r="O77" s="54"/>
      <c r="P77" s="54"/>
      <c r="Q77" s="55"/>
      <c r="AQ77" s="50" t="s">
        <v>51</v>
      </c>
      <c r="AR77" s="50" t="s">
        <v>15</v>
      </c>
      <c r="AS77" s="5" t="s">
        <v>15</v>
      </c>
      <c r="AT77" s="5" t="s">
        <v>7</v>
      </c>
      <c r="AU77" s="5" t="s">
        <v>13</v>
      </c>
      <c r="AV77" s="50" t="s">
        <v>41</v>
      </c>
    </row>
    <row r="78" spans="1:62" s="6" customFormat="1" x14ac:dyDescent="0.2">
      <c r="B78" s="64"/>
      <c r="D78" s="49" t="s">
        <v>51</v>
      </c>
      <c r="E78" s="65"/>
      <c r="F78" s="66" t="s">
        <v>150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/>
      <c r="F79" s="51" t="s">
        <v>224</v>
      </c>
      <c r="H79" s="52">
        <v>2.2000000000000002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7" customFormat="1" x14ac:dyDescent="0.2">
      <c r="B80" s="70"/>
      <c r="D80" s="49" t="s">
        <v>51</v>
      </c>
      <c r="E80" s="71"/>
      <c r="F80" s="72" t="s">
        <v>99</v>
      </c>
      <c r="H80" s="73">
        <v>5.9429999999999996</v>
      </c>
      <c r="I80" s="70"/>
      <c r="J80" s="74"/>
      <c r="K80" s="75"/>
      <c r="L80" s="75"/>
      <c r="M80" s="75"/>
      <c r="N80" s="75"/>
      <c r="O80" s="75"/>
      <c r="P80" s="75"/>
      <c r="Q80" s="76"/>
      <c r="AQ80" s="71" t="s">
        <v>51</v>
      </c>
      <c r="AR80" s="71" t="s">
        <v>15</v>
      </c>
      <c r="AS80" s="7" t="s">
        <v>59</v>
      </c>
      <c r="AT80" s="7" t="s">
        <v>7</v>
      </c>
      <c r="AU80" s="7" t="s">
        <v>14</v>
      </c>
      <c r="AV80" s="71" t="s">
        <v>41</v>
      </c>
    </row>
    <row r="81" spans="1:28" s="2" customFormat="1" ht="6.95" customHeight="1" x14ac:dyDescent="0.2">
      <c r="A81" s="12"/>
      <c r="B81" s="84"/>
      <c r="C81" s="85"/>
      <c r="D81" s="85"/>
      <c r="E81" s="85"/>
      <c r="F81" s="86"/>
      <c r="G81" s="85"/>
      <c r="H81" s="87"/>
      <c r="I81" s="13"/>
      <c r="J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</sheetData>
  <sheetProtection algorithmName="SHA-512" hashValue="Qbvn2M4ypUNYIbdLhmk1rmj5UIw9pK2M2aYFP2YlGlLArhd+OkB3BecYMSNMv2Mh1h3F4aCpGXnqziW/X055Fg==" saltValue="DGcrKRkHpAtQv8+UjhpUAA==" spinCount="100000" sheet="1" objects="1" scenarios="1"/>
  <autoFilter ref="C17:H80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81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6640625" style="1" customWidth="1"/>
    <col min="6" max="6" width="70.83203125" style="1" customWidth="1"/>
    <col min="7" max="7" width="7.5" style="1" customWidth="1"/>
    <col min="8" max="8" width="14.66406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51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'C-Malý dětský stánek č.2'!E6:H6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21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'C-Malý dětský stánek č.2'!F12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'C-Malý dětský stánek č.2'!F14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SUM(M19:M53)</f>
        <v>9.5211579999999998</v>
      </c>
      <c r="N18" s="30"/>
      <c r="O18" s="31">
        <f>SUM(O19:O53)</f>
        <v>0.37769122000000005</v>
      </c>
      <c r="P18" s="30"/>
      <c r="Q18" s="32">
        <f>SUM(Q19:Q53)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SUM(BH19:BH53)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226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48</v>
      </c>
      <c r="G20" s="40" t="s">
        <v>49</v>
      </c>
      <c r="H20" s="41">
        <v>2.911</v>
      </c>
      <c r="I20" s="13"/>
      <c r="J20" s="42" t="s">
        <v>0</v>
      </c>
      <c r="K20" s="43" t="s">
        <v>9</v>
      </c>
      <c r="L20" s="44">
        <v>0.17</v>
      </c>
      <c r="M20" s="44">
        <f>L20*H20</f>
        <v>0.49487000000000003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197</v>
      </c>
      <c r="H21" s="52">
        <v>2.911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3.202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2.9810620000000003E-2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198</v>
      </c>
      <c r="H23" s="52">
        <v>3.202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60</v>
      </c>
      <c r="G24" s="40" t="s">
        <v>61</v>
      </c>
      <c r="H24" s="41">
        <v>5.8000000000000003E-2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6.9136000000000002E-4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199</v>
      </c>
      <c r="H25" s="52">
        <v>5.8000000000000003E-2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65</v>
      </c>
      <c r="G26" s="40" t="s">
        <v>49</v>
      </c>
      <c r="H26" s="41">
        <v>2.2440000000000002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0.776424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200</v>
      </c>
      <c r="H27" s="52">
        <v>2.2440000000000002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 t="s">
        <v>69</v>
      </c>
      <c r="D28" s="56" t="s">
        <v>54</v>
      </c>
      <c r="E28" s="57"/>
      <c r="F28" s="58" t="s">
        <v>55</v>
      </c>
      <c r="G28" s="59" t="s">
        <v>49</v>
      </c>
      <c r="H28" s="60">
        <v>2.468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2.297708E-2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201</v>
      </c>
      <c r="H29" s="52">
        <v>2.468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37" t="s">
        <v>72</v>
      </c>
      <c r="D30" s="37" t="s">
        <v>43</v>
      </c>
      <c r="E30" s="38"/>
      <c r="F30" s="39" t="s">
        <v>73</v>
      </c>
      <c r="G30" s="40" t="s">
        <v>61</v>
      </c>
      <c r="H30" s="41">
        <v>4.4999999999999998E-2</v>
      </c>
      <c r="I30" s="13"/>
      <c r="J30" s="42" t="s">
        <v>0</v>
      </c>
      <c r="K30" s="43" t="s">
        <v>9</v>
      </c>
      <c r="L30" s="44">
        <v>0</v>
      </c>
      <c r="M30" s="44">
        <f>L30*H30</f>
        <v>0</v>
      </c>
      <c r="N30" s="44">
        <v>2.2839999999999999E-2</v>
      </c>
      <c r="O30" s="44">
        <f>N30*H30</f>
        <v>1.0277999999999999E-3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74</v>
      </c>
    </row>
    <row r="31" spans="1:62" s="5" customFormat="1" x14ac:dyDescent="0.2">
      <c r="B31" s="48"/>
      <c r="D31" s="49" t="s">
        <v>51</v>
      </c>
      <c r="E31" s="50"/>
      <c r="F31" s="51" t="s">
        <v>202</v>
      </c>
      <c r="H31" s="52">
        <v>4.4999999999999998E-2</v>
      </c>
      <c r="I31" s="48"/>
      <c r="J31" s="53"/>
      <c r="K31" s="54"/>
      <c r="L31" s="54"/>
      <c r="M31" s="54"/>
      <c r="N31" s="54"/>
      <c r="O31" s="54"/>
      <c r="P31" s="54"/>
      <c r="Q31" s="55"/>
      <c r="AQ31" s="50" t="s">
        <v>51</v>
      </c>
      <c r="AR31" s="50" t="s">
        <v>15</v>
      </c>
      <c r="AS31" s="5" t="s">
        <v>15</v>
      </c>
      <c r="AT31" s="5" t="s">
        <v>7</v>
      </c>
      <c r="AU31" s="5" t="s">
        <v>14</v>
      </c>
      <c r="AV31" s="50" t="s">
        <v>41</v>
      </c>
    </row>
    <row r="32" spans="1:62" s="2" customFormat="1" ht="16.5" customHeight="1" x14ac:dyDescent="0.2">
      <c r="A32" s="12"/>
      <c r="B32" s="36"/>
      <c r="C32" s="37" t="s">
        <v>76</v>
      </c>
      <c r="D32" s="37" t="s">
        <v>43</v>
      </c>
      <c r="E32" s="38"/>
      <c r="F32" s="39" t="s">
        <v>77</v>
      </c>
      <c r="G32" s="40" t="s">
        <v>49</v>
      </c>
      <c r="H32" s="41">
        <v>11.52</v>
      </c>
      <c r="I32" s="13"/>
      <c r="J32" s="42" t="s">
        <v>0</v>
      </c>
      <c r="K32" s="43" t="s">
        <v>9</v>
      </c>
      <c r="L32" s="44">
        <v>0.252</v>
      </c>
      <c r="M32" s="44">
        <f>L32*H32</f>
        <v>2.9030399999999998</v>
      </c>
      <c r="N32" s="44">
        <v>0</v>
      </c>
      <c r="O32" s="44">
        <f>N32*H32</f>
        <v>0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46</v>
      </c>
      <c r="AQ32" s="46" t="s">
        <v>43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203</v>
      </c>
    </row>
    <row r="33" spans="1:62" s="6" customFormat="1" x14ac:dyDescent="0.2">
      <c r="B33" s="64"/>
      <c r="D33" s="49" t="s">
        <v>51</v>
      </c>
      <c r="E33" s="65"/>
      <c r="F33" s="66" t="s">
        <v>79</v>
      </c>
      <c r="H33" s="65" t="s">
        <v>0</v>
      </c>
      <c r="I33" s="64"/>
      <c r="J33" s="67"/>
      <c r="K33" s="68"/>
      <c r="L33" s="68"/>
      <c r="M33" s="68"/>
      <c r="N33" s="68"/>
      <c r="O33" s="68"/>
      <c r="P33" s="68"/>
      <c r="Q33" s="69"/>
      <c r="AQ33" s="65" t="s">
        <v>51</v>
      </c>
      <c r="AR33" s="65" t="s">
        <v>15</v>
      </c>
      <c r="AS33" s="6" t="s">
        <v>14</v>
      </c>
      <c r="AT33" s="6" t="s">
        <v>7</v>
      </c>
      <c r="AU33" s="6" t="s">
        <v>13</v>
      </c>
      <c r="AV33" s="65" t="s">
        <v>41</v>
      </c>
    </row>
    <row r="34" spans="1:62" s="5" customFormat="1" x14ac:dyDescent="0.2">
      <c r="B34" s="48"/>
      <c r="D34" s="49" t="s">
        <v>51</v>
      </c>
      <c r="E34" s="50"/>
      <c r="F34" s="51" t="s">
        <v>204</v>
      </c>
      <c r="H34" s="52">
        <v>11.52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16.5" customHeight="1" x14ac:dyDescent="0.2">
      <c r="A35" s="12"/>
      <c r="B35" s="36"/>
      <c r="C35" s="56" t="s">
        <v>81</v>
      </c>
      <c r="D35" s="56" t="s">
        <v>54</v>
      </c>
      <c r="E35" s="57"/>
      <c r="F35" s="58" t="s">
        <v>82</v>
      </c>
      <c r="G35" s="59" t="s">
        <v>61</v>
      </c>
      <c r="H35" s="60">
        <v>0.38</v>
      </c>
      <c r="I35" s="61"/>
      <c r="J35" s="62" t="s">
        <v>0</v>
      </c>
      <c r="K35" s="63" t="s">
        <v>9</v>
      </c>
      <c r="L35" s="44">
        <v>0</v>
      </c>
      <c r="M35" s="44">
        <f>L35*H35</f>
        <v>0</v>
      </c>
      <c r="N35" s="44">
        <v>0.55000000000000004</v>
      </c>
      <c r="O35" s="44">
        <f>N35*H35</f>
        <v>0.20900000000000002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56</v>
      </c>
      <c r="AQ35" s="46" t="s">
        <v>54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205</v>
      </c>
    </row>
    <row r="36" spans="1:62" s="5" customFormat="1" x14ac:dyDescent="0.2">
      <c r="B36" s="48"/>
      <c r="D36" s="49" t="s">
        <v>51</v>
      </c>
      <c r="E36" s="50"/>
      <c r="F36" s="51" t="s">
        <v>206</v>
      </c>
      <c r="H36" s="52">
        <v>0.38</v>
      </c>
      <c r="I36" s="48"/>
      <c r="J36" s="53"/>
      <c r="K36" s="54"/>
      <c r="L36" s="54"/>
      <c r="M36" s="54"/>
      <c r="N36" s="54"/>
      <c r="O36" s="54"/>
      <c r="P36" s="54"/>
      <c r="Q36" s="55"/>
      <c r="AQ36" s="50" t="s">
        <v>51</v>
      </c>
      <c r="AR36" s="50" t="s">
        <v>15</v>
      </c>
      <c r="AS36" s="5" t="s">
        <v>15</v>
      </c>
      <c r="AT36" s="5" t="s">
        <v>7</v>
      </c>
      <c r="AU36" s="5" t="s">
        <v>14</v>
      </c>
      <c r="AV36" s="50" t="s">
        <v>41</v>
      </c>
    </row>
    <row r="37" spans="1:62" s="2" customFormat="1" ht="24.2" customHeight="1" x14ac:dyDescent="0.2">
      <c r="A37" s="12"/>
      <c r="B37" s="36"/>
      <c r="C37" s="37" t="s">
        <v>29</v>
      </c>
      <c r="D37" s="37" t="s">
        <v>43</v>
      </c>
      <c r="E37" s="38"/>
      <c r="F37" s="39" t="s">
        <v>85</v>
      </c>
      <c r="G37" s="40" t="s">
        <v>49</v>
      </c>
      <c r="H37" s="41">
        <v>0.34599999999999997</v>
      </c>
      <c r="I37" s="13"/>
      <c r="J37" s="42" t="s">
        <v>0</v>
      </c>
      <c r="K37" s="43" t="s">
        <v>9</v>
      </c>
      <c r="L37" s="44">
        <v>0</v>
      </c>
      <c r="M37" s="44">
        <f>L37*H37</f>
        <v>0</v>
      </c>
      <c r="N37" s="44">
        <v>1.8000000000000001E-4</v>
      </c>
      <c r="O37" s="44">
        <f>N37*H37</f>
        <v>6.2279999999999993E-5</v>
      </c>
      <c r="P37" s="44">
        <v>0</v>
      </c>
      <c r="Q37" s="45">
        <f>P37*H37</f>
        <v>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O37" s="46" t="s">
        <v>46</v>
      </c>
      <c r="AQ37" s="46" t="s">
        <v>43</v>
      </c>
      <c r="AR37" s="46" t="s">
        <v>15</v>
      </c>
      <c r="AV37" s="8" t="s">
        <v>41</v>
      </c>
      <c r="BB37" s="47" t="e">
        <f>IF(K37="základní",#REF!,0)</f>
        <v>#REF!</v>
      </c>
      <c r="BC37" s="47">
        <f>IF(K37="snížená",#REF!,0)</f>
        <v>0</v>
      </c>
      <c r="BD37" s="47">
        <f>IF(K37="zákl. přenesená",#REF!,0)</f>
        <v>0</v>
      </c>
      <c r="BE37" s="47">
        <f>IF(K37="sníž. přenesená",#REF!,0)</f>
        <v>0</v>
      </c>
      <c r="BF37" s="47">
        <f>IF(K37="nulová",#REF!,0)</f>
        <v>0</v>
      </c>
      <c r="BG37" s="8" t="s">
        <v>14</v>
      </c>
      <c r="BH37" s="47" t="e">
        <f>ROUND(#REF!*H37,2)</f>
        <v>#REF!</v>
      </c>
      <c r="BI37" s="8" t="s">
        <v>46</v>
      </c>
      <c r="BJ37" s="46" t="s">
        <v>207</v>
      </c>
    </row>
    <row r="38" spans="1:62" s="5" customFormat="1" x14ac:dyDescent="0.2">
      <c r="B38" s="48"/>
      <c r="D38" s="49" t="s">
        <v>51</v>
      </c>
      <c r="E38" s="50"/>
      <c r="F38" s="51" t="s">
        <v>208</v>
      </c>
      <c r="H38" s="52">
        <v>0.34599999999999997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14</v>
      </c>
      <c r="AV38" s="50" t="s">
        <v>41</v>
      </c>
    </row>
    <row r="39" spans="1:62" s="2" customFormat="1" ht="24.2" customHeight="1" x14ac:dyDescent="0.2">
      <c r="A39" s="12"/>
      <c r="B39" s="36"/>
      <c r="C39" s="37" t="s">
        <v>88</v>
      </c>
      <c r="D39" s="37" t="s">
        <v>43</v>
      </c>
      <c r="E39" s="38"/>
      <c r="F39" s="39" t="s">
        <v>89</v>
      </c>
      <c r="G39" s="40" t="s">
        <v>90</v>
      </c>
      <c r="H39" s="41">
        <v>14.596</v>
      </c>
      <c r="I39" s="13"/>
      <c r="J39" s="42" t="s">
        <v>0</v>
      </c>
      <c r="K39" s="43" t="s">
        <v>9</v>
      </c>
      <c r="L39" s="44">
        <v>0.308</v>
      </c>
      <c r="M39" s="44">
        <f>L39*H39</f>
        <v>4.4955679999999996</v>
      </c>
      <c r="N39" s="44">
        <v>0</v>
      </c>
      <c r="O39" s="44">
        <f>N39*H39</f>
        <v>0</v>
      </c>
      <c r="P39" s="44">
        <v>0</v>
      </c>
      <c r="Q39" s="45">
        <f>P39*H39</f>
        <v>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O39" s="46" t="s">
        <v>46</v>
      </c>
      <c r="AQ39" s="46" t="s">
        <v>43</v>
      </c>
      <c r="AR39" s="46" t="s">
        <v>15</v>
      </c>
      <c r="AV39" s="8" t="s">
        <v>41</v>
      </c>
      <c r="BB39" s="47" t="e">
        <f>IF(K39="základní",#REF!,0)</f>
        <v>#REF!</v>
      </c>
      <c r="BC39" s="47">
        <f>IF(K39="snížená",#REF!,0)</f>
        <v>0</v>
      </c>
      <c r="BD39" s="47">
        <f>IF(K39="zákl. přenesená",#REF!,0)</f>
        <v>0</v>
      </c>
      <c r="BE39" s="47">
        <f>IF(K39="sníž. přenesená",#REF!,0)</f>
        <v>0</v>
      </c>
      <c r="BF39" s="47">
        <f>IF(K39="nulová",#REF!,0)</f>
        <v>0</v>
      </c>
      <c r="BG39" s="8" t="s">
        <v>14</v>
      </c>
      <c r="BH39" s="47" t="e">
        <f>ROUND(#REF!*H39,2)</f>
        <v>#REF!</v>
      </c>
      <c r="BI39" s="8" t="s">
        <v>46</v>
      </c>
      <c r="BJ39" s="46" t="s">
        <v>91</v>
      </c>
    </row>
    <row r="40" spans="1:62" s="6" customFormat="1" x14ac:dyDescent="0.2">
      <c r="B40" s="64"/>
      <c r="D40" s="49" t="s">
        <v>51</v>
      </c>
      <c r="E40" s="65" t="s">
        <v>0</v>
      </c>
      <c r="F40" s="66" t="s">
        <v>92</v>
      </c>
      <c r="H40" s="65" t="s">
        <v>0</v>
      </c>
      <c r="I40" s="64"/>
      <c r="J40" s="67"/>
      <c r="K40" s="68"/>
      <c r="L40" s="68"/>
      <c r="M40" s="68"/>
      <c r="N40" s="68"/>
      <c r="O40" s="68"/>
      <c r="P40" s="68"/>
      <c r="Q40" s="69"/>
      <c r="AQ40" s="65" t="s">
        <v>51</v>
      </c>
      <c r="AR40" s="65" t="s">
        <v>15</v>
      </c>
      <c r="AS40" s="6" t="s">
        <v>14</v>
      </c>
      <c r="AT40" s="6" t="s">
        <v>7</v>
      </c>
      <c r="AU40" s="6" t="s">
        <v>13</v>
      </c>
      <c r="AV40" s="65" t="s">
        <v>41</v>
      </c>
    </row>
    <row r="41" spans="1:62" s="5" customFormat="1" x14ac:dyDescent="0.2">
      <c r="B41" s="48"/>
      <c r="D41" s="49" t="s">
        <v>51</v>
      </c>
      <c r="E41" s="50" t="s">
        <v>0</v>
      </c>
      <c r="F41" s="51" t="s">
        <v>209</v>
      </c>
      <c r="H41" s="52">
        <v>4.8760000000000003</v>
      </c>
      <c r="I41" s="48"/>
      <c r="J41" s="53"/>
      <c r="K41" s="54"/>
      <c r="L41" s="54"/>
      <c r="M41" s="54"/>
      <c r="N41" s="54"/>
      <c r="O41" s="54"/>
      <c r="P41" s="54"/>
      <c r="Q41" s="55"/>
      <c r="AQ41" s="50" t="s">
        <v>51</v>
      </c>
      <c r="AR41" s="50" t="s">
        <v>15</v>
      </c>
      <c r="AS41" s="5" t="s">
        <v>15</v>
      </c>
      <c r="AT41" s="5" t="s">
        <v>7</v>
      </c>
      <c r="AU41" s="5" t="s">
        <v>13</v>
      </c>
      <c r="AV41" s="50" t="s">
        <v>41</v>
      </c>
    </row>
    <row r="42" spans="1:62" s="6" customFormat="1" x14ac:dyDescent="0.2">
      <c r="B42" s="64"/>
      <c r="D42" s="49" t="s">
        <v>51</v>
      </c>
      <c r="E42" s="65" t="s">
        <v>0</v>
      </c>
      <c r="F42" s="66" t="s">
        <v>94</v>
      </c>
      <c r="H42" s="65" t="s">
        <v>0</v>
      </c>
      <c r="I42" s="64"/>
      <c r="J42" s="67"/>
      <c r="K42" s="68"/>
      <c r="L42" s="68"/>
      <c r="M42" s="68"/>
      <c r="N42" s="68"/>
      <c r="O42" s="68"/>
      <c r="P42" s="68"/>
      <c r="Q42" s="69"/>
      <c r="AQ42" s="65" t="s">
        <v>51</v>
      </c>
      <c r="AR42" s="65" t="s">
        <v>15</v>
      </c>
      <c r="AS42" s="6" t="s">
        <v>14</v>
      </c>
      <c r="AT42" s="6" t="s">
        <v>7</v>
      </c>
      <c r="AU42" s="6" t="s">
        <v>13</v>
      </c>
      <c r="AV42" s="65" t="s">
        <v>41</v>
      </c>
    </row>
    <row r="43" spans="1:62" s="5" customFormat="1" x14ac:dyDescent="0.2">
      <c r="B43" s="48"/>
      <c r="D43" s="49" t="s">
        <v>51</v>
      </c>
      <c r="E43" s="50" t="s">
        <v>0</v>
      </c>
      <c r="F43" s="51" t="s">
        <v>210</v>
      </c>
      <c r="H43" s="52">
        <v>4.4000000000000004</v>
      </c>
      <c r="I43" s="48"/>
      <c r="J43" s="53"/>
      <c r="K43" s="54"/>
      <c r="L43" s="54"/>
      <c r="M43" s="54"/>
      <c r="N43" s="54"/>
      <c r="O43" s="54"/>
      <c r="P43" s="54"/>
      <c r="Q43" s="55"/>
      <c r="AQ43" s="50" t="s">
        <v>51</v>
      </c>
      <c r="AR43" s="50" t="s">
        <v>15</v>
      </c>
      <c r="AS43" s="5" t="s">
        <v>15</v>
      </c>
      <c r="AT43" s="5" t="s">
        <v>7</v>
      </c>
      <c r="AU43" s="5" t="s">
        <v>13</v>
      </c>
      <c r="AV43" s="50" t="s">
        <v>41</v>
      </c>
    </row>
    <row r="44" spans="1:62" s="6" customFormat="1" x14ac:dyDescent="0.2">
      <c r="B44" s="64"/>
      <c r="D44" s="49" t="s">
        <v>51</v>
      </c>
      <c r="E44" s="65" t="s">
        <v>0</v>
      </c>
      <c r="F44" s="66" t="s">
        <v>79</v>
      </c>
      <c r="H44" s="65" t="s">
        <v>0</v>
      </c>
      <c r="I44" s="64"/>
      <c r="J44" s="67"/>
      <c r="K44" s="68"/>
      <c r="L44" s="68"/>
      <c r="M44" s="68"/>
      <c r="N44" s="68"/>
      <c r="O44" s="68"/>
      <c r="P44" s="68"/>
      <c r="Q44" s="69"/>
      <c r="AQ44" s="65" t="s">
        <v>51</v>
      </c>
      <c r="AR44" s="65" t="s">
        <v>15</v>
      </c>
      <c r="AS44" s="6" t="s">
        <v>14</v>
      </c>
      <c r="AT44" s="6" t="s">
        <v>7</v>
      </c>
      <c r="AU44" s="6" t="s">
        <v>13</v>
      </c>
      <c r="AV44" s="65" t="s">
        <v>41</v>
      </c>
    </row>
    <row r="45" spans="1:62" s="5" customFormat="1" x14ac:dyDescent="0.2">
      <c r="B45" s="48"/>
      <c r="D45" s="49" t="s">
        <v>51</v>
      </c>
      <c r="E45" s="50" t="s">
        <v>0</v>
      </c>
      <c r="F45" s="51" t="s">
        <v>211</v>
      </c>
      <c r="H45" s="52">
        <v>5.32</v>
      </c>
      <c r="I45" s="48"/>
      <c r="J45" s="53"/>
      <c r="K45" s="54"/>
      <c r="L45" s="54"/>
      <c r="M45" s="54"/>
      <c r="N45" s="54"/>
      <c r="O45" s="54"/>
      <c r="P45" s="54"/>
      <c r="Q45" s="55"/>
      <c r="AQ45" s="50" t="s">
        <v>51</v>
      </c>
      <c r="AR45" s="50" t="s">
        <v>15</v>
      </c>
      <c r="AS45" s="5" t="s">
        <v>15</v>
      </c>
      <c r="AT45" s="5" t="s">
        <v>7</v>
      </c>
      <c r="AU45" s="5" t="s">
        <v>13</v>
      </c>
      <c r="AV45" s="50" t="s">
        <v>41</v>
      </c>
    </row>
    <row r="46" spans="1:62" s="7" customFormat="1" x14ac:dyDescent="0.2">
      <c r="B46" s="70"/>
      <c r="D46" s="49" t="s">
        <v>51</v>
      </c>
      <c r="E46" s="71" t="s">
        <v>0</v>
      </c>
      <c r="F46" s="72" t="s">
        <v>99</v>
      </c>
      <c r="H46" s="73">
        <v>14.596</v>
      </c>
      <c r="I46" s="70"/>
      <c r="J46" s="74"/>
      <c r="K46" s="75"/>
      <c r="L46" s="75"/>
      <c r="M46" s="75"/>
      <c r="N46" s="75"/>
      <c r="O46" s="75"/>
      <c r="P46" s="75"/>
      <c r="Q46" s="76"/>
      <c r="AQ46" s="71" t="s">
        <v>51</v>
      </c>
      <c r="AR46" s="71" t="s">
        <v>15</v>
      </c>
      <c r="AS46" s="7" t="s">
        <v>59</v>
      </c>
      <c r="AT46" s="7" t="s">
        <v>7</v>
      </c>
      <c r="AU46" s="7" t="s">
        <v>14</v>
      </c>
      <c r="AV46" s="71" t="s">
        <v>41</v>
      </c>
    </row>
    <row r="47" spans="1:62" s="2" customFormat="1" ht="24.2" customHeight="1" x14ac:dyDescent="0.2">
      <c r="A47" s="12"/>
      <c r="B47" s="36"/>
      <c r="C47" s="56" t="s">
        <v>2</v>
      </c>
      <c r="D47" s="56" t="s">
        <v>54</v>
      </c>
      <c r="E47" s="57"/>
      <c r="F47" s="58" t="s">
        <v>212</v>
      </c>
      <c r="G47" s="59" t="s">
        <v>61</v>
      </c>
      <c r="H47" s="60">
        <v>0.161</v>
      </c>
      <c r="I47" s="61"/>
      <c r="J47" s="62" t="s">
        <v>0</v>
      </c>
      <c r="K47" s="63" t="s">
        <v>9</v>
      </c>
      <c r="L47" s="44">
        <v>0</v>
      </c>
      <c r="M47" s="44">
        <f>L47*H47</f>
        <v>0</v>
      </c>
      <c r="N47" s="44">
        <v>0.44</v>
      </c>
      <c r="O47" s="44">
        <f>N47*H47</f>
        <v>7.084E-2</v>
      </c>
      <c r="P47" s="44">
        <v>0</v>
      </c>
      <c r="Q47" s="45">
        <f>P47*H47</f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O47" s="46" t="s">
        <v>56</v>
      </c>
      <c r="AQ47" s="46" t="s">
        <v>54</v>
      </c>
      <c r="AR47" s="46" t="s">
        <v>15</v>
      </c>
      <c r="AV47" s="8" t="s">
        <v>41</v>
      </c>
      <c r="BB47" s="47" t="e">
        <f>IF(K47="základní",#REF!,0)</f>
        <v>#REF!</v>
      </c>
      <c r="BC47" s="47">
        <f>IF(K47="snížená",#REF!,0)</f>
        <v>0</v>
      </c>
      <c r="BD47" s="47">
        <f>IF(K47="zákl. přenesená",#REF!,0)</f>
        <v>0</v>
      </c>
      <c r="BE47" s="47">
        <f>IF(K47="sníž. přenesená",#REF!,0)</f>
        <v>0</v>
      </c>
      <c r="BF47" s="47">
        <f>IF(K47="nulová",#REF!,0)</f>
        <v>0</v>
      </c>
      <c r="BG47" s="8" t="s">
        <v>14</v>
      </c>
      <c r="BH47" s="47" t="e">
        <f>ROUND(#REF!*H47,2)</f>
        <v>#REF!</v>
      </c>
      <c r="BI47" s="8" t="s">
        <v>46</v>
      </c>
      <c r="BJ47" s="46" t="s">
        <v>213</v>
      </c>
    </row>
    <row r="48" spans="1:62" s="6" customFormat="1" x14ac:dyDescent="0.2">
      <c r="B48" s="64"/>
      <c r="D48" s="49" t="s">
        <v>51</v>
      </c>
      <c r="E48" s="65"/>
      <c r="F48" s="66" t="s">
        <v>214</v>
      </c>
      <c r="H48" s="65" t="s">
        <v>0</v>
      </c>
      <c r="I48" s="64"/>
      <c r="J48" s="67"/>
      <c r="K48" s="68"/>
      <c r="L48" s="68"/>
      <c r="M48" s="68"/>
      <c r="N48" s="68"/>
      <c r="O48" s="68"/>
      <c r="P48" s="68"/>
      <c r="Q48" s="69"/>
      <c r="AQ48" s="65" t="s">
        <v>51</v>
      </c>
      <c r="AR48" s="65" t="s">
        <v>15</v>
      </c>
      <c r="AS48" s="6" t="s">
        <v>14</v>
      </c>
      <c r="AT48" s="6" t="s">
        <v>7</v>
      </c>
      <c r="AU48" s="6" t="s">
        <v>13</v>
      </c>
      <c r="AV48" s="65" t="s">
        <v>41</v>
      </c>
    </row>
    <row r="49" spans="1:62" s="5" customFormat="1" x14ac:dyDescent="0.2">
      <c r="B49" s="48"/>
      <c r="D49" s="49" t="s">
        <v>51</v>
      </c>
      <c r="E49" s="50"/>
      <c r="F49" s="51" t="s">
        <v>215</v>
      </c>
      <c r="H49" s="52">
        <v>0.161</v>
      </c>
      <c r="I49" s="48"/>
      <c r="J49" s="53"/>
      <c r="K49" s="54"/>
      <c r="L49" s="54"/>
      <c r="M49" s="54"/>
      <c r="N49" s="54"/>
      <c r="O49" s="54"/>
      <c r="P49" s="54"/>
      <c r="Q49" s="55"/>
      <c r="AQ49" s="50" t="s">
        <v>51</v>
      </c>
      <c r="AR49" s="50" t="s">
        <v>15</v>
      </c>
      <c r="AS49" s="5" t="s">
        <v>15</v>
      </c>
      <c r="AT49" s="5" t="s">
        <v>7</v>
      </c>
      <c r="AU49" s="5" t="s">
        <v>14</v>
      </c>
      <c r="AV49" s="50" t="s">
        <v>41</v>
      </c>
    </row>
    <row r="50" spans="1:62" s="2" customFormat="1" ht="24.2" customHeight="1" x14ac:dyDescent="0.2">
      <c r="A50" s="12"/>
      <c r="B50" s="36"/>
      <c r="C50" s="37" t="s">
        <v>103</v>
      </c>
      <c r="D50" s="37" t="s">
        <v>43</v>
      </c>
      <c r="E50" s="38"/>
      <c r="F50" s="39" t="s">
        <v>104</v>
      </c>
      <c r="G50" s="40" t="s">
        <v>61</v>
      </c>
      <c r="H50" s="41">
        <v>0.14599999999999999</v>
      </c>
      <c r="I50" s="13"/>
      <c r="J50" s="42" t="s">
        <v>0</v>
      </c>
      <c r="K50" s="43" t="s">
        <v>9</v>
      </c>
      <c r="L50" s="44">
        <v>0</v>
      </c>
      <c r="M50" s="44">
        <f>L50*H50</f>
        <v>0</v>
      </c>
      <c r="N50" s="44">
        <v>2.248E-2</v>
      </c>
      <c r="O50" s="44">
        <f>N50*H50</f>
        <v>3.2820799999999997E-3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105</v>
      </c>
    </row>
    <row r="51" spans="1:62" s="5" customFormat="1" x14ac:dyDescent="0.2">
      <c r="B51" s="48"/>
      <c r="D51" s="49" t="s">
        <v>51</v>
      </c>
      <c r="E51" s="50"/>
      <c r="F51" s="51" t="s">
        <v>216</v>
      </c>
      <c r="H51" s="52">
        <v>0.14599999999999999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37" t="s">
        <v>107</v>
      </c>
      <c r="D52" s="37" t="s">
        <v>43</v>
      </c>
      <c r="E52" s="38"/>
      <c r="F52" s="39" t="s">
        <v>217</v>
      </c>
      <c r="G52" s="40" t="s">
        <v>109</v>
      </c>
      <c r="H52" s="41">
        <v>1</v>
      </c>
      <c r="I52" s="13"/>
      <c r="J52" s="42" t="s">
        <v>0</v>
      </c>
      <c r="K52" s="43" t="s">
        <v>9</v>
      </c>
      <c r="L52" s="44">
        <v>0</v>
      </c>
      <c r="M52" s="44">
        <f>L52*H52</f>
        <v>0</v>
      </c>
      <c r="N52" s="44">
        <v>0.04</v>
      </c>
      <c r="O52" s="44">
        <f>N52*H52</f>
        <v>0.04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46</v>
      </c>
      <c r="AQ52" s="46" t="s">
        <v>43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110</v>
      </c>
    </row>
    <row r="53" spans="1:62" s="2" customFormat="1" ht="24.2" customHeight="1" x14ac:dyDescent="0.2">
      <c r="A53" s="12"/>
      <c r="B53" s="36"/>
      <c r="C53" s="37" t="s">
        <v>111</v>
      </c>
      <c r="D53" s="37" t="s">
        <v>43</v>
      </c>
      <c r="E53" s="38"/>
      <c r="F53" s="39" t="s">
        <v>112</v>
      </c>
      <c r="G53" s="40" t="s">
        <v>113</v>
      </c>
      <c r="H53" s="41">
        <v>0.378</v>
      </c>
      <c r="I53" s="13"/>
      <c r="J53" s="42" t="s">
        <v>0</v>
      </c>
      <c r="K53" s="43" t="s">
        <v>9</v>
      </c>
      <c r="L53" s="44">
        <v>2.2519999999999998</v>
      </c>
      <c r="M53" s="44">
        <f>L53*H53</f>
        <v>0.8512559999999999</v>
      </c>
      <c r="N53" s="44">
        <v>0</v>
      </c>
      <c r="O53" s="44">
        <f>N53*H53</f>
        <v>0</v>
      </c>
      <c r="P53" s="44">
        <v>0</v>
      </c>
      <c r="Q53" s="45">
        <f>P53*H53</f>
        <v>0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O53" s="46" t="s">
        <v>46</v>
      </c>
      <c r="AQ53" s="46" t="s">
        <v>43</v>
      </c>
      <c r="AR53" s="46" t="s">
        <v>15</v>
      </c>
      <c r="AV53" s="8" t="s">
        <v>41</v>
      </c>
      <c r="BB53" s="47" t="e">
        <f>IF(K53="základní",#REF!,0)</f>
        <v>#REF!</v>
      </c>
      <c r="BC53" s="47">
        <f>IF(K53="snížená",#REF!,0)</f>
        <v>0</v>
      </c>
      <c r="BD53" s="47">
        <f>IF(K53="zákl. přenesená",#REF!,0)</f>
        <v>0</v>
      </c>
      <c r="BE53" s="47">
        <f>IF(K53="sníž. přenesená",#REF!,0)</f>
        <v>0</v>
      </c>
      <c r="BF53" s="47">
        <f>IF(K53="nulová",#REF!,0)</f>
        <v>0</v>
      </c>
      <c r="BG53" s="8" t="s">
        <v>14</v>
      </c>
      <c r="BH53" s="47" t="e">
        <f>ROUND(#REF!*H53,2)</f>
        <v>#REF!</v>
      </c>
      <c r="BI53" s="8" t="s">
        <v>46</v>
      </c>
      <c r="BJ53" s="46" t="s">
        <v>114</v>
      </c>
    </row>
    <row r="54" spans="1:62" s="4" customFormat="1" ht="22.9" customHeight="1" x14ac:dyDescent="0.2">
      <c r="B54" s="27"/>
      <c r="D54" s="28" t="s">
        <v>12</v>
      </c>
      <c r="E54" s="35"/>
      <c r="F54" s="35" t="s">
        <v>115</v>
      </c>
      <c r="I54" s="27"/>
      <c r="J54" s="29"/>
      <c r="K54" s="30"/>
      <c r="L54" s="30"/>
      <c r="M54" s="31">
        <f>SUM(M55:M58)</f>
        <v>2.5593170000000001</v>
      </c>
      <c r="N54" s="30"/>
      <c r="O54" s="31">
        <f>SUM(O55:O58)</f>
        <v>5.4876000000000001E-2</v>
      </c>
      <c r="P54" s="30"/>
      <c r="Q54" s="32">
        <f>SUM(Q55:Q58)</f>
        <v>0</v>
      </c>
      <c r="AO54" s="28" t="s">
        <v>15</v>
      </c>
      <c r="AQ54" s="33" t="s">
        <v>12</v>
      </c>
      <c r="AR54" s="33" t="s">
        <v>14</v>
      </c>
      <c r="AV54" s="28" t="s">
        <v>41</v>
      </c>
      <c r="BH54" s="34" t="e">
        <f>SUM(BH55:BH58)</f>
        <v>#REF!</v>
      </c>
    </row>
    <row r="55" spans="1:62" s="2" customFormat="1" ht="33" customHeight="1" x14ac:dyDescent="0.2">
      <c r="A55" s="12"/>
      <c r="B55" s="36"/>
      <c r="C55" s="37" t="s">
        <v>46</v>
      </c>
      <c r="D55" s="37" t="s">
        <v>43</v>
      </c>
      <c r="E55" s="38"/>
      <c r="F55" s="39" t="s">
        <v>116</v>
      </c>
      <c r="G55" s="40" t="s">
        <v>49</v>
      </c>
      <c r="H55" s="41">
        <v>2.2440000000000002</v>
      </c>
      <c r="I55" s="13"/>
      <c r="J55" s="42" t="s">
        <v>0</v>
      </c>
      <c r="K55" s="43" t="s">
        <v>9</v>
      </c>
      <c r="L55" s="44">
        <v>0.59299999999999997</v>
      </c>
      <c r="M55" s="44">
        <f>L55*H55</f>
        <v>1.330692</v>
      </c>
      <c r="N55" s="44">
        <v>1.9900000000000001E-2</v>
      </c>
      <c r="O55" s="44">
        <f>N55*H55</f>
        <v>4.4655600000000004E-2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117</v>
      </c>
    </row>
    <row r="56" spans="1:62" s="5" customFormat="1" x14ac:dyDescent="0.2">
      <c r="B56" s="48"/>
      <c r="D56" s="49" t="s">
        <v>51</v>
      </c>
      <c r="E56" s="50"/>
      <c r="F56" s="51" t="s">
        <v>200</v>
      </c>
      <c r="H56" s="52">
        <v>2.2440000000000002</v>
      </c>
      <c r="I56" s="48"/>
      <c r="J56" s="53"/>
      <c r="K56" s="54"/>
      <c r="L56" s="54"/>
      <c r="M56" s="54"/>
      <c r="N56" s="54"/>
      <c r="O56" s="54"/>
      <c r="P56" s="54"/>
      <c r="Q56" s="55"/>
      <c r="AQ56" s="50" t="s">
        <v>51</v>
      </c>
      <c r="AR56" s="50" t="s">
        <v>15</v>
      </c>
      <c r="AS56" s="5" t="s">
        <v>15</v>
      </c>
      <c r="AT56" s="5" t="s">
        <v>7</v>
      </c>
      <c r="AU56" s="5" t="s">
        <v>14</v>
      </c>
      <c r="AV56" s="50" t="s">
        <v>41</v>
      </c>
    </row>
    <row r="57" spans="1:62" s="2" customFormat="1" ht="24.2" customHeight="1" x14ac:dyDescent="0.2">
      <c r="A57" s="12"/>
      <c r="B57" s="36"/>
      <c r="C57" s="37" t="s">
        <v>119</v>
      </c>
      <c r="D57" s="37" t="s">
        <v>43</v>
      </c>
      <c r="E57" s="38"/>
      <c r="F57" s="39" t="s">
        <v>120</v>
      </c>
      <c r="G57" s="40" t="s">
        <v>90</v>
      </c>
      <c r="H57" s="41">
        <v>1.02</v>
      </c>
      <c r="I57" s="13"/>
      <c r="J57" s="42" t="s">
        <v>0</v>
      </c>
      <c r="K57" s="43" t="s">
        <v>9</v>
      </c>
      <c r="L57" s="44">
        <v>1.125</v>
      </c>
      <c r="M57" s="44">
        <f>L57*H57</f>
        <v>1.1475</v>
      </c>
      <c r="N57" s="44">
        <v>1.0019999999999999E-2</v>
      </c>
      <c r="O57" s="44">
        <f>N57*H57</f>
        <v>1.0220399999999999E-2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121</v>
      </c>
    </row>
    <row r="58" spans="1:62" s="2" customFormat="1" ht="24.2" customHeight="1" x14ac:dyDescent="0.2">
      <c r="A58" s="12"/>
      <c r="B58" s="36"/>
      <c r="C58" s="37" t="s">
        <v>122</v>
      </c>
      <c r="D58" s="37" t="s">
        <v>43</v>
      </c>
      <c r="E58" s="38"/>
      <c r="F58" s="39" t="s">
        <v>123</v>
      </c>
      <c r="G58" s="40" t="s">
        <v>113</v>
      </c>
      <c r="H58" s="41">
        <v>5.5E-2</v>
      </c>
      <c r="I58" s="13"/>
      <c r="J58" s="42" t="s">
        <v>0</v>
      </c>
      <c r="K58" s="43" t="s">
        <v>9</v>
      </c>
      <c r="L58" s="44">
        <v>1.4750000000000001</v>
      </c>
      <c r="M58" s="44">
        <f>L58*H58</f>
        <v>8.1125000000000003E-2</v>
      </c>
      <c r="N58" s="44">
        <v>0</v>
      </c>
      <c r="O58" s="44">
        <f>N58*H58</f>
        <v>0</v>
      </c>
      <c r="P58" s="44">
        <v>0</v>
      </c>
      <c r="Q58" s="45">
        <f>P58*H58</f>
        <v>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O58" s="46" t="s">
        <v>46</v>
      </c>
      <c r="AQ58" s="46" t="s">
        <v>43</v>
      </c>
      <c r="AR58" s="46" t="s">
        <v>15</v>
      </c>
      <c r="AV58" s="8" t="s">
        <v>41</v>
      </c>
      <c r="BB58" s="47" t="e">
        <f>IF(K58="základní",#REF!,0)</f>
        <v>#REF!</v>
      </c>
      <c r="BC58" s="47">
        <f>IF(K58="snížená",#REF!,0)</f>
        <v>0</v>
      </c>
      <c r="BD58" s="47">
        <f>IF(K58="zákl. přenesená",#REF!,0)</f>
        <v>0</v>
      </c>
      <c r="BE58" s="47">
        <f>IF(K58="sníž. přenesená",#REF!,0)</f>
        <v>0</v>
      </c>
      <c r="BF58" s="47">
        <f>IF(K58="nulová",#REF!,0)</f>
        <v>0</v>
      </c>
      <c r="BG58" s="8" t="s">
        <v>14</v>
      </c>
      <c r="BH58" s="47" t="e">
        <f>ROUND(#REF!*H58,2)</f>
        <v>#REF!</v>
      </c>
      <c r="BI58" s="8" t="s">
        <v>46</v>
      </c>
      <c r="BJ58" s="46" t="s">
        <v>124</v>
      </c>
    </row>
    <row r="59" spans="1:62" s="4" customFormat="1" ht="22.9" customHeight="1" x14ac:dyDescent="0.2">
      <c r="B59" s="27"/>
      <c r="D59" s="28" t="s">
        <v>12</v>
      </c>
      <c r="E59" s="35"/>
      <c r="F59" s="35" t="s">
        <v>125</v>
      </c>
      <c r="I59" s="27"/>
      <c r="J59" s="29"/>
      <c r="K59" s="30"/>
      <c r="L59" s="30"/>
      <c r="M59" s="31">
        <f>SUM(M60:M61)</f>
        <v>7.7743999999999994E-2</v>
      </c>
      <c r="N59" s="30"/>
      <c r="O59" s="31">
        <f>SUM(O60:O61)</f>
        <v>4.3000000000000003E-2</v>
      </c>
      <c r="P59" s="30"/>
      <c r="Q59" s="32">
        <f>SUM(Q60:Q61)</f>
        <v>0</v>
      </c>
      <c r="AO59" s="28" t="s">
        <v>15</v>
      </c>
      <c r="AQ59" s="33" t="s">
        <v>12</v>
      </c>
      <c r="AR59" s="33" t="s">
        <v>14</v>
      </c>
      <c r="AV59" s="28" t="s">
        <v>41</v>
      </c>
      <c r="BH59" s="34" t="e">
        <f>SUM(BH60:BH61)</f>
        <v>#REF!</v>
      </c>
    </row>
    <row r="60" spans="1:62" s="2" customFormat="1" ht="16.5" customHeight="1" x14ac:dyDescent="0.2">
      <c r="A60" s="12"/>
      <c r="B60" s="36"/>
      <c r="C60" s="37" t="s">
        <v>126</v>
      </c>
      <c r="D60" s="37" t="s">
        <v>43</v>
      </c>
      <c r="E60" s="38"/>
      <c r="F60" s="39" t="s">
        <v>127</v>
      </c>
      <c r="G60" s="40" t="s">
        <v>128</v>
      </c>
      <c r="H60" s="41">
        <v>43</v>
      </c>
      <c r="I60" s="13"/>
      <c r="J60" s="42" t="s">
        <v>0</v>
      </c>
      <c r="K60" s="43" t="s">
        <v>9</v>
      </c>
      <c r="L60" s="44">
        <v>0</v>
      </c>
      <c r="M60" s="44">
        <f>L60*H60</f>
        <v>0</v>
      </c>
      <c r="N60" s="44">
        <v>1E-3</v>
      </c>
      <c r="O60" s="44">
        <f>N60*H60</f>
        <v>4.3000000000000003E-2</v>
      </c>
      <c r="P60" s="44">
        <v>0</v>
      </c>
      <c r="Q60" s="45">
        <f>P60*H60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O60" s="46" t="s">
        <v>46</v>
      </c>
      <c r="AQ60" s="46" t="s">
        <v>43</v>
      </c>
      <c r="AR60" s="46" t="s">
        <v>15</v>
      </c>
      <c r="AV60" s="8" t="s">
        <v>41</v>
      </c>
      <c r="BB60" s="47" t="e">
        <f>IF(K60="základní",#REF!,0)</f>
        <v>#REF!</v>
      </c>
      <c r="BC60" s="47">
        <f>IF(K60="snížená",#REF!,0)</f>
        <v>0</v>
      </c>
      <c r="BD60" s="47">
        <f>IF(K60="zákl. přenesená",#REF!,0)</f>
        <v>0</v>
      </c>
      <c r="BE60" s="47">
        <f>IF(K60="sníž. přenesená",#REF!,0)</f>
        <v>0</v>
      </c>
      <c r="BF60" s="47">
        <f>IF(K60="nulová",#REF!,0)</f>
        <v>0</v>
      </c>
      <c r="BG60" s="8" t="s">
        <v>14</v>
      </c>
      <c r="BH60" s="47" t="e">
        <f>ROUND(#REF!*H60,2)</f>
        <v>#REF!</v>
      </c>
      <c r="BI60" s="8" t="s">
        <v>46</v>
      </c>
      <c r="BJ60" s="46" t="s">
        <v>218</v>
      </c>
    </row>
    <row r="61" spans="1:62" s="2" customFormat="1" ht="24.2" customHeight="1" x14ac:dyDescent="0.2">
      <c r="A61" s="12"/>
      <c r="B61" s="36"/>
      <c r="C61" s="37" t="s">
        <v>130</v>
      </c>
      <c r="D61" s="37" t="s">
        <v>43</v>
      </c>
      <c r="E61" s="38"/>
      <c r="F61" s="39" t="s">
        <v>131</v>
      </c>
      <c r="G61" s="40" t="s">
        <v>113</v>
      </c>
      <c r="H61" s="41">
        <v>4.2999999999999997E-2</v>
      </c>
      <c r="I61" s="13"/>
      <c r="J61" s="42" t="s">
        <v>0</v>
      </c>
      <c r="K61" s="43" t="s">
        <v>9</v>
      </c>
      <c r="L61" s="44">
        <v>1.8080000000000001</v>
      </c>
      <c r="M61" s="44">
        <f>L61*H61</f>
        <v>7.7743999999999994E-2</v>
      </c>
      <c r="N61" s="44">
        <v>0</v>
      </c>
      <c r="O61" s="44">
        <f>N61*H61</f>
        <v>0</v>
      </c>
      <c r="P61" s="44">
        <v>0</v>
      </c>
      <c r="Q61" s="45">
        <f>P61*H61</f>
        <v>0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O61" s="46" t="s">
        <v>46</v>
      </c>
      <c r="AQ61" s="46" t="s">
        <v>43</v>
      </c>
      <c r="AR61" s="46" t="s">
        <v>15</v>
      </c>
      <c r="AV61" s="8" t="s">
        <v>41</v>
      </c>
      <c r="BB61" s="47" t="e">
        <f>IF(K61="základní",#REF!,0)</f>
        <v>#REF!</v>
      </c>
      <c r="BC61" s="47">
        <f>IF(K61="snížená",#REF!,0)</f>
        <v>0</v>
      </c>
      <c r="BD61" s="47">
        <f>IF(K61="zákl. přenesená",#REF!,0)</f>
        <v>0</v>
      </c>
      <c r="BE61" s="47">
        <f>IF(K61="sníž. přenesená",#REF!,0)</f>
        <v>0</v>
      </c>
      <c r="BF61" s="47">
        <f>IF(K61="nulová",#REF!,0)</f>
        <v>0</v>
      </c>
      <c r="BG61" s="8" t="s">
        <v>14</v>
      </c>
      <c r="BH61" s="47" t="e">
        <f>ROUND(#REF!*H61,2)</f>
        <v>#REF!</v>
      </c>
      <c r="BI61" s="8" t="s">
        <v>46</v>
      </c>
      <c r="BJ61" s="46" t="s">
        <v>219</v>
      </c>
    </row>
    <row r="62" spans="1:62" s="4" customFormat="1" ht="22.9" customHeight="1" x14ac:dyDescent="0.2">
      <c r="B62" s="27"/>
      <c r="D62" s="28" t="s">
        <v>12</v>
      </c>
      <c r="E62" s="35"/>
      <c r="F62" s="35" t="s">
        <v>133</v>
      </c>
      <c r="I62" s="27"/>
      <c r="J62" s="29"/>
      <c r="K62" s="30"/>
      <c r="L62" s="30"/>
      <c r="M62" s="31">
        <f>SUM(M63:M80)</f>
        <v>7.7342999999999993</v>
      </c>
      <c r="N62" s="30"/>
      <c r="O62" s="31">
        <f>SUM(O63:O80)</f>
        <v>6.4452499999999996E-3</v>
      </c>
      <c r="P62" s="30"/>
      <c r="Q62" s="32">
        <f>SUM(Q63:Q80)</f>
        <v>0</v>
      </c>
      <c r="AO62" s="28" t="s">
        <v>15</v>
      </c>
      <c r="AQ62" s="33" t="s">
        <v>12</v>
      </c>
      <c r="AR62" s="33" t="s">
        <v>14</v>
      </c>
      <c r="AV62" s="28" t="s">
        <v>41</v>
      </c>
      <c r="BH62" s="34" t="e">
        <f>SUM(BH63:BH80)</f>
        <v>#REF!</v>
      </c>
    </row>
    <row r="63" spans="1:62" s="2" customFormat="1" ht="24.2" customHeight="1" x14ac:dyDescent="0.2">
      <c r="A63" s="12"/>
      <c r="B63" s="36"/>
      <c r="C63" s="37" t="s">
        <v>1</v>
      </c>
      <c r="D63" s="37" t="s">
        <v>43</v>
      </c>
      <c r="E63" s="38"/>
      <c r="F63" s="39" t="s">
        <v>134</v>
      </c>
      <c r="G63" s="40" t="s">
        <v>49</v>
      </c>
      <c r="H63" s="41">
        <v>25.780999999999999</v>
      </c>
      <c r="I63" s="13"/>
      <c r="J63" s="42" t="s">
        <v>0</v>
      </c>
      <c r="K63" s="43" t="s">
        <v>9</v>
      </c>
      <c r="L63" s="44">
        <v>0.3</v>
      </c>
      <c r="M63" s="44">
        <f>L63*H63</f>
        <v>7.7342999999999993</v>
      </c>
      <c r="N63" s="44">
        <v>2.5000000000000001E-4</v>
      </c>
      <c r="O63" s="44">
        <f>N63*H63</f>
        <v>6.4452499999999996E-3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135</v>
      </c>
    </row>
    <row r="64" spans="1:62" s="6" customFormat="1" x14ac:dyDescent="0.2">
      <c r="B64" s="64"/>
      <c r="D64" s="49" t="s">
        <v>51</v>
      </c>
      <c r="E64" s="65"/>
      <c r="F64" s="66" t="s">
        <v>136</v>
      </c>
      <c r="H64" s="65" t="s">
        <v>0</v>
      </c>
      <c r="I64" s="64"/>
      <c r="J64" s="67"/>
      <c r="K64" s="68"/>
      <c r="L64" s="68"/>
      <c r="M64" s="68"/>
      <c r="N64" s="68"/>
      <c r="O64" s="68"/>
      <c r="P64" s="68"/>
      <c r="Q64" s="69"/>
      <c r="AQ64" s="65" t="s">
        <v>51</v>
      </c>
      <c r="AR64" s="65" t="s">
        <v>15</v>
      </c>
      <c r="AS64" s="6" t="s">
        <v>14</v>
      </c>
      <c r="AT64" s="6" t="s">
        <v>7</v>
      </c>
      <c r="AU64" s="6" t="s">
        <v>13</v>
      </c>
      <c r="AV64" s="65" t="s">
        <v>41</v>
      </c>
    </row>
    <row r="65" spans="1:62" s="5" customFormat="1" x14ac:dyDescent="0.2">
      <c r="B65" s="48"/>
      <c r="D65" s="49" t="s">
        <v>51</v>
      </c>
      <c r="E65" s="50"/>
      <c r="F65" s="51" t="s">
        <v>200</v>
      </c>
      <c r="H65" s="52">
        <v>2.2440000000000002</v>
      </c>
      <c r="I65" s="48"/>
      <c r="J65" s="53"/>
      <c r="K65" s="54"/>
      <c r="L65" s="54"/>
      <c r="M65" s="54"/>
      <c r="N65" s="54"/>
      <c r="O65" s="54"/>
      <c r="P65" s="54"/>
      <c r="Q65" s="55"/>
      <c r="AQ65" s="50" t="s">
        <v>51</v>
      </c>
      <c r="AR65" s="50" t="s">
        <v>15</v>
      </c>
      <c r="AS65" s="5" t="s">
        <v>15</v>
      </c>
      <c r="AT65" s="5" t="s">
        <v>7</v>
      </c>
      <c r="AU65" s="5" t="s">
        <v>13</v>
      </c>
      <c r="AV65" s="50" t="s">
        <v>41</v>
      </c>
    </row>
    <row r="66" spans="1:62" s="6" customFormat="1" x14ac:dyDescent="0.2">
      <c r="B66" s="64"/>
      <c r="D66" s="49" t="s">
        <v>51</v>
      </c>
      <c r="E66" s="65"/>
      <c r="F66" s="66" t="s">
        <v>137</v>
      </c>
      <c r="H66" s="65" t="s">
        <v>0</v>
      </c>
      <c r="I66" s="64"/>
      <c r="J66" s="67"/>
      <c r="K66" s="68"/>
      <c r="L66" s="68"/>
      <c r="M66" s="68"/>
      <c r="N66" s="68"/>
      <c r="O66" s="68"/>
      <c r="P66" s="68"/>
      <c r="Q66" s="69"/>
      <c r="AQ66" s="65" t="s">
        <v>51</v>
      </c>
      <c r="AR66" s="65" t="s">
        <v>15</v>
      </c>
      <c r="AS66" s="6" t="s">
        <v>14</v>
      </c>
      <c r="AT66" s="6" t="s">
        <v>7</v>
      </c>
      <c r="AU66" s="6" t="s">
        <v>13</v>
      </c>
      <c r="AV66" s="65" t="s">
        <v>41</v>
      </c>
    </row>
    <row r="67" spans="1:62" s="5" customFormat="1" x14ac:dyDescent="0.2">
      <c r="B67" s="48"/>
      <c r="D67" s="49" t="s">
        <v>51</v>
      </c>
      <c r="E67" s="50"/>
      <c r="F67" s="51" t="s">
        <v>220</v>
      </c>
      <c r="H67" s="52">
        <v>5.8380000000000001</v>
      </c>
      <c r="I67" s="48"/>
      <c r="J67" s="53"/>
      <c r="K67" s="54"/>
      <c r="L67" s="54"/>
      <c r="M67" s="54"/>
      <c r="N67" s="54"/>
      <c r="O67" s="54"/>
      <c r="P67" s="54"/>
      <c r="Q67" s="55"/>
      <c r="AQ67" s="50" t="s">
        <v>51</v>
      </c>
      <c r="AR67" s="50" t="s">
        <v>15</v>
      </c>
      <c r="AS67" s="5" t="s">
        <v>15</v>
      </c>
      <c r="AT67" s="5" t="s">
        <v>7</v>
      </c>
      <c r="AU67" s="5" t="s">
        <v>13</v>
      </c>
      <c r="AV67" s="50" t="s">
        <v>41</v>
      </c>
    </row>
    <row r="68" spans="1:62" s="6" customFormat="1" x14ac:dyDescent="0.2">
      <c r="B68" s="64"/>
      <c r="D68" s="49" t="s">
        <v>51</v>
      </c>
      <c r="E68" s="65"/>
      <c r="F68" s="66" t="s">
        <v>139</v>
      </c>
      <c r="H68" s="65" t="s">
        <v>0</v>
      </c>
      <c r="I68" s="64"/>
      <c r="J68" s="67"/>
      <c r="K68" s="68"/>
      <c r="L68" s="68"/>
      <c r="M68" s="68"/>
      <c r="N68" s="68"/>
      <c r="O68" s="68"/>
      <c r="P68" s="68"/>
      <c r="Q68" s="69"/>
      <c r="AQ68" s="65" t="s">
        <v>51</v>
      </c>
      <c r="AR68" s="65" t="s">
        <v>15</v>
      </c>
      <c r="AS68" s="6" t="s">
        <v>14</v>
      </c>
      <c r="AT68" s="6" t="s">
        <v>7</v>
      </c>
      <c r="AU68" s="6" t="s">
        <v>13</v>
      </c>
      <c r="AV68" s="65" t="s">
        <v>41</v>
      </c>
    </row>
    <row r="69" spans="1:62" s="5" customFormat="1" x14ac:dyDescent="0.2">
      <c r="B69" s="48"/>
      <c r="D69" s="49" t="s">
        <v>51</v>
      </c>
      <c r="E69" s="50"/>
      <c r="F69" s="51" t="s">
        <v>221</v>
      </c>
      <c r="H69" s="52">
        <v>1.952</v>
      </c>
      <c r="I69" s="48"/>
      <c r="J69" s="53"/>
      <c r="K69" s="54"/>
      <c r="L69" s="54"/>
      <c r="M69" s="54"/>
      <c r="N69" s="54"/>
      <c r="O69" s="54"/>
      <c r="P69" s="54"/>
      <c r="Q69" s="55"/>
      <c r="AQ69" s="50" t="s">
        <v>51</v>
      </c>
      <c r="AR69" s="50" t="s">
        <v>15</v>
      </c>
      <c r="AS69" s="5" t="s">
        <v>15</v>
      </c>
      <c r="AT69" s="5" t="s">
        <v>7</v>
      </c>
      <c r="AU69" s="5" t="s">
        <v>13</v>
      </c>
      <c r="AV69" s="50" t="s">
        <v>41</v>
      </c>
    </row>
    <row r="70" spans="1:62" s="6" customFormat="1" x14ac:dyDescent="0.2">
      <c r="B70" s="64"/>
      <c r="D70" s="49" t="s">
        <v>51</v>
      </c>
      <c r="E70" s="65"/>
      <c r="F70" s="66" t="s">
        <v>141</v>
      </c>
      <c r="H70" s="65" t="s">
        <v>0</v>
      </c>
      <c r="I70" s="64"/>
      <c r="J70" s="67"/>
      <c r="K70" s="68"/>
      <c r="L70" s="68"/>
      <c r="M70" s="68"/>
      <c r="N70" s="68"/>
      <c r="O70" s="68"/>
      <c r="P70" s="68"/>
      <c r="Q70" s="69"/>
      <c r="AQ70" s="65" t="s">
        <v>51</v>
      </c>
      <c r="AR70" s="65" t="s">
        <v>15</v>
      </c>
      <c r="AS70" s="6" t="s">
        <v>14</v>
      </c>
      <c r="AT70" s="6" t="s">
        <v>7</v>
      </c>
      <c r="AU70" s="6" t="s">
        <v>13</v>
      </c>
      <c r="AV70" s="65" t="s">
        <v>41</v>
      </c>
    </row>
    <row r="71" spans="1:62" s="5" customFormat="1" x14ac:dyDescent="0.2">
      <c r="B71" s="48"/>
      <c r="D71" s="49" t="s">
        <v>51</v>
      </c>
      <c r="E71" s="50"/>
      <c r="F71" s="51" t="s">
        <v>204</v>
      </c>
      <c r="H71" s="52">
        <v>11.52</v>
      </c>
      <c r="I71" s="48"/>
      <c r="J71" s="53"/>
      <c r="K71" s="54"/>
      <c r="L71" s="54"/>
      <c r="M71" s="54"/>
      <c r="N71" s="54"/>
      <c r="O71" s="54"/>
      <c r="P71" s="54"/>
      <c r="Q71" s="55"/>
      <c r="AQ71" s="50" t="s">
        <v>51</v>
      </c>
      <c r="AR71" s="50" t="s">
        <v>15</v>
      </c>
      <c r="AS71" s="5" t="s">
        <v>15</v>
      </c>
      <c r="AT71" s="5" t="s">
        <v>7</v>
      </c>
      <c r="AU71" s="5" t="s">
        <v>13</v>
      </c>
      <c r="AV71" s="50" t="s">
        <v>41</v>
      </c>
    </row>
    <row r="72" spans="1:62" s="6" customFormat="1" x14ac:dyDescent="0.2">
      <c r="B72" s="64"/>
      <c r="D72" s="49" t="s">
        <v>51</v>
      </c>
      <c r="E72" s="65"/>
      <c r="F72" s="66" t="s">
        <v>143</v>
      </c>
      <c r="H72" s="65" t="s">
        <v>0</v>
      </c>
      <c r="I72" s="64"/>
      <c r="J72" s="67"/>
      <c r="K72" s="68"/>
      <c r="L72" s="68"/>
      <c r="M72" s="68"/>
      <c r="N72" s="68"/>
      <c r="O72" s="68"/>
      <c r="P72" s="68"/>
      <c r="Q72" s="69"/>
      <c r="AQ72" s="65" t="s">
        <v>51</v>
      </c>
      <c r="AR72" s="65" t="s">
        <v>15</v>
      </c>
      <c r="AS72" s="6" t="s">
        <v>14</v>
      </c>
      <c r="AT72" s="6" t="s">
        <v>7</v>
      </c>
      <c r="AU72" s="6" t="s">
        <v>13</v>
      </c>
      <c r="AV72" s="65" t="s">
        <v>41</v>
      </c>
    </row>
    <row r="73" spans="1:62" s="5" customFormat="1" x14ac:dyDescent="0.2">
      <c r="B73" s="48"/>
      <c r="D73" s="49" t="s">
        <v>51</v>
      </c>
      <c r="E73" s="50"/>
      <c r="F73" s="51" t="s">
        <v>222</v>
      </c>
      <c r="H73" s="52">
        <v>4.2270000000000003</v>
      </c>
      <c r="I73" s="48"/>
      <c r="J73" s="53"/>
      <c r="K73" s="54"/>
      <c r="L73" s="54"/>
      <c r="M73" s="54"/>
      <c r="N73" s="54"/>
      <c r="O73" s="54"/>
      <c r="P73" s="54"/>
      <c r="Q73" s="55"/>
      <c r="AQ73" s="50" t="s">
        <v>51</v>
      </c>
      <c r="AR73" s="50" t="s">
        <v>15</v>
      </c>
      <c r="AS73" s="5" t="s">
        <v>15</v>
      </c>
      <c r="AT73" s="5" t="s">
        <v>7</v>
      </c>
      <c r="AU73" s="5" t="s">
        <v>13</v>
      </c>
      <c r="AV73" s="50" t="s">
        <v>41</v>
      </c>
    </row>
    <row r="74" spans="1:62" s="7" customFormat="1" x14ac:dyDescent="0.2">
      <c r="B74" s="70"/>
      <c r="D74" s="49" t="s">
        <v>51</v>
      </c>
      <c r="E74" s="71"/>
      <c r="F74" s="72" t="s">
        <v>99</v>
      </c>
      <c r="H74" s="73">
        <v>25.781000000000002</v>
      </c>
      <c r="I74" s="70"/>
      <c r="J74" s="74"/>
      <c r="K74" s="75"/>
      <c r="L74" s="75"/>
      <c r="M74" s="75"/>
      <c r="N74" s="75"/>
      <c r="O74" s="75"/>
      <c r="P74" s="75"/>
      <c r="Q74" s="76"/>
      <c r="AQ74" s="71" t="s">
        <v>51</v>
      </c>
      <c r="AR74" s="71" t="s">
        <v>15</v>
      </c>
      <c r="AS74" s="7" t="s">
        <v>59</v>
      </c>
      <c r="AT74" s="7" t="s">
        <v>7</v>
      </c>
      <c r="AU74" s="7" t="s">
        <v>14</v>
      </c>
      <c r="AV74" s="71" t="s">
        <v>41</v>
      </c>
    </row>
    <row r="75" spans="1:62" s="2" customFormat="1" ht="24.2" customHeight="1" x14ac:dyDescent="0.2">
      <c r="A75" s="12"/>
      <c r="B75" s="36"/>
      <c r="C75" s="37" t="s">
        <v>145</v>
      </c>
      <c r="D75" s="37" t="s">
        <v>43</v>
      </c>
      <c r="E75" s="38"/>
      <c r="F75" s="39" t="s">
        <v>146</v>
      </c>
      <c r="G75" s="40" t="s">
        <v>49</v>
      </c>
      <c r="H75" s="41">
        <v>5.9429999999999996</v>
      </c>
      <c r="I75" s="13"/>
      <c r="J75" s="42" t="s">
        <v>0</v>
      </c>
      <c r="K75" s="43" t="s">
        <v>9</v>
      </c>
      <c r="L75" s="44">
        <v>0</v>
      </c>
      <c r="M75" s="44">
        <f>L75*H75</f>
        <v>0</v>
      </c>
      <c r="N75" s="44">
        <v>0</v>
      </c>
      <c r="O75" s="44">
        <f>N75*H75</f>
        <v>0</v>
      </c>
      <c r="P75" s="44">
        <v>0</v>
      </c>
      <c r="Q75" s="45">
        <f>P75*H75</f>
        <v>0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O75" s="46" t="s">
        <v>46</v>
      </c>
      <c r="AQ75" s="46" t="s">
        <v>43</v>
      </c>
      <c r="AR75" s="46" t="s">
        <v>15</v>
      </c>
      <c r="AV75" s="8" t="s">
        <v>41</v>
      </c>
      <c r="BB75" s="47" t="e">
        <f>IF(K75="základní",#REF!,0)</f>
        <v>#REF!</v>
      </c>
      <c r="BC75" s="47">
        <f>IF(K75="snížená",#REF!,0)</f>
        <v>0</v>
      </c>
      <c r="BD75" s="47">
        <f>IF(K75="zákl. přenesená",#REF!,0)</f>
        <v>0</v>
      </c>
      <c r="BE75" s="47">
        <f>IF(K75="sníž. přenesená",#REF!,0)</f>
        <v>0</v>
      </c>
      <c r="BF75" s="47">
        <f>IF(K75="nulová",#REF!,0)</f>
        <v>0</v>
      </c>
      <c r="BG75" s="8" t="s">
        <v>14</v>
      </c>
      <c r="BH75" s="47" t="e">
        <f>ROUND(#REF!*H75,2)</f>
        <v>#REF!</v>
      </c>
      <c r="BI75" s="8" t="s">
        <v>46</v>
      </c>
      <c r="BJ75" s="46" t="s">
        <v>147</v>
      </c>
    </row>
    <row r="76" spans="1:62" s="6" customFormat="1" x14ac:dyDescent="0.2">
      <c r="B76" s="64"/>
      <c r="D76" s="49" t="s">
        <v>51</v>
      </c>
      <c r="E76" s="65" t="s">
        <v>0</v>
      </c>
      <c r="F76" s="66" t="s">
        <v>148</v>
      </c>
      <c r="H76" s="65" t="s">
        <v>0</v>
      </c>
      <c r="I76" s="64"/>
      <c r="J76" s="67"/>
      <c r="K76" s="68"/>
      <c r="L76" s="68"/>
      <c r="M76" s="68"/>
      <c r="N76" s="68"/>
      <c r="O76" s="68"/>
      <c r="P76" s="68"/>
      <c r="Q76" s="69"/>
      <c r="AQ76" s="65" t="s">
        <v>51</v>
      </c>
      <c r="AR76" s="65" t="s">
        <v>15</v>
      </c>
      <c r="AS76" s="6" t="s">
        <v>14</v>
      </c>
      <c r="AT76" s="6" t="s">
        <v>7</v>
      </c>
      <c r="AU76" s="6" t="s">
        <v>13</v>
      </c>
      <c r="AV76" s="65" t="s">
        <v>41</v>
      </c>
    </row>
    <row r="77" spans="1:62" s="5" customFormat="1" x14ac:dyDescent="0.2">
      <c r="B77" s="48"/>
      <c r="D77" s="49" t="s">
        <v>51</v>
      </c>
      <c r="E77" s="50" t="s">
        <v>0</v>
      </c>
      <c r="F77" s="51" t="s">
        <v>223</v>
      </c>
      <c r="H77" s="52">
        <v>3.7429999999999999</v>
      </c>
      <c r="I77" s="48"/>
      <c r="J77" s="53"/>
      <c r="K77" s="54"/>
      <c r="L77" s="54"/>
      <c r="M77" s="54"/>
      <c r="N77" s="54"/>
      <c r="O77" s="54"/>
      <c r="P77" s="54"/>
      <c r="Q77" s="55"/>
      <c r="AQ77" s="50" t="s">
        <v>51</v>
      </c>
      <c r="AR77" s="50" t="s">
        <v>15</v>
      </c>
      <c r="AS77" s="5" t="s">
        <v>15</v>
      </c>
      <c r="AT77" s="5" t="s">
        <v>7</v>
      </c>
      <c r="AU77" s="5" t="s">
        <v>13</v>
      </c>
      <c r="AV77" s="50" t="s">
        <v>41</v>
      </c>
    </row>
    <row r="78" spans="1:62" s="6" customFormat="1" x14ac:dyDescent="0.2">
      <c r="B78" s="64"/>
      <c r="D78" s="49" t="s">
        <v>51</v>
      </c>
      <c r="E78" s="65" t="s">
        <v>0</v>
      </c>
      <c r="F78" s="66" t="s">
        <v>150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 t="s">
        <v>0</v>
      </c>
      <c r="F79" s="51" t="s">
        <v>224</v>
      </c>
      <c r="H79" s="52">
        <v>2.2000000000000002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7" customFormat="1" x14ac:dyDescent="0.2">
      <c r="B80" s="70"/>
      <c r="D80" s="49" t="s">
        <v>51</v>
      </c>
      <c r="E80" s="71" t="s">
        <v>0</v>
      </c>
      <c r="F80" s="72" t="s">
        <v>99</v>
      </c>
      <c r="H80" s="73">
        <v>5.9429999999999996</v>
      </c>
      <c r="I80" s="70"/>
      <c r="J80" s="74"/>
      <c r="K80" s="75"/>
      <c r="L80" s="75"/>
      <c r="M80" s="75"/>
      <c r="N80" s="75"/>
      <c r="O80" s="75"/>
      <c r="P80" s="75"/>
      <c r="Q80" s="76"/>
      <c r="AQ80" s="71" t="s">
        <v>51</v>
      </c>
      <c r="AR80" s="71" t="s">
        <v>15</v>
      </c>
      <c r="AS80" s="7" t="s">
        <v>59</v>
      </c>
      <c r="AT80" s="7" t="s">
        <v>7</v>
      </c>
      <c r="AU80" s="7" t="s">
        <v>14</v>
      </c>
      <c r="AV80" s="71" t="s">
        <v>41</v>
      </c>
    </row>
    <row r="81" spans="1:28" s="2" customFormat="1" ht="6.95" customHeight="1" x14ac:dyDescent="0.2">
      <c r="A81" s="12"/>
      <c r="B81" s="15"/>
      <c r="C81" s="16"/>
      <c r="D81" s="16"/>
      <c r="E81" s="16"/>
      <c r="F81" s="16"/>
      <c r="G81" s="16"/>
      <c r="H81" s="16"/>
      <c r="I81" s="13"/>
      <c r="J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</sheetData>
  <sheetProtection algorithmName="SHA-512" hashValue="bKNstsK4ExGdDFmHTMZqExGuC7ucdWkW4X9Td7ueZYqKrYa7QeLNpRcFociG4DksGmb6b+htbfBn0MTIQ7bP6w==" saltValue="cXLwM22HcjLsigqeMHcd7g==" spinCount="100000" sheet="1" objects="1" scenarios="1"/>
  <autoFilter ref="C17:H80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81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6.6640625" style="1" customWidth="1"/>
    <col min="6" max="6" width="70.83203125" style="1" customWidth="1"/>
    <col min="7" max="7" width="7.5" style="1" customWidth="1"/>
    <col min="8" max="8" width="14.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45.7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'C-Malý dětský stánek č.3'!E6:H6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22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'C-Malý dětský stánek č.3'!F12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'C-Malý dětský stánek č.3'!F14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SUM(M19:M53)</f>
        <v>9.5211579999999998</v>
      </c>
      <c r="N18" s="30"/>
      <c r="O18" s="31">
        <f>SUM(O19:O53)</f>
        <v>0.37769122000000005</v>
      </c>
      <c r="P18" s="30"/>
      <c r="Q18" s="32">
        <f>SUM(Q19:Q53)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SUM(BH19:BH53)</f>
        <v>#REF!</v>
      </c>
    </row>
    <row r="19" spans="1:62" s="2" customFormat="1" ht="21.75" customHeight="1" x14ac:dyDescent="0.2">
      <c r="A19" s="12"/>
      <c r="B19" s="36"/>
      <c r="C19" s="37" t="s">
        <v>155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227</v>
      </c>
    </row>
    <row r="20" spans="1:62" s="2" customFormat="1" ht="24.2" customHeight="1" x14ac:dyDescent="0.2">
      <c r="A20" s="12"/>
      <c r="B20" s="36"/>
      <c r="C20" s="37" t="s">
        <v>14</v>
      </c>
      <c r="D20" s="37" t="s">
        <v>43</v>
      </c>
      <c r="E20" s="38"/>
      <c r="F20" s="39" t="s">
        <v>48</v>
      </c>
      <c r="G20" s="40" t="s">
        <v>49</v>
      </c>
      <c r="H20" s="41">
        <v>2.911</v>
      </c>
      <c r="I20" s="13"/>
      <c r="J20" s="42" t="s">
        <v>0</v>
      </c>
      <c r="K20" s="43" t="s">
        <v>9</v>
      </c>
      <c r="L20" s="44">
        <v>0.17</v>
      </c>
      <c r="M20" s="44">
        <f>L20*H20</f>
        <v>0.49487000000000003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197</v>
      </c>
      <c r="H21" s="52">
        <v>2.911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15</v>
      </c>
      <c r="D22" s="56" t="s">
        <v>54</v>
      </c>
      <c r="E22" s="57"/>
      <c r="F22" s="58" t="s">
        <v>55</v>
      </c>
      <c r="G22" s="59" t="s">
        <v>49</v>
      </c>
      <c r="H22" s="60">
        <v>3.202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2.9810620000000003E-2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198</v>
      </c>
      <c r="H23" s="52">
        <v>3.202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53</v>
      </c>
      <c r="D24" s="37" t="s">
        <v>43</v>
      </c>
      <c r="E24" s="38"/>
      <c r="F24" s="39" t="s">
        <v>60</v>
      </c>
      <c r="G24" s="40" t="s">
        <v>61</v>
      </c>
      <c r="H24" s="41">
        <v>5.8000000000000003E-2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6.9136000000000002E-4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199</v>
      </c>
      <c r="H25" s="52">
        <v>5.8000000000000003E-2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59</v>
      </c>
      <c r="D26" s="37" t="s">
        <v>43</v>
      </c>
      <c r="E26" s="38"/>
      <c r="F26" s="39" t="s">
        <v>65</v>
      </c>
      <c r="G26" s="40" t="s">
        <v>49</v>
      </c>
      <c r="H26" s="41">
        <v>2.2440000000000002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0.776424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200</v>
      </c>
      <c r="H27" s="52">
        <v>2.2440000000000002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 t="s">
        <v>64</v>
      </c>
      <c r="D28" s="56" t="s">
        <v>54</v>
      </c>
      <c r="E28" s="57"/>
      <c r="F28" s="58" t="s">
        <v>55</v>
      </c>
      <c r="G28" s="59" t="s">
        <v>49</v>
      </c>
      <c r="H28" s="60">
        <v>2.468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2.297708E-2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201</v>
      </c>
      <c r="H29" s="52">
        <v>2.468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37" t="s">
        <v>69</v>
      </c>
      <c r="D30" s="37" t="s">
        <v>43</v>
      </c>
      <c r="E30" s="38"/>
      <c r="F30" s="39" t="s">
        <v>73</v>
      </c>
      <c r="G30" s="40" t="s">
        <v>61</v>
      </c>
      <c r="H30" s="41">
        <v>4.4999999999999998E-2</v>
      </c>
      <c r="I30" s="13"/>
      <c r="J30" s="42" t="s">
        <v>0</v>
      </c>
      <c r="K30" s="43" t="s">
        <v>9</v>
      </c>
      <c r="L30" s="44">
        <v>0</v>
      </c>
      <c r="M30" s="44">
        <f>L30*H30</f>
        <v>0</v>
      </c>
      <c r="N30" s="44">
        <v>2.2839999999999999E-2</v>
      </c>
      <c r="O30" s="44">
        <f>N30*H30</f>
        <v>1.0277999999999999E-3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74</v>
      </c>
    </row>
    <row r="31" spans="1:62" s="5" customFormat="1" x14ac:dyDescent="0.2">
      <c r="B31" s="48"/>
      <c r="D31" s="49" t="s">
        <v>51</v>
      </c>
      <c r="E31" s="50"/>
      <c r="F31" s="51" t="s">
        <v>202</v>
      </c>
      <c r="H31" s="52">
        <v>4.4999999999999998E-2</v>
      </c>
      <c r="I31" s="48"/>
      <c r="J31" s="53"/>
      <c r="K31" s="54"/>
      <c r="L31" s="54"/>
      <c r="M31" s="54"/>
      <c r="N31" s="54"/>
      <c r="O31" s="54"/>
      <c r="P31" s="54"/>
      <c r="Q31" s="55"/>
      <c r="AQ31" s="50" t="s">
        <v>51</v>
      </c>
      <c r="AR31" s="50" t="s">
        <v>15</v>
      </c>
      <c r="AS31" s="5" t="s">
        <v>15</v>
      </c>
      <c r="AT31" s="5" t="s">
        <v>7</v>
      </c>
      <c r="AU31" s="5" t="s">
        <v>14</v>
      </c>
      <c r="AV31" s="50" t="s">
        <v>41</v>
      </c>
    </row>
    <row r="32" spans="1:62" s="2" customFormat="1" ht="16.5" customHeight="1" x14ac:dyDescent="0.2">
      <c r="A32" s="12"/>
      <c r="B32" s="36"/>
      <c r="C32" s="37" t="s">
        <v>72</v>
      </c>
      <c r="D32" s="37" t="s">
        <v>43</v>
      </c>
      <c r="E32" s="38"/>
      <c r="F32" s="39" t="s">
        <v>77</v>
      </c>
      <c r="G32" s="40" t="s">
        <v>49</v>
      </c>
      <c r="H32" s="41">
        <v>11.52</v>
      </c>
      <c r="I32" s="13"/>
      <c r="J32" s="42" t="s">
        <v>0</v>
      </c>
      <c r="K32" s="43" t="s">
        <v>9</v>
      </c>
      <c r="L32" s="44">
        <v>0.252</v>
      </c>
      <c r="M32" s="44">
        <f>L32*H32</f>
        <v>2.9030399999999998</v>
      </c>
      <c r="N32" s="44">
        <v>0</v>
      </c>
      <c r="O32" s="44">
        <f>N32*H32</f>
        <v>0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46</v>
      </c>
      <c r="AQ32" s="46" t="s">
        <v>43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203</v>
      </c>
    </row>
    <row r="33" spans="1:62" s="6" customFormat="1" x14ac:dyDescent="0.2">
      <c r="B33" s="64"/>
      <c r="D33" s="49" t="s">
        <v>51</v>
      </c>
      <c r="E33" s="65" t="s">
        <v>0</v>
      </c>
      <c r="F33" s="66" t="s">
        <v>79</v>
      </c>
      <c r="H33" s="65" t="s">
        <v>0</v>
      </c>
      <c r="I33" s="64"/>
      <c r="J33" s="67"/>
      <c r="K33" s="68"/>
      <c r="L33" s="68"/>
      <c r="M33" s="68"/>
      <c r="N33" s="68"/>
      <c r="O33" s="68"/>
      <c r="P33" s="68"/>
      <c r="Q33" s="69"/>
      <c r="AQ33" s="65" t="s">
        <v>51</v>
      </c>
      <c r="AR33" s="65" t="s">
        <v>15</v>
      </c>
      <c r="AS33" s="6" t="s">
        <v>14</v>
      </c>
      <c r="AT33" s="6" t="s">
        <v>7</v>
      </c>
      <c r="AU33" s="6" t="s">
        <v>13</v>
      </c>
      <c r="AV33" s="65" t="s">
        <v>41</v>
      </c>
    </row>
    <row r="34" spans="1:62" s="5" customFormat="1" x14ac:dyDescent="0.2">
      <c r="B34" s="48"/>
      <c r="D34" s="49" t="s">
        <v>51</v>
      </c>
      <c r="E34" s="50" t="s">
        <v>0</v>
      </c>
      <c r="F34" s="51" t="s">
        <v>204</v>
      </c>
      <c r="H34" s="52">
        <v>11.52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16.5" customHeight="1" x14ac:dyDescent="0.2">
      <c r="A35" s="12"/>
      <c r="B35" s="36"/>
      <c r="C35" s="56" t="s">
        <v>76</v>
      </c>
      <c r="D35" s="56" t="s">
        <v>54</v>
      </c>
      <c r="E35" s="57"/>
      <c r="F35" s="58" t="s">
        <v>82</v>
      </c>
      <c r="G35" s="59" t="s">
        <v>61</v>
      </c>
      <c r="H35" s="60">
        <v>0.38</v>
      </c>
      <c r="I35" s="61"/>
      <c r="J35" s="62" t="s">
        <v>0</v>
      </c>
      <c r="K35" s="63" t="s">
        <v>9</v>
      </c>
      <c r="L35" s="44">
        <v>0</v>
      </c>
      <c r="M35" s="44">
        <f>L35*H35</f>
        <v>0</v>
      </c>
      <c r="N35" s="44">
        <v>0.55000000000000004</v>
      </c>
      <c r="O35" s="44">
        <f>N35*H35</f>
        <v>0.20900000000000002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56</v>
      </c>
      <c r="AQ35" s="46" t="s">
        <v>54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205</v>
      </c>
    </row>
    <row r="36" spans="1:62" s="5" customFormat="1" x14ac:dyDescent="0.2">
      <c r="B36" s="48"/>
      <c r="D36" s="49" t="s">
        <v>51</v>
      </c>
      <c r="E36" s="50"/>
      <c r="F36" s="51" t="s">
        <v>206</v>
      </c>
      <c r="H36" s="52">
        <v>0.38</v>
      </c>
      <c r="I36" s="48"/>
      <c r="J36" s="53"/>
      <c r="K36" s="54"/>
      <c r="L36" s="54"/>
      <c r="M36" s="54"/>
      <c r="N36" s="54"/>
      <c r="O36" s="54"/>
      <c r="P36" s="54"/>
      <c r="Q36" s="55"/>
      <c r="AQ36" s="50" t="s">
        <v>51</v>
      </c>
      <c r="AR36" s="50" t="s">
        <v>15</v>
      </c>
      <c r="AS36" s="5" t="s">
        <v>15</v>
      </c>
      <c r="AT36" s="5" t="s">
        <v>7</v>
      </c>
      <c r="AU36" s="5" t="s">
        <v>14</v>
      </c>
      <c r="AV36" s="50" t="s">
        <v>41</v>
      </c>
    </row>
    <row r="37" spans="1:62" s="2" customFormat="1" ht="24.2" customHeight="1" x14ac:dyDescent="0.2">
      <c r="A37" s="12"/>
      <c r="B37" s="36"/>
      <c r="C37" s="37" t="s">
        <v>81</v>
      </c>
      <c r="D37" s="37" t="s">
        <v>43</v>
      </c>
      <c r="E37" s="38"/>
      <c r="F37" s="39" t="s">
        <v>85</v>
      </c>
      <c r="G37" s="40" t="s">
        <v>49</v>
      </c>
      <c r="H37" s="41">
        <v>0.34599999999999997</v>
      </c>
      <c r="I37" s="13"/>
      <c r="J37" s="42" t="s">
        <v>0</v>
      </c>
      <c r="K37" s="43" t="s">
        <v>9</v>
      </c>
      <c r="L37" s="44">
        <v>0</v>
      </c>
      <c r="M37" s="44">
        <f>L37*H37</f>
        <v>0</v>
      </c>
      <c r="N37" s="44">
        <v>1.8000000000000001E-4</v>
      </c>
      <c r="O37" s="44">
        <f>N37*H37</f>
        <v>6.2279999999999993E-5</v>
      </c>
      <c r="P37" s="44">
        <v>0</v>
      </c>
      <c r="Q37" s="45">
        <f>P37*H37</f>
        <v>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O37" s="46" t="s">
        <v>46</v>
      </c>
      <c r="AQ37" s="46" t="s">
        <v>43</v>
      </c>
      <c r="AR37" s="46" t="s">
        <v>15</v>
      </c>
      <c r="AV37" s="8" t="s">
        <v>41</v>
      </c>
      <c r="BB37" s="47" t="e">
        <f>IF(K37="základní",#REF!,0)</f>
        <v>#REF!</v>
      </c>
      <c r="BC37" s="47">
        <f>IF(K37="snížená",#REF!,0)</f>
        <v>0</v>
      </c>
      <c r="BD37" s="47">
        <f>IF(K37="zákl. přenesená",#REF!,0)</f>
        <v>0</v>
      </c>
      <c r="BE37" s="47">
        <f>IF(K37="sníž. přenesená",#REF!,0)</f>
        <v>0</v>
      </c>
      <c r="BF37" s="47">
        <f>IF(K37="nulová",#REF!,0)</f>
        <v>0</v>
      </c>
      <c r="BG37" s="8" t="s">
        <v>14</v>
      </c>
      <c r="BH37" s="47" t="e">
        <f>ROUND(#REF!*H37,2)</f>
        <v>#REF!</v>
      </c>
      <c r="BI37" s="8" t="s">
        <v>46</v>
      </c>
      <c r="BJ37" s="46" t="s">
        <v>207</v>
      </c>
    </row>
    <row r="38" spans="1:62" s="5" customFormat="1" x14ac:dyDescent="0.2">
      <c r="B38" s="48"/>
      <c r="D38" s="49" t="s">
        <v>51</v>
      </c>
      <c r="E38" s="50"/>
      <c r="F38" s="51" t="s">
        <v>208</v>
      </c>
      <c r="H38" s="52">
        <v>0.34599999999999997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14</v>
      </c>
      <c r="AV38" s="50" t="s">
        <v>41</v>
      </c>
    </row>
    <row r="39" spans="1:62" s="2" customFormat="1" ht="24.2" customHeight="1" x14ac:dyDescent="0.2">
      <c r="A39" s="12"/>
      <c r="B39" s="36"/>
      <c r="C39" s="37" t="s">
        <v>29</v>
      </c>
      <c r="D39" s="37" t="s">
        <v>43</v>
      </c>
      <c r="E39" s="38"/>
      <c r="F39" s="39" t="s">
        <v>89</v>
      </c>
      <c r="G39" s="40" t="s">
        <v>90</v>
      </c>
      <c r="H39" s="41">
        <v>14.596</v>
      </c>
      <c r="I39" s="13"/>
      <c r="J39" s="42" t="s">
        <v>0</v>
      </c>
      <c r="K39" s="43" t="s">
        <v>9</v>
      </c>
      <c r="L39" s="44">
        <v>0.308</v>
      </c>
      <c r="M39" s="44">
        <f>L39*H39</f>
        <v>4.4955679999999996</v>
      </c>
      <c r="N39" s="44">
        <v>0</v>
      </c>
      <c r="O39" s="44">
        <f>N39*H39</f>
        <v>0</v>
      </c>
      <c r="P39" s="44">
        <v>0</v>
      </c>
      <c r="Q39" s="45">
        <f>P39*H39</f>
        <v>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O39" s="46" t="s">
        <v>46</v>
      </c>
      <c r="AQ39" s="46" t="s">
        <v>43</v>
      </c>
      <c r="AR39" s="46" t="s">
        <v>15</v>
      </c>
      <c r="AV39" s="8" t="s">
        <v>41</v>
      </c>
      <c r="BB39" s="47" t="e">
        <f>IF(K39="základní",#REF!,0)</f>
        <v>#REF!</v>
      </c>
      <c r="BC39" s="47">
        <f>IF(K39="snížená",#REF!,0)</f>
        <v>0</v>
      </c>
      <c r="BD39" s="47">
        <f>IF(K39="zákl. přenesená",#REF!,0)</f>
        <v>0</v>
      </c>
      <c r="BE39" s="47">
        <f>IF(K39="sníž. přenesená",#REF!,0)</f>
        <v>0</v>
      </c>
      <c r="BF39" s="47">
        <f>IF(K39="nulová",#REF!,0)</f>
        <v>0</v>
      </c>
      <c r="BG39" s="8" t="s">
        <v>14</v>
      </c>
      <c r="BH39" s="47" t="e">
        <f>ROUND(#REF!*H39,2)</f>
        <v>#REF!</v>
      </c>
      <c r="BI39" s="8" t="s">
        <v>46</v>
      </c>
      <c r="BJ39" s="46" t="s">
        <v>91</v>
      </c>
    </row>
    <row r="40" spans="1:62" s="6" customFormat="1" x14ac:dyDescent="0.2">
      <c r="B40" s="64"/>
      <c r="D40" s="49" t="s">
        <v>51</v>
      </c>
      <c r="E40" s="65"/>
      <c r="F40" s="66" t="s">
        <v>92</v>
      </c>
      <c r="H40" s="65" t="s">
        <v>0</v>
      </c>
      <c r="I40" s="64"/>
      <c r="J40" s="67"/>
      <c r="K40" s="68"/>
      <c r="L40" s="68"/>
      <c r="M40" s="68"/>
      <c r="N40" s="68"/>
      <c r="O40" s="68"/>
      <c r="P40" s="68"/>
      <c r="Q40" s="69"/>
      <c r="AQ40" s="65" t="s">
        <v>51</v>
      </c>
      <c r="AR40" s="65" t="s">
        <v>15</v>
      </c>
      <c r="AS40" s="6" t="s">
        <v>14</v>
      </c>
      <c r="AT40" s="6" t="s">
        <v>7</v>
      </c>
      <c r="AU40" s="6" t="s">
        <v>13</v>
      </c>
      <c r="AV40" s="65" t="s">
        <v>41</v>
      </c>
    </row>
    <row r="41" spans="1:62" s="5" customFormat="1" x14ac:dyDescent="0.2">
      <c r="B41" s="48"/>
      <c r="D41" s="49" t="s">
        <v>51</v>
      </c>
      <c r="E41" s="50"/>
      <c r="F41" s="51" t="s">
        <v>209</v>
      </c>
      <c r="H41" s="52">
        <v>4.8760000000000003</v>
      </c>
      <c r="I41" s="48"/>
      <c r="J41" s="53"/>
      <c r="K41" s="54"/>
      <c r="L41" s="54"/>
      <c r="M41" s="54"/>
      <c r="N41" s="54"/>
      <c r="O41" s="54"/>
      <c r="P41" s="54"/>
      <c r="Q41" s="55"/>
      <c r="AQ41" s="50" t="s">
        <v>51</v>
      </c>
      <c r="AR41" s="50" t="s">
        <v>15</v>
      </c>
      <c r="AS41" s="5" t="s">
        <v>15</v>
      </c>
      <c r="AT41" s="5" t="s">
        <v>7</v>
      </c>
      <c r="AU41" s="5" t="s">
        <v>13</v>
      </c>
      <c r="AV41" s="50" t="s">
        <v>41</v>
      </c>
    </row>
    <row r="42" spans="1:62" s="6" customFormat="1" x14ac:dyDescent="0.2">
      <c r="B42" s="64"/>
      <c r="D42" s="49" t="s">
        <v>51</v>
      </c>
      <c r="E42" s="65"/>
      <c r="F42" s="66" t="s">
        <v>94</v>
      </c>
      <c r="H42" s="65" t="s">
        <v>0</v>
      </c>
      <c r="I42" s="64"/>
      <c r="J42" s="67"/>
      <c r="K42" s="68"/>
      <c r="L42" s="68"/>
      <c r="M42" s="68"/>
      <c r="N42" s="68"/>
      <c r="O42" s="68"/>
      <c r="P42" s="68"/>
      <c r="Q42" s="69"/>
      <c r="AQ42" s="65" t="s">
        <v>51</v>
      </c>
      <c r="AR42" s="65" t="s">
        <v>15</v>
      </c>
      <c r="AS42" s="6" t="s">
        <v>14</v>
      </c>
      <c r="AT42" s="6" t="s">
        <v>7</v>
      </c>
      <c r="AU42" s="6" t="s">
        <v>13</v>
      </c>
      <c r="AV42" s="65" t="s">
        <v>41</v>
      </c>
    </row>
    <row r="43" spans="1:62" s="5" customFormat="1" x14ac:dyDescent="0.2">
      <c r="B43" s="48"/>
      <c r="D43" s="49" t="s">
        <v>51</v>
      </c>
      <c r="E43" s="50"/>
      <c r="F43" s="51" t="s">
        <v>210</v>
      </c>
      <c r="H43" s="52">
        <v>4.4000000000000004</v>
      </c>
      <c r="I43" s="48"/>
      <c r="J43" s="53"/>
      <c r="K43" s="54"/>
      <c r="L43" s="54"/>
      <c r="M43" s="54"/>
      <c r="N43" s="54"/>
      <c r="O43" s="54"/>
      <c r="P43" s="54"/>
      <c r="Q43" s="55"/>
      <c r="AQ43" s="50" t="s">
        <v>51</v>
      </c>
      <c r="AR43" s="50" t="s">
        <v>15</v>
      </c>
      <c r="AS43" s="5" t="s">
        <v>15</v>
      </c>
      <c r="AT43" s="5" t="s">
        <v>7</v>
      </c>
      <c r="AU43" s="5" t="s">
        <v>13</v>
      </c>
      <c r="AV43" s="50" t="s">
        <v>41</v>
      </c>
    </row>
    <row r="44" spans="1:62" s="6" customFormat="1" x14ac:dyDescent="0.2">
      <c r="B44" s="64"/>
      <c r="D44" s="49" t="s">
        <v>51</v>
      </c>
      <c r="E44" s="65"/>
      <c r="F44" s="66" t="s">
        <v>79</v>
      </c>
      <c r="H44" s="65" t="s">
        <v>0</v>
      </c>
      <c r="I44" s="64"/>
      <c r="J44" s="67"/>
      <c r="K44" s="68"/>
      <c r="L44" s="68"/>
      <c r="M44" s="68"/>
      <c r="N44" s="68"/>
      <c r="O44" s="68"/>
      <c r="P44" s="68"/>
      <c r="Q44" s="69"/>
      <c r="AQ44" s="65" t="s">
        <v>51</v>
      </c>
      <c r="AR44" s="65" t="s">
        <v>15</v>
      </c>
      <c r="AS44" s="6" t="s">
        <v>14</v>
      </c>
      <c r="AT44" s="6" t="s">
        <v>7</v>
      </c>
      <c r="AU44" s="6" t="s">
        <v>13</v>
      </c>
      <c r="AV44" s="65" t="s">
        <v>41</v>
      </c>
    </row>
    <row r="45" spans="1:62" s="5" customFormat="1" x14ac:dyDescent="0.2">
      <c r="B45" s="48"/>
      <c r="D45" s="49" t="s">
        <v>51</v>
      </c>
      <c r="E45" s="50"/>
      <c r="F45" s="51" t="s">
        <v>211</v>
      </c>
      <c r="H45" s="52">
        <v>5.32</v>
      </c>
      <c r="I45" s="48"/>
      <c r="J45" s="53"/>
      <c r="K45" s="54"/>
      <c r="L45" s="54"/>
      <c r="M45" s="54"/>
      <c r="N45" s="54"/>
      <c r="O45" s="54"/>
      <c r="P45" s="54"/>
      <c r="Q45" s="55"/>
      <c r="AQ45" s="50" t="s">
        <v>51</v>
      </c>
      <c r="AR45" s="50" t="s">
        <v>15</v>
      </c>
      <c r="AS45" s="5" t="s">
        <v>15</v>
      </c>
      <c r="AT45" s="5" t="s">
        <v>7</v>
      </c>
      <c r="AU45" s="5" t="s">
        <v>13</v>
      </c>
      <c r="AV45" s="50" t="s">
        <v>41</v>
      </c>
    </row>
    <row r="46" spans="1:62" s="7" customFormat="1" x14ac:dyDescent="0.2">
      <c r="B46" s="70"/>
      <c r="D46" s="49" t="s">
        <v>51</v>
      </c>
      <c r="E46" s="71"/>
      <c r="F46" s="72" t="s">
        <v>99</v>
      </c>
      <c r="H46" s="73">
        <v>14.596</v>
      </c>
      <c r="I46" s="70"/>
      <c r="J46" s="74"/>
      <c r="K46" s="75"/>
      <c r="L46" s="75"/>
      <c r="M46" s="75"/>
      <c r="N46" s="75"/>
      <c r="O46" s="75"/>
      <c r="P46" s="75"/>
      <c r="Q46" s="76"/>
      <c r="AQ46" s="71" t="s">
        <v>51</v>
      </c>
      <c r="AR46" s="71" t="s">
        <v>15</v>
      </c>
      <c r="AS46" s="7" t="s">
        <v>59</v>
      </c>
      <c r="AT46" s="7" t="s">
        <v>7</v>
      </c>
      <c r="AU46" s="7" t="s">
        <v>14</v>
      </c>
      <c r="AV46" s="71" t="s">
        <v>41</v>
      </c>
    </row>
    <row r="47" spans="1:62" s="2" customFormat="1" ht="24.2" customHeight="1" x14ac:dyDescent="0.2">
      <c r="A47" s="12"/>
      <c r="B47" s="36"/>
      <c r="C47" s="56" t="s">
        <v>88</v>
      </c>
      <c r="D47" s="56" t="s">
        <v>54</v>
      </c>
      <c r="E47" s="57"/>
      <c r="F47" s="58" t="s">
        <v>212</v>
      </c>
      <c r="G47" s="59" t="s">
        <v>61</v>
      </c>
      <c r="H47" s="60">
        <v>0.161</v>
      </c>
      <c r="I47" s="61"/>
      <c r="J47" s="62" t="s">
        <v>0</v>
      </c>
      <c r="K47" s="63" t="s">
        <v>9</v>
      </c>
      <c r="L47" s="44">
        <v>0</v>
      </c>
      <c r="M47" s="44">
        <f>L47*H47</f>
        <v>0</v>
      </c>
      <c r="N47" s="44">
        <v>0.44</v>
      </c>
      <c r="O47" s="44">
        <f>N47*H47</f>
        <v>7.084E-2</v>
      </c>
      <c r="P47" s="44">
        <v>0</v>
      </c>
      <c r="Q47" s="45">
        <f>P47*H47</f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O47" s="46" t="s">
        <v>56</v>
      </c>
      <c r="AQ47" s="46" t="s">
        <v>54</v>
      </c>
      <c r="AR47" s="46" t="s">
        <v>15</v>
      </c>
      <c r="AV47" s="8" t="s">
        <v>41</v>
      </c>
      <c r="BB47" s="47" t="e">
        <f>IF(K47="základní",#REF!,0)</f>
        <v>#REF!</v>
      </c>
      <c r="BC47" s="47">
        <f>IF(K47="snížená",#REF!,0)</f>
        <v>0</v>
      </c>
      <c r="BD47" s="47">
        <f>IF(K47="zákl. přenesená",#REF!,0)</f>
        <v>0</v>
      </c>
      <c r="BE47" s="47">
        <f>IF(K47="sníž. přenesená",#REF!,0)</f>
        <v>0</v>
      </c>
      <c r="BF47" s="47">
        <f>IF(K47="nulová",#REF!,0)</f>
        <v>0</v>
      </c>
      <c r="BG47" s="8" t="s">
        <v>14</v>
      </c>
      <c r="BH47" s="47" t="e">
        <f>ROUND(#REF!*H47,2)</f>
        <v>#REF!</v>
      </c>
      <c r="BI47" s="8" t="s">
        <v>46</v>
      </c>
      <c r="BJ47" s="46" t="s">
        <v>213</v>
      </c>
    </row>
    <row r="48" spans="1:62" s="6" customFormat="1" x14ac:dyDescent="0.2">
      <c r="B48" s="64"/>
      <c r="D48" s="49" t="s">
        <v>51</v>
      </c>
      <c r="E48" s="65"/>
      <c r="F48" s="66" t="s">
        <v>214</v>
      </c>
      <c r="H48" s="65" t="s">
        <v>0</v>
      </c>
      <c r="I48" s="64"/>
      <c r="J48" s="67"/>
      <c r="K48" s="68"/>
      <c r="L48" s="68"/>
      <c r="M48" s="68"/>
      <c r="N48" s="68"/>
      <c r="O48" s="68"/>
      <c r="P48" s="68"/>
      <c r="Q48" s="69"/>
      <c r="AQ48" s="65" t="s">
        <v>51</v>
      </c>
      <c r="AR48" s="65" t="s">
        <v>15</v>
      </c>
      <c r="AS48" s="6" t="s">
        <v>14</v>
      </c>
      <c r="AT48" s="6" t="s">
        <v>7</v>
      </c>
      <c r="AU48" s="6" t="s">
        <v>13</v>
      </c>
      <c r="AV48" s="65" t="s">
        <v>41</v>
      </c>
    </row>
    <row r="49" spans="1:62" s="5" customFormat="1" x14ac:dyDescent="0.2">
      <c r="B49" s="48"/>
      <c r="D49" s="49" t="s">
        <v>51</v>
      </c>
      <c r="E49" s="50" t="s">
        <v>0</v>
      </c>
      <c r="F49" s="51" t="s">
        <v>215</v>
      </c>
      <c r="H49" s="52">
        <v>0.161</v>
      </c>
      <c r="I49" s="48"/>
      <c r="J49" s="53"/>
      <c r="K49" s="54"/>
      <c r="L49" s="54"/>
      <c r="M49" s="54"/>
      <c r="N49" s="54"/>
      <c r="O49" s="54"/>
      <c r="P49" s="54"/>
      <c r="Q49" s="55"/>
      <c r="AQ49" s="50" t="s">
        <v>51</v>
      </c>
      <c r="AR49" s="50" t="s">
        <v>15</v>
      </c>
      <c r="AS49" s="5" t="s">
        <v>15</v>
      </c>
      <c r="AT49" s="5" t="s">
        <v>7</v>
      </c>
      <c r="AU49" s="5" t="s">
        <v>14</v>
      </c>
      <c r="AV49" s="50" t="s">
        <v>41</v>
      </c>
    </row>
    <row r="50" spans="1:62" s="2" customFormat="1" ht="24.2" customHeight="1" x14ac:dyDescent="0.2">
      <c r="A50" s="12"/>
      <c r="B50" s="36"/>
      <c r="C50" s="37" t="s">
        <v>2</v>
      </c>
      <c r="D50" s="37" t="s">
        <v>43</v>
      </c>
      <c r="E50" s="38"/>
      <c r="F50" s="39" t="s">
        <v>104</v>
      </c>
      <c r="G50" s="40" t="s">
        <v>61</v>
      </c>
      <c r="H50" s="41">
        <v>0.14599999999999999</v>
      </c>
      <c r="I50" s="13"/>
      <c r="J50" s="42" t="s">
        <v>0</v>
      </c>
      <c r="K50" s="43" t="s">
        <v>9</v>
      </c>
      <c r="L50" s="44">
        <v>0</v>
      </c>
      <c r="M50" s="44">
        <f>L50*H50</f>
        <v>0</v>
      </c>
      <c r="N50" s="44">
        <v>2.248E-2</v>
      </c>
      <c r="O50" s="44">
        <f>N50*H50</f>
        <v>3.2820799999999997E-3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105</v>
      </c>
    </row>
    <row r="51" spans="1:62" s="5" customFormat="1" x14ac:dyDescent="0.2">
      <c r="B51" s="48"/>
      <c r="D51" s="49" t="s">
        <v>51</v>
      </c>
      <c r="E51" s="50"/>
      <c r="F51" s="51" t="s">
        <v>216</v>
      </c>
      <c r="H51" s="52">
        <v>0.14599999999999999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37" t="s">
        <v>103</v>
      </c>
      <c r="D52" s="37" t="s">
        <v>43</v>
      </c>
      <c r="E52" s="38"/>
      <c r="F52" s="39" t="s">
        <v>217</v>
      </c>
      <c r="G52" s="40" t="s">
        <v>109</v>
      </c>
      <c r="H52" s="41">
        <v>1</v>
      </c>
      <c r="I52" s="13"/>
      <c r="J52" s="42" t="s">
        <v>0</v>
      </c>
      <c r="K52" s="43" t="s">
        <v>9</v>
      </c>
      <c r="L52" s="44">
        <v>0</v>
      </c>
      <c r="M52" s="44">
        <f>L52*H52</f>
        <v>0</v>
      </c>
      <c r="N52" s="44">
        <v>0.04</v>
      </c>
      <c r="O52" s="44">
        <f>N52*H52</f>
        <v>0.04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46</v>
      </c>
      <c r="AQ52" s="46" t="s">
        <v>43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110</v>
      </c>
    </row>
    <row r="53" spans="1:62" s="2" customFormat="1" ht="24.2" customHeight="1" x14ac:dyDescent="0.2">
      <c r="A53" s="12"/>
      <c r="B53" s="36"/>
      <c r="C53" s="37" t="s">
        <v>107</v>
      </c>
      <c r="D53" s="37" t="s">
        <v>43</v>
      </c>
      <c r="E53" s="38"/>
      <c r="F53" s="39" t="s">
        <v>112</v>
      </c>
      <c r="G53" s="40" t="s">
        <v>113</v>
      </c>
      <c r="H53" s="41">
        <v>0.378</v>
      </c>
      <c r="I53" s="13"/>
      <c r="J53" s="42" t="s">
        <v>0</v>
      </c>
      <c r="K53" s="43" t="s">
        <v>9</v>
      </c>
      <c r="L53" s="44">
        <v>2.2519999999999998</v>
      </c>
      <c r="M53" s="44">
        <f>L53*H53</f>
        <v>0.8512559999999999</v>
      </c>
      <c r="N53" s="44">
        <v>0</v>
      </c>
      <c r="O53" s="44">
        <f>N53*H53</f>
        <v>0</v>
      </c>
      <c r="P53" s="44">
        <v>0</v>
      </c>
      <c r="Q53" s="45">
        <f>P53*H53</f>
        <v>0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O53" s="46" t="s">
        <v>46</v>
      </c>
      <c r="AQ53" s="46" t="s">
        <v>43</v>
      </c>
      <c r="AR53" s="46" t="s">
        <v>15</v>
      </c>
      <c r="AV53" s="8" t="s">
        <v>41</v>
      </c>
      <c r="BB53" s="47" t="e">
        <f>IF(K53="základní",#REF!,0)</f>
        <v>#REF!</v>
      </c>
      <c r="BC53" s="47">
        <f>IF(K53="snížená",#REF!,0)</f>
        <v>0</v>
      </c>
      <c r="BD53" s="47">
        <f>IF(K53="zákl. přenesená",#REF!,0)</f>
        <v>0</v>
      </c>
      <c r="BE53" s="47">
        <f>IF(K53="sníž. přenesená",#REF!,0)</f>
        <v>0</v>
      </c>
      <c r="BF53" s="47">
        <f>IF(K53="nulová",#REF!,0)</f>
        <v>0</v>
      </c>
      <c r="BG53" s="8" t="s">
        <v>14</v>
      </c>
      <c r="BH53" s="47" t="e">
        <f>ROUND(#REF!*H53,2)</f>
        <v>#REF!</v>
      </c>
      <c r="BI53" s="8" t="s">
        <v>46</v>
      </c>
      <c r="BJ53" s="46" t="s">
        <v>114</v>
      </c>
    </row>
    <row r="54" spans="1:62" s="4" customFormat="1" ht="22.9" customHeight="1" x14ac:dyDescent="0.2">
      <c r="B54" s="27"/>
      <c r="D54" s="28" t="s">
        <v>12</v>
      </c>
      <c r="E54" s="35"/>
      <c r="F54" s="35" t="s">
        <v>115</v>
      </c>
      <c r="I54" s="27"/>
      <c r="J54" s="29"/>
      <c r="K54" s="30"/>
      <c r="L54" s="30"/>
      <c r="M54" s="31">
        <f>SUM(M55:M58)</f>
        <v>2.5593170000000001</v>
      </c>
      <c r="N54" s="30"/>
      <c r="O54" s="31">
        <f>SUM(O55:O58)</f>
        <v>5.4876000000000001E-2</v>
      </c>
      <c r="P54" s="30"/>
      <c r="Q54" s="32">
        <f>SUM(Q55:Q58)</f>
        <v>0</v>
      </c>
      <c r="AO54" s="28" t="s">
        <v>15</v>
      </c>
      <c r="AQ54" s="33" t="s">
        <v>12</v>
      </c>
      <c r="AR54" s="33" t="s">
        <v>14</v>
      </c>
      <c r="AV54" s="28" t="s">
        <v>41</v>
      </c>
      <c r="BH54" s="34" t="e">
        <f>SUM(BH55:BH58)</f>
        <v>#REF!</v>
      </c>
    </row>
    <row r="55" spans="1:62" s="2" customFormat="1" ht="33" customHeight="1" x14ac:dyDescent="0.2">
      <c r="A55" s="12"/>
      <c r="B55" s="36"/>
      <c r="C55" s="37" t="s">
        <v>111</v>
      </c>
      <c r="D55" s="37" t="s">
        <v>43</v>
      </c>
      <c r="E55" s="38"/>
      <c r="F55" s="39" t="s">
        <v>116</v>
      </c>
      <c r="G55" s="40" t="s">
        <v>49</v>
      </c>
      <c r="H55" s="41">
        <v>2.2440000000000002</v>
      </c>
      <c r="I55" s="13"/>
      <c r="J55" s="42" t="s">
        <v>0</v>
      </c>
      <c r="K55" s="43" t="s">
        <v>9</v>
      </c>
      <c r="L55" s="44">
        <v>0.59299999999999997</v>
      </c>
      <c r="M55" s="44">
        <f>L55*H55</f>
        <v>1.330692</v>
      </c>
      <c r="N55" s="44">
        <v>1.9900000000000001E-2</v>
      </c>
      <c r="O55" s="44">
        <f>N55*H55</f>
        <v>4.4655600000000004E-2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117</v>
      </c>
    </row>
    <row r="56" spans="1:62" s="5" customFormat="1" x14ac:dyDescent="0.2">
      <c r="B56" s="48"/>
      <c r="D56" s="49" t="s">
        <v>51</v>
      </c>
      <c r="E56" s="50"/>
      <c r="F56" s="51" t="s">
        <v>200</v>
      </c>
      <c r="H56" s="52">
        <v>2.2440000000000002</v>
      </c>
      <c r="I56" s="48"/>
      <c r="J56" s="53"/>
      <c r="K56" s="54"/>
      <c r="L56" s="54"/>
      <c r="M56" s="54"/>
      <c r="N56" s="54"/>
      <c r="O56" s="54"/>
      <c r="P56" s="54"/>
      <c r="Q56" s="55"/>
      <c r="AQ56" s="50" t="s">
        <v>51</v>
      </c>
      <c r="AR56" s="50" t="s">
        <v>15</v>
      </c>
      <c r="AS56" s="5" t="s">
        <v>15</v>
      </c>
      <c r="AT56" s="5" t="s">
        <v>7</v>
      </c>
      <c r="AU56" s="5" t="s">
        <v>14</v>
      </c>
      <c r="AV56" s="50" t="s">
        <v>41</v>
      </c>
    </row>
    <row r="57" spans="1:62" s="2" customFormat="1" ht="24.2" customHeight="1" x14ac:dyDescent="0.2">
      <c r="A57" s="12"/>
      <c r="B57" s="36"/>
      <c r="C57" s="37" t="s">
        <v>46</v>
      </c>
      <c r="D57" s="37" t="s">
        <v>43</v>
      </c>
      <c r="E57" s="38"/>
      <c r="F57" s="39" t="s">
        <v>120</v>
      </c>
      <c r="G57" s="40" t="s">
        <v>90</v>
      </c>
      <c r="H57" s="41">
        <v>1.02</v>
      </c>
      <c r="I57" s="13"/>
      <c r="J57" s="42" t="s">
        <v>0</v>
      </c>
      <c r="K57" s="43" t="s">
        <v>9</v>
      </c>
      <c r="L57" s="44">
        <v>1.125</v>
      </c>
      <c r="M57" s="44">
        <f>L57*H57</f>
        <v>1.1475</v>
      </c>
      <c r="N57" s="44">
        <v>1.0019999999999999E-2</v>
      </c>
      <c r="O57" s="44">
        <f>N57*H57</f>
        <v>1.0220399999999999E-2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121</v>
      </c>
    </row>
    <row r="58" spans="1:62" s="2" customFormat="1" ht="24.2" customHeight="1" x14ac:dyDescent="0.2">
      <c r="A58" s="12"/>
      <c r="B58" s="36"/>
      <c r="C58" s="37" t="s">
        <v>119</v>
      </c>
      <c r="D58" s="37" t="s">
        <v>43</v>
      </c>
      <c r="E58" s="38"/>
      <c r="F58" s="39" t="s">
        <v>123</v>
      </c>
      <c r="G58" s="40" t="s">
        <v>113</v>
      </c>
      <c r="H58" s="41">
        <v>5.5E-2</v>
      </c>
      <c r="I58" s="13"/>
      <c r="J58" s="42" t="s">
        <v>0</v>
      </c>
      <c r="K58" s="43" t="s">
        <v>9</v>
      </c>
      <c r="L58" s="44">
        <v>1.4750000000000001</v>
      </c>
      <c r="M58" s="44">
        <f>L58*H58</f>
        <v>8.1125000000000003E-2</v>
      </c>
      <c r="N58" s="44">
        <v>0</v>
      </c>
      <c r="O58" s="44">
        <f>N58*H58</f>
        <v>0</v>
      </c>
      <c r="P58" s="44">
        <v>0</v>
      </c>
      <c r="Q58" s="45">
        <f>P58*H58</f>
        <v>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O58" s="46" t="s">
        <v>46</v>
      </c>
      <c r="AQ58" s="46" t="s">
        <v>43</v>
      </c>
      <c r="AR58" s="46" t="s">
        <v>15</v>
      </c>
      <c r="AV58" s="8" t="s">
        <v>41</v>
      </c>
      <c r="BB58" s="47" t="e">
        <f>IF(K58="základní",#REF!,0)</f>
        <v>#REF!</v>
      </c>
      <c r="BC58" s="47">
        <f>IF(K58="snížená",#REF!,0)</f>
        <v>0</v>
      </c>
      <c r="BD58" s="47">
        <f>IF(K58="zákl. přenesená",#REF!,0)</f>
        <v>0</v>
      </c>
      <c r="BE58" s="47">
        <f>IF(K58="sníž. přenesená",#REF!,0)</f>
        <v>0</v>
      </c>
      <c r="BF58" s="47">
        <f>IF(K58="nulová",#REF!,0)</f>
        <v>0</v>
      </c>
      <c r="BG58" s="8" t="s">
        <v>14</v>
      </c>
      <c r="BH58" s="47" t="e">
        <f>ROUND(#REF!*H58,2)</f>
        <v>#REF!</v>
      </c>
      <c r="BI58" s="8" t="s">
        <v>46</v>
      </c>
      <c r="BJ58" s="46" t="s">
        <v>124</v>
      </c>
    </row>
    <row r="59" spans="1:62" s="4" customFormat="1" ht="22.9" customHeight="1" x14ac:dyDescent="0.2">
      <c r="B59" s="27"/>
      <c r="D59" s="28" t="s">
        <v>12</v>
      </c>
      <c r="E59" s="35"/>
      <c r="F59" s="35" t="s">
        <v>125</v>
      </c>
      <c r="I59" s="27"/>
      <c r="J59" s="29"/>
      <c r="K59" s="30"/>
      <c r="L59" s="30"/>
      <c r="M59" s="31">
        <f>SUM(M60:M61)</f>
        <v>7.7743999999999994E-2</v>
      </c>
      <c r="N59" s="30"/>
      <c r="O59" s="31">
        <f>SUM(O60:O61)</f>
        <v>4.3000000000000003E-2</v>
      </c>
      <c r="P59" s="30"/>
      <c r="Q59" s="32">
        <f>SUM(Q60:Q61)</f>
        <v>0</v>
      </c>
      <c r="AO59" s="28" t="s">
        <v>15</v>
      </c>
      <c r="AQ59" s="33" t="s">
        <v>12</v>
      </c>
      <c r="AR59" s="33" t="s">
        <v>14</v>
      </c>
      <c r="AV59" s="28" t="s">
        <v>41</v>
      </c>
      <c r="BH59" s="34" t="e">
        <f>SUM(BH60:BH61)</f>
        <v>#REF!</v>
      </c>
    </row>
    <row r="60" spans="1:62" s="2" customFormat="1" ht="16.5" customHeight="1" x14ac:dyDescent="0.2">
      <c r="A60" s="12"/>
      <c r="B60" s="36"/>
      <c r="C60" s="37" t="s">
        <v>122</v>
      </c>
      <c r="D60" s="37" t="s">
        <v>43</v>
      </c>
      <c r="E60" s="38"/>
      <c r="F60" s="39" t="s">
        <v>127</v>
      </c>
      <c r="G60" s="40" t="s">
        <v>128</v>
      </c>
      <c r="H60" s="41">
        <v>43</v>
      </c>
      <c r="I60" s="13"/>
      <c r="J60" s="42" t="s">
        <v>0</v>
      </c>
      <c r="K60" s="43" t="s">
        <v>9</v>
      </c>
      <c r="L60" s="44">
        <v>0</v>
      </c>
      <c r="M60" s="44">
        <f>L60*H60</f>
        <v>0</v>
      </c>
      <c r="N60" s="44">
        <v>1E-3</v>
      </c>
      <c r="O60" s="44">
        <f>N60*H60</f>
        <v>4.3000000000000003E-2</v>
      </c>
      <c r="P60" s="44">
        <v>0</v>
      </c>
      <c r="Q60" s="45">
        <f>P60*H60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O60" s="46" t="s">
        <v>46</v>
      </c>
      <c r="AQ60" s="46" t="s">
        <v>43</v>
      </c>
      <c r="AR60" s="46" t="s">
        <v>15</v>
      </c>
      <c r="AV60" s="8" t="s">
        <v>41</v>
      </c>
      <c r="BB60" s="47" t="e">
        <f>IF(K60="základní",#REF!,0)</f>
        <v>#REF!</v>
      </c>
      <c r="BC60" s="47">
        <f>IF(K60="snížená",#REF!,0)</f>
        <v>0</v>
      </c>
      <c r="BD60" s="47">
        <f>IF(K60="zákl. přenesená",#REF!,0)</f>
        <v>0</v>
      </c>
      <c r="BE60" s="47">
        <f>IF(K60="sníž. přenesená",#REF!,0)</f>
        <v>0</v>
      </c>
      <c r="BF60" s="47">
        <f>IF(K60="nulová",#REF!,0)</f>
        <v>0</v>
      </c>
      <c r="BG60" s="8" t="s">
        <v>14</v>
      </c>
      <c r="BH60" s="47" t="e">
        <f>ROUND(#REF!*H60,2)</f>
        <v>#REF!</v>
      </c>
      <c r="BI60" s="8" t="s">
        <v>46</v>
      </c>
      <c r="BJ60" s="46" t="s">
        <v>218</v>
      </c>
    </row>
    <row r="61" spans="1:62" s="2" customFormat="1" ht="24.2" customHeight="1" x14ac:dyDescent="0.2">
      <c r="A61" s="12"/>
      <c r="B61" s="36"/>
      <c r="C61" s="37" t="s">
        <v>126</v>
      </c>
      <c r="D61" s="37" t="s">
        <v>43</v>
      </c>
      <c r="E61" s="38"/>
      <c r="F61" s="39" t="s">
        <v>131</v>
      </c>
      <c r="G61" s="40" t="s">
        <v>113</v>
      </c>
      <c r="H61" s="41">
        <v>4.2999999999999997E-2</v>
      </c>
      <c r="I61" s="13"/>
      <c r="J61" s="42" t="s">
        <v>0</v>
      </c>
      <c r="K61" s="43" t="s">
        <v>9</v>
      </c>
      <c r="L61" s="44">
        <v>1.8080000000000001</v>
      </c>
      <c r="M61" s="44">
        <f>L61*H61</f>
        <v>7.7743999999999994E-2</v>
      </c>
      <c r="N61" s="44">
        <v>0</v>
      </c>
      <c r="O61" s="44">
        <f>N61*H61</f>
        <v>0</v>
      </c>
      <c r="P61" s="44">
        <v>0</v>
      </c>
      <c r="Q61" s="45">
        <f>P61*H61</f>
        <v>0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O61" s="46" t="s">
        <v>46</v>
      </c>
      <c r="AQ61" s="46" t="s">
        <v>43</v>
      </c>
      <c r="AR61" s="46" t="s">
        <v>15</v>
      </c>
      <c r="AV61" s="8" t="s">
        <v>41</v>
      </c>
      <c r="BB61" s="47" t="e">
        <f>IF(K61="základní",#REF!,0)</f>
        <v>#REF!</v>
      </c>
      <c r="BC61" s="47">
        <f>IF(K61="snížená",#REF!,0)</f>
        <v>0</v>
      </c>
      <c r="BD61" s="47">
        <f>IF(K61="zákl. přenesená",#REF!,0)</f>
        <v>0</v>
      </c>
      <c r="BE61" s="47">
        <f>IF(K61="sníž. přenesená",#REF!,0)</f>
        <v>0</v>
      </c>
      <c r="BF61" s="47">
        <f>IF(K61="nulová",#REF!,0)</f>
        <v>0</v>
      </c>
      <c r="BG61" s="8" t="s">
        <v>14</v>
      </c>
      <c r="BH61" s="47" t="e">
        <f>ROUND(#REF!*H61,2)</f>
        <v>#REF!</v>
      </c>
      <c r="BI61" s="8" t="s">
        <v>46</v>
      </c>
      <c r="BJ61" s="46" t="s">
        <v>219</v>
      </c>
    </row>
    <row r="62" spans="1:62" s="4" customFormat="1" ht="22.9" customHeight="1" x14ac:dyDescent="0.2">
      <c r="B62" s="27"/>
      <c r="D62" s="28" t="s">
        <v>12</v>
      </c>
      <c r="E62" s="35"/>
      <c r="F62" s="35" t="s">
        <v>133</v>
      </c>
      <c r="I62" s="27"/>
      <c r="J62" s="29"/>
      <c r="K62" s="30"/>
      <c r="L62" s="30"/>
      <c r="M62" s="31">
        <f>SUM(M63:M80)</f>
        <v>7.7342999999999993</v>
      </c>
      <c r="N62" s="30"/>
      <c r="O62" s="31">
        <f>SUM(O63:O80)</f>
        <v>6.4452499999999996E-3</v>
      </c>
      <c r="P62" s="30"/>
      <c r="Q62" s="32">
        <f>SUM(Q63:Q80)</f>
        <v>0</v>
      </c>
      <c r="AO62" s="28" t="s">
        <v>15</v>
      </c>
      <c r="AQ62" s="33" t="s">
        <v>12</v>
      </c>
      <c r="AR62" s="33" t="s">
        <v>14</v>
      </c>
      <c r="AV62" s="28" t="s">
        <v>41</v>
      </c>
      <c r="BH62" s="34" t="e">
        <f>SUM(BH63:BH80)</f>
        <v>#REF!</v>
      </c>
    </row>
    <row r="63" spans="1:62" s="2" customFormat="1" ht="24.2" customHeight="1" x14ac:dyDescent="0.2">
      <c r="A63" s="12"/>
      <c r="B63" s="36"/>
      <c r="C63" s="37" t="s">
        <v>130</v>
      </c>
      <c r="D63" s="37" t="s">
        <v>43</v>
      </c>
      <c r="E63" s="38"/>
      <c r="F63" s="39" t="s">
        <v>134</v>
      </c>
      <c r="G63" s="40" t="s">
        <v>49</v>
      </c>
      <c r="H63" s="41">
        <v>25.780999999999999</v>
      </c>
      <c r="I63" s="13"/>
      <c r="J63" s="42" t="s">
        <v>0</v>
      </c>
      <c r="K63" s="43" t="s">
        <v>9</v>
      </c>
      <c r="L63" s="44">
        <v>0.3</v>
      </c>
      <c r="M63" s="44">
        <f>L63*H63</f>
        <v>7.7342999999999993</v>
      </c>
      <c r="N63" s="44">
        <v>2.5000000000000001E-4</v>
      </c>
      <c r="O63" s="44">
        <f>N63*H63</f>
        <v>6.4452499999999996E-3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135</v>
      </c>
    </row>
    <row r="64" spans="1:62" s="6" customFormat="1" x14ac:dyDescent="0.2">
      <c r="B64" s="64"/>
      <c r="D64" s="49" t="s">
        <v>51</v>
      </c>
      <c r="E64" s="65" t="s">
        <v>0</v>
      </c>
      <c r="F64" s="66" t="s">
        <v>136</v>
      </c>
      <c r="H64" s="65" t="s">
        <v>0</v>
      </c>
      <c r="I64" s="64"/>
      <c r="J64" s="67"/>
      <c r="K64" s="68"/>
      <c r="L64" s="68"/>
      <c r="M64" s="68"/>
      <c r="N64" s="68"/>
      <c r="O64" s="68"/>
      <c r="P64" s="68"/>
      <c r="Q64" s="69"/>
      <c r="AQ64" s="65" t="s">
        <v>51</v>
      </c>
      <c r="AR64" s="65" t="s">
        <v>15</v>
      </c>
      <c r="AS64" s="6" t="s">
        <v>14</v>
      </c>
      <c r="AT64" s="6" t="s">
        <v>7</v>
      </c>
      <c r="AU64" s="6" t="s">
        <v>13</v>
      </c>
      <c r="AV64" s="65" t="s">
        <v>41</v>
      </c>
    </row>
    <row r="65" spans="1:62" s="5" customFormat="1" x14ac:dyDescent="0.2">
      <c r="B65" s="48"/>
      <c r="D65" s="49" t="s">
        <v>51</v>
      </c>
      <c r="E65" s="50" t="s">
        <v>0</v>
      </c>
      <c r="F65" s="51" t="s">
        <v>200</v>
      </c>
      <c r="H65" s="52">
        <v>2.2440000000000002</v>
      </c>
      <c r="I65" s="48"/>
      <c r="J65" s="53"/>
      <c r="K65" s="54"/>
      <c r="L65" s="54"/>
      <c r="M65" s="54"/>
      <c r="N65" s="54"/>
      <c r="O65" s="54"/>
      <c r="P65" s="54"/>
      <c r="Q65" s="55"/>
      <c r="AQ65" s="50" t="s">
        <v>51</v>
      </c>
      <c r="AR65" s="50" t="s">
        <v>15</v>
      </c>
      <c r="AS65" s="5" t="s">
        <v>15</v>
      </c>
      <c r="AT65" s="5" t="s">
        <v>7</v>
      </c>
      <c r="AU65" s="5" t="s">
        <v>13</v>
      </c>
      <c r="AV65" s="50" t="s">
        <v>41</v>
      </c>
    </row>
    <row r="66" spans="1:62" s="6" customFormat="1" x14ac:dyDescent="0.2">
      <c r="B66" s="64"/>
      <c r="D66" s="49" t="s">
        <v>51</v>
      </c>
      <c r="E66" s="65" t="s">
        <v>0</v>
      </c>
      <c r="F66" s="66" t="s">
        <v>137</v>
      </c>
      <c r="H66" s="65" t="s">
        <v>0</v>
      </c>
      <c r="I66" s="64"/>
      <c r="J66" s="67"/>
      <c r="K66" s="68"/>
      <c r="L66" s="68"/>
      <c r="M66" s="68"/>
      <c r="N66" s="68"/>
      <c r="O66" s="68"/>
      <c r="P66" s="68"/>
      <c r="Q66" s="69"/>
      <c r="AQ66" s="65" t="s">
        <v>51</v>
      </c>
      <c r="AR66" s="65" t="s">
        <v>15</v>
      </c>
      <c r="AS66" s="6" t="s">
        <v>14</v>
      </c>
      <c r="AT66" s="6" t="s">
        <v>7</v>
      </c>
      <c r="AU66" s="6" t="s">
        <v>13</v>
      </c>
      <c r="AV66" s="65" t="s">
        <v>41</v>
      </c>
    </row>
    <row r="67" spans="1:62" s="5" customFormat="1" x14ac:dyDescent="0.2">
      <c r="B67" s="48"/>
      <c r="D67" s="49" t="s">
        <v>51</v>
      </c>
      <c r="E67" s="50" t="s">
        <v>0</v>
      </c>
      <c r="F67" s="51" t="s">
        <v>220</v>
      </c>
      <c r="H67" s="52">
        <v>5.8380000000000001</v>
      </c>
      <c r="I67" s="48"/>
      <c r="J67" s="53"/>
      <c r="K67" s="54"/>
      <c r="L67" s="54"/>
      <c r="M67" s="54"/>
      <c r="N67" s="54"/>
      <c r="O67" s="54"/>
      <c r="P67" s="54"/>
      <c r="Q67" s="55"/>
      <c r="AQ67" s="50" t="s">
        <v>51</v>
      </c>
      <c r="AR67" s="50" t="s">
        <v>15</v>
      </c>
      <c r="AS67" s="5" t="s">
        <v>15</v>
      </c>
      <c r="AT67" s="5" t="s">
        <v>7</v>
      </c>
      <c r="AU67" s="5" t="s">
        <v>13</v>
      </c>
      <c r="AV67" s="50" t="s">
        <v>41</v>
      </c>
    </row>
    <row r="68" spans="1:62" s="6" customFormat="1" x14ac:dyDescent="0.2">
      <c r="B68" s="64"/>
      <c r="D68" s="49" t="s">
        <v>51</v>
      </c>
      <c r="E68" s="65" t="s">
        <v>0</v>
      </c>
      <c r="F68" s="66" t="s">
        <v>139</v>
      </c>
      <c r="H68" s="65" t="s">
        <v>0</v>
      </c>
      <c r="I68" s="64"/>
      <c r="J68" s="67"/>
      <c r="K68" s="68"/>
      <c r="L68" s="68"/>
      <c r="M68" s="68"/>
      <c r="N68" s="68"/>
      <c r="O68" s="68"/>
      <c r="P68" s="68"/>
      <c r="Q68" s="69"/>
      <c r="AQ68" s="65" t="s">
        <v>51</v>
      </c>
      <c r="AR68" s="65" t="s">
        <v>15</v>
      </c>
      <c r="AS68" s="6" t="s">
        <v>14</v>
      </c>
      <c r="AT68" s="6" t="s">
        <v>7</v>
      </c>
      <c r="AU68" s="6" t="s">
        <v>13</v>
      </c>
      <c r="AV68" s="65" t="s">
        <v>41</v>
      </c>
    </row>
    <row r="69" spans="1:62" s="5" customFormat="1" x14ac:dyDescent="0.2">
      <c r="B69" s="48"/>
      <c r="D69" s="49" t="s">
        <v>51</v>
      </c>
      <c r="E69" s="50" t="s">
        <v>0</v>
      </c>
      <c r="F69" s="51" t="s">
        <v>221</v>
      </c>
      <c r="H69" s="52">
        <v>1.952</v>
      </c>
      <c r="I69" s="48"/>
      <c r="J69" s="53"/>
      <c r="K69" s="54"/>
      <c r="L69" s="54"/>
      <c r="M69" s="54"/>
      <c r="N69" s="54"/>
      <c r="O69" s="54"/>
      <c r="P69" s="54"/>
      <c r="Q69" s="55"/>
      <c r="AQ69" s="50" t="s">
        <v>51</v>
      </c>
      <c r="AR69" s="50" t="s">
        <v>15</v>
      </c>
      <c r="AS69" s="5" t="s">
        <v>15</v>
      </c>
      <c r="AT69" s="5" t="s">
        <v>7</v>
      </c>
      <c r="AU69" s="5" t="s">
        <v>13</v>
      </c>
      <c r="AV69" s="50" t="s">
        <v>41</v>
      </c>
    </row>
    <row r="70" spans="1:62" s="6" customFormat="1" x14ac:dyDescent="0.2">
      <c r="B70" s="64"/>
      <c r="D70" s="49" t="s">
        <v>51</v>
      </c>
      <c r="E70" s="65" t="s">
        <v>0</v>
      </c>
      <c r="F70" s="66" t="s">
        <v>141</v>
      </c>
      <c r="H70" s="65" t="s">
        <v>0</v>
      </c>
      <c r="I70" s="64"/>
      <c r="J70" s="67"/>
      <c r="K70" s="68"/>
      <c r="L70" s="68"/>
      <c r="M70" s="68"/>
      <c r="N70" s="68"/>
      <c r="O70" s="68"/>
      <c r="P70" s="68"/>
      <c r="Q70" s="69"/>
      <c r="AQ70" s="65" t="s">
        <v>51</v>
      </c>
      <c r="AR70" s="65" t="s">
        <v>15</v>
      </c>
      <c r="AS70" s="6" t="s">
        <v>14</v>
      </c>
      <c r="AT70" s="6" t="s">
        <v>7</v>
      </c>
      <c r="AU70" s="6" t="s">
        <v>13</v>
      </c>
      <c r="AV70" s="65" t="s">
        <v>41</v>
      </c>
    </row>
    <row r="71" spans="1:62" s="5" customFormat="1" x14ac:dyDescent="0.2">
      <c r="B71" s="48"/>
      <c r="D71" s="49" t="s">
        <v>51</v>
      </c>
      <c r="E71" s="50" t="s">
        <v>0</v>
      </c>
      <c r="F71" s="51" t="s">
        <v>204</v>
      </c>
      <c r="H71" s="52">
        <v>11.52</v>
      </c>
      <c r="I71" s="48"/>
      <c r="J71" s="53"/>
      <c r="K71" s="54"/>
      <c r="L71" s="54"/>
      <c r="M71" s="54"/>
      <c r="N71" s="54"/>
      <c r="O71" s="54"/>
      <c r="P71" s="54"/>
      <c r="Q71" s="55"/>
      <c r="AQ71" s="50" t="s">
        <v>51</v>
      </c>
      <c r="AR71" s="50" t="s">
        <v>15</v>
      </c>
      <c r="AS71" s="5" t="s">
        <v>15</v>
      </c>
      <c r="AT71" s="5" t="s">
        <v>7</v>
      </c>
      <c r="AU71" s="5" t="s">
        <v>13</v>
      </c>
      <c r="AV71" s="50" t="s">
        <v>41</v>
      </c>
    </row>
    <row r="72" spans="1:62" s="6" customFormat="1" x14ac:dyDescent="0.2">
      <c r="B72" s="64"/>
      <c r="D72" s="49" t="s">
        <v>51</v>
      </c>
      <c r="E72" s="65" t="s">
        <v>0</v>
      </c>
      <c r="F72" s="66" t="s">
        <v>143</v>
      </c>
      <c r="H72" s="65" t="s">
        <v>0</v>
      </c>
      <c r="I72" s="64"/>
      <c r="J72" s="67"/>
      <c r="K72" s="68"/>
      <c r="L72" s="68"/>
      <c r="M72" s="68"/>
      <c r="N72" s="68"/>
      <c r="O72" s="68"/>
      <c r="P72" s="68"/>
      <c r="Q72" s="69"/>
      <c r="AQ72" s="65" t="s">
        <v>51</v>
      </c>
      <c r="AR72" s="65" t="s">
        <v>15</v>
      </c>
      <c r="AS72" s="6" t="s">
        <v>14</v>
      </c>
      <c r="AT72" s="6" t="s">
        <v>7</v>
      </c>
      <c r="AU72" s="6" t="s">
        <v>13</v>
      </c>
      <c r="AV72" s="65" t="s">
        <v>41</v>
      </c>
    </row>
    <row r="73" spans="1:62" s="5" customFormat="1" x14ac:dyDescent="0.2">
      <c r="B73" s="48"/>
      <c r="D73" s="49" t="s">
        <v>51</v>
      </c>
      <c r="E73" s="50" t="s">
        <v>0</v>
      </c>
      <c r="F73" s="51" t="s">
        <v>222</v>
      </c>
      <c r="H73" s="52">
        <v>4.2270000000000003</v>
      </c>
      <c r="I73" s="48"/>
      <c r="J73" s="53"/>
      <c r="K73" s="54"/>
      <c r="L73" s="54"/>
      <c r="M73" s="54"/>
      <c r="N73" s="54"/>
      <c r="O73" s="54"/>
      <c r="P73" s="54"/>
      <c r="Q73" s="55"/>
      <c r="AQ73" s="50" t="s">
        <v>51</v>
      </c>
      <c r="AR73" s="50" t="s">
        <v>15</v>
      </c>
      <c r="AS73" s="5" t="s">
        <v>15</v>
      </c>
      <c r="AT73" s="5" t="s">
        <v>7</v>
      </c>
      <c r="AU73" s="5" t="s">
        <v>13</v>
      </c>
      <c r="AV73" s="50" t="s">
        <v>41</v>
      </c>
    </row>
    <row r="74" spans="1:62" s="7" customFormat="1" x14ac:dyDescent="0.2">
      <c r="B74" s="70"/>
      <c r="D74" s="49" t="s">
        <v>51</v>
      </c>
      <c r="E74" s="71" t="s">
        <v>0</v>
      </c>
      <c r="F74" s="72" t="s">
        <v>99</v>
      </c>
      <c r="H74" s="73">
        <v>25.781000000000002</v>
      </c>
      <c r="I74" s="70"/>
      <c r="J74" s="74"/>
      <c r="K74" s="75"/>
      <c r="L74" s="75"/>
      <c r="M74" s="75"/>
      <c r="N74" s="75"/>
      <c r="O74" s="75"/>
      <c r="P74" s="75"/>
      <c r="Q74" s="76"/>
      <c r="AQ74" s="71" t="s">
        <v>51</v>
      </c>
      <c r="AR74" s="71" t="s">
        <v>15</v>
      </c>
      <c r="AS74" s="7" t="s">
        <v>59</v>
      </c>
      <c r="AT74" s="7" t="s">
        <v>7</v>
      </c>
      <c r="AU74" s="7" t="s">
        <v>14</v>
      </c>
      <c r="AV74" s="71" t="s">
        <v>41</v>
      </c>
    </row>
    <row r="75" spans="1:62" s="2" customFormat="1" ht="24.2" customHeight="1" x14ac:dyDescent="0.2">
      <c r="A75" s="12"/>
      <c r="B75" s="36"/>
      <c r="C75" s="37" t="s">
        <v>1</v>
      </c>
      <c r="D75" s="37" t="s">
        <v>43</v>
      </c>
      <c r="E75" s="38"/>
      <c r="F75" s="39" t="s">
        <v>146</v>
      </c>
      <c r="G75" s="40" t="s">
        <v>49</v>
      </c>
      <c r="H75" s="41">
        <v>5.9429999999999996</v>
      </c>
      <c r="I75" s="13"/>
      <c r="J75" s="42" t="s">
        <v>0</v>
      </c>
      <c r="K75" s="43" t="s">
        <v>9</v>
      </c>
      <c r="L75" s="44">
        <v>0</v>
      </c>
      <c r="M75" s="44">
        <f>L75*H75</f>
        <v>0</v>
      </c>
      <c r="N75" s="44">
        <v>0</v>
      </c>
      <c r="O75" s="44">
        <f>N75*H75</f>
        <v>0</v>
      </c>
      <c r="P75" s="44">
        <v>0</v>
      </c>
      <c r="Q75" s="45">
        <f>P75*H75</f>
        <v>0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O75" s="46" t="s">
        <v>46</v>
      </c>
      <c r="AQ75" s="46" t="s">
        <v>43</v>
      </c>
      <c r="AR75" s="46" t="s">
        <v>15</v>
      </c>
      <c r="AV75" s="8" t="s">
        <v>41</v>
      </c>
      <c r="BB75" s="47" t="e">
        <f>IF(K75="základní",#REF!,0)</f>
        <v>#REF!</v>
      </c>
      <c r="BC75" s="47">
        <f>IF(K75="snížená",#REF!,0)</f>
        <v>0</v>
      </c>
      <c r="BD75" s="47">
        <f>IF(K75="zákl. přenesená",#REF!,0)</f>
        <v>0</v>
      </c>
      <c r="BE75" s="47">
        <f>IF(K75="sníž. přenesená",#REF!,0)</f>
        <v>0</v>
      </c>
      <c r="BF75" s="47">
        <f>IF(K75="nulová",#REF!,0)</f>
        <v>0</v>
      </c>
      <c r="BG75" s="8" t="s">
        <v>14</v>
      </c>
      <c r="BH75" s="47" t="e">
        <f>ROUND(#REF!*H75,2)</f>
        <v>#REF!</v>
      </c>
      <c r="BI75" s="8" t="s">
        <v>46</v>
      </c>
      <c r="BJ75" s="46" t="s">
        <v>147</v>
      </c>
    </row>
    <row r="76" spans="1:62" s="6" customFormat="1" x14ac:dyDescent="0.2">
      <c r="B76" s="64"/>
      <c r="D76" s="49" t="s">
        <v>51</v>
      </c>
      <c r="E76" s="65" t="s">
        <v>0</v>
      </c>
      <c r="F76" s="66" t="s">
        <v>148</v>
      </c>
      <c r="H76" s="65" t="s">
        <v>0</v>
      </c>
      <c r="I76" s="64"/>
      <c r="J76" s="67"/>
      <c r="K76" s="68"/>
      <c r="L76" s="68"/>
      <c r="M76" s="68"/>
      <c r="N76" s="68"/>
      <c r="O76" s="68"/>
      <c r="P76" s="68"/>
      <c r="Q76" s="69"/>
      <c r="AQ76" s="65" t="s">
        <v>51</v>
      </c>
      <c r="AR76" s="65" t="s">
        <v>15</v>
      </c>
      <c r="AS76" s="6" t="s">
        <v>14</v>
      </c>
      <c r="AT76" s="6" t="s">
        <v>7</v>
      </c>
      <c r="AU76" s="6" t="s">
        <v>13</v>
      </c>
      <c r="AV76" s="65" t="s">
        <v>41</v>
      </c>
    </row>
    <row r="77" spans="1:62" s="5" customFormat="1" x14ac:dyDescent="0.2">
      <c r="B77" s="48"/>
      <c r="D77" s="49" t="s">
        <v>51</v>
      </c>
      <c r="E77" s="50" t="s">
        <v>0</v>
      </c>
      <c r="F77" s="51" t="s">
        <v>223</v>
      </c>
      <c r="H77" s="52">
        <v>3.7429999999999999</v>
      </c>
      <c r="I77" s="48"/>
      <c r="J77" s="53"/>
      <c r="K77" s="54"/>
      <c r="L77" s="54"/>
      <c r="M77" s="54"/>
      <c r="N77" s="54"/>
      <c r="O77" s="54"/>
      <c r="P77" s="54"/>
      <c r="Q77" s="55"/>
      <c r="AQ77" s="50" t="s">
        <v>51</v>
      </c>
      <c r="AR77" s="50" t="s">
        <v>15</v>
      </c>
      <c r="AS77" s="5" t="s">
        <v>15</v>
      </c>
      <c r="AT77" s="5" t="s">
        <v>7</v>
      </c>
      <c r="AU77" s="5" t="s">
        <v>13</v>
      </c>
      <c r="AV77" s="50" t="s">
        <v>41</v>
      </c>
    </row>
    <row r="78" spans="1:62" s="6" customFormat="1" x14ac:dyDescent="0.2">
      <c r="B78" s="64"/>
      <c r="D78" s="49" t="s">
        <v>51</v>
      </c>
      <c r="E78" s="65" t="s">
        <v>0</v>
      </c>
      <c r="F78" s="66" t="s">
        <v>150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 t="s">
        <v>0</v>
      </c>
      <c r="F79" s="51" t="s">
        <v>224</v>
      </c>
      <c r="H79" s="52">
        <v>2.2000000000000002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7" customFormat="1" x14ac:dyDescent="0.2">
      <c r="B80" s="70"/>
      <c r="D80" s="49" t="s">
        <v>51</v>
      </c>
      <c r="E80" s="71" t="s">
        <v>0</v>
      </c>
      <c r="F80" s="72" t="s">
        <v>99</v>
      </c>
      <c r="H80" s="73">
        <v>5.9429999999999996</v>
      </c>
      <c r="I80" s="70"/>
      <c r="J80" s="74"/>
      <c r="K80" s="75"/>
      <c r="L80" s="75"/>
      <c r="M80" s="75"/>
      <c r="N80" s="75"/>
      <c r="O80" s="75"/>
      <c r="P80" s="75"/>
      <c r="Q80" s="76"/>
      <c r="AQ80" s="71" t="s">
        <v>51</v>
      </c>
      <c r="AR80" s="71" t="s">
        <v>15</v>
      </c>
      <c r="AS80" s="7" t="s">
        <v>59</v>
      </c>
      <c r="AT80" s="7" t="s">
        <v>7</v>
      </c>
      <c r="AU80" s="7" t="s">
        <v>14</v>
      </c>
      <c r="AV80" s="71" t="s">
        <v>41</v>
      </c>
    </row>
    <row r="81" spans="1:28" s="2" customFormat="1" ht="6.95" customHeight="1" x14ac:dyDescent="0.2">
      <c r="A81" s="12"/>
      <c r="B81" s="15"/>
      <c r="C81" s="16"/>
      <c r="D81" s="16"/>
      <c r="E81" s="16"/>
      <c r="F81" s="16"/>
      <c r="G81" s="16"/>
      <c r="H81" s="16"/>
      <c r="I81" s="13"/>
      <c r="J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</sheetData>
  <sheetProtection algorithmName="SHA-512" hashValue="DV5AEmxHDlNC01QqKY78lNFkn8m2jNwi3ZrxWHshq9VdfTzOh5CbWKKmHA9FFrTpPSk/tdDEa4GSjRSN76p9wA==" saltValue="oh+nooelAwBrMSuIfhejVQ==" spinCount="100000" sheet="1" objects="1" scenarios="1"/>
  <autoFilter ref="C17:H80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63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5" style="1" customWidth="1"/>
    <col min="6" max="6" width="71.1640625" style="1" customWidth="1"/>
    <col min="7" max="7" width="7.5" style="1" customWidth="1"/>
    <col min="8" max="8" width="14.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50.2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'C-Malý dětský stánek č.4'!E6:H6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23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'C-Malý dětský stánek č.4'!F12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'C-Malý dětský stánek č.4'!F14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SUM(M19:M42)</f>
        <v>33.871331999999995</v>
      </c>
      <c r="N18" s="30"/>
      <c r="O18" s="31">
        <f>SUM(O19:O42)</f>
        <v>1.0509598600000003</v>
      </c>
      <c r="P18" s="30"/>
      <c r="Q18" s="32">
        <f>SUM(Q19:Q42)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SUM(BH19:BH42)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228</v>
      </c>
    </row>
    <row r="20" spans="1:62" s="2" customFormat="1" ht="16.5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77</v>
      </c>
      <c r="G20" s="40" t="s">
        <v>49</v>
      </c>
      <c r="H20" s="41">
        <v>10.02</v>
      </c>
      <c r="I20" s="13"/>
      <c r="J20" s="42" t="s">
        <v>0</v>
      </c>
      <c r="K20" s="43" t="s">
        <v>9</v>
      </c>
      <c r="L20" s="44">
        <v>0.252</v>
      </c>
      <c r="M20" s="44">
        <f>L20*H20</f>
        <v>2.5250399999999997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229</v>
      </c>
    </row>
    <row r="21" spans="1:62" s="6" customFormat="1" x14ac:dyDescent="0.2">
      <c r="B21" s="64"/>
      <c r="D21" s="49" t="s">
        <v>51</v>
      </c>
      <c r="E21" s="65"/>
      <c r="F21" s="66" t="s">
        <v>230</v>
      </c>
      <c r="H21" s="65" t="s">
        <v>0</v>
      </c>
      <c r="I21" s="64"/>
      <c r="J21" s="67"/>
      <c r="K21" s="68"/>
      <c r="L21" s="68"/>
      <c r="M21" s="68"/>
      <c r="N21" s="68"/>
      <c r="O21" s="68"/>
      <c r="P21" s="68"/>
      <c r="Q21" s="69"/>
      <c r="AQ21" s="65" t="s">
        <v>51</v>
      </c>
      <c r="AR21" s="65" t="s">
        <v>15</v>
      </c>
      <c r="AS21" s="6" t="s">
        <v>14</v>
      </c>
      <c r="AT21" s="6" t="s">
        <v>7</v>
      </c>
      <c r="AU21" s="6" t="s">
        <v>13</v>
      </c>
      <c r="AV21" s="65" t="s">
        <v>41</v>
      </c>
    </row>
    <row r="22" spans="1:62" s="5" customFormat="1" x14ac:dyDescent="0.2">
      <c r="B22" s="48"/>
      <c r="D22" s="49" t="s">
        <v>51</v>
      </c>
      <c r="E22" s="50"/>
      <c r="F22" s="51" t="s">
        <v>231</v>
      </c>
      <c r="H22" s="52">
        <v>10.02</v>
      </c>
      <c r="I22" s="48"/>
      <c r="J22" s="53"/>
      <c r="K22" s="54"/>
      <c r="L22" s="54"/>
      <c r="M22" s="54"/>
      <c r="N22" s="54"/>
      <c r="O22" s="54"/>
      <c r="P22" s="54"/>
      <c r="Q22" s="55"/>
      <c r="AQ22" s="50" t="s">
        <v>51</v>
      </c>
      <c r="AR22" s="50" t="s">
        <v>15</v>
      </c>
      <c r="AS22" s="5" t="s">
        <v>15</v>
      </c>
      <c r="AT22" s="5" t="s">
        <v>7</v>
      </c>
      <c r="AU22" s="5" t="s">
        <v>14</v>
      </c>
      <c r="AV22" s="50" t="s">
        <v>41</v>
      </c>
    </row>
    <row r="23" spans="1:62" s="2" customFormat="1" ht="16.5" customHeight="1" x14ac:dyDescent="0.2">
      <c r="A23" s="12"/>
      <c r="B23" s="36"/>
      <c r="C23" s="56" t="s">
        <v>53</v>
      </c>
      <c r="D23" s="56" t="s">
        <v>54</v>
      </c>
      <c r="E23" s="57"/>
      <c r="F23" s="58" t="s">
        <v>82</v>
      </c>
      <c r="G23" s="59" t="s">
        <v>61</v>
      </c>
      <c r="H23" s="60">
        <v>0.33100000000000002</v>
      </c>
      <c r="I23" s="61"/>
      <c r="J23" s="62" t="s">
        <v>0</v>
      </c>
      <c r="K23" s="63" t="s">
        <v>9</v>
      </c>
      <c r="L23" s="44">
        <v>0</v>
      </c>
      <c r="M23" s="44">
        <f>L23*H23</f>
        <v>0</v>
      </c>
      <c r="N23" s="44">
        <v>0.55000000000000004</v>
      </c>
      <c r="O23" s="44">
        <f>N23*H23</f>
        <v>0.18205000000000002</v>
      </c>
      <c r="P23" s="44">
        <v>0</v>
      </c>
      <c r="Q23" s="45">
        <f>P23*H23</f>
        <v>0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O23" s="46" t="s">
        <v>56</v>
      </c>
      <c r="AQ23" s="46" t="s">
        <v>54</v>
      </c>
      <c r="AR23" s="46" t="s">
        <v>15</v>
      </c>
      <c r="AV23" s="8" t="s">
        <v>41</v>
      </c>
      <c r="BB23" s="47" t="e">
        <f>IF(K23="základní",#REF!,0)</f>
        <v>#REF!</v>
      </c>
      <c r="BC23" s="47">
        <f>IF(K23="snížená",#REF!,0)</f>
        <v>0</v>
      </c>
      <c r="BD23" s="47">
        <f>IF(K23="zákl. přenesená",#REF!,0)</f>
        <v>0</v>
      </c>
      <c r="BE23" s="47">
        <f>IF(K23="sníž. přenesená",#REF!,0)</f>
        <v>0</v>
      </c>
      <c r="BF23" s="47">
        <f>IF(K23="nulová",#REF!,0)</f>
        <v>0</v>
      </c>
      <c r="BG23" s="8" t="s">
        <v>14</v>
      </c>
      <c r="BH23" s="47" t="e">
        <f>ROUND(#REF!*H23,2)</f>
        <v>#REF!</v>
      </c>
      <c r="BI23" s="8" t="s">
        <v>46</v>
      </c>
      <c r="BJ23" s="46" t="s">
        <v>232</v>
      </c>
    </row>
    <row r="24" spans="1:62" s="5" customFormat="1" x14ac:dyDescent="0.2">
      <c r="B24" s="48"/>
      <c r="D24" s="49" t="s">
        <v>51</v>
      </c>
      <c r="E24" s="50"/>
      <c r="F24" s="51" t="s">
        <v>233</v>
      </c>
      <c r="H24" s="52">
        <v>0.33100000000000002</v>
      </c>
      <c r="I24" s="48"/>
      <c r="J24" s="53"/>
      <c r="K24" s="54"/>
      <c r="L24" s="54"/>
      <c r="M24" s="54"/>
      <c r="N24" s="54"/>
      <c r="O24" s="54"/>
      <c r="P24" s="54"/>
      <c r="Q24" s="55"/>
      <c r="AQ24" s="50" t="s">
        <v>51</v>
      </c>
      <c r="AR24" s="50" t="s">
        <v>15</v>
      </c>
      <c r="AS24" s="5" t="s">
        <v>15</v>
      </c>
      <c r="AT24" s="5" t="s">
        <v>7</v>
      </c>
      <c r="AU24" s="5" t="s">
        <v>14</v>
      </c>
      <c r="AV24" s="50" t="s">
        <v>41</v>
      </c>
    </row>
    <row r="25" spans="1:62" s="2" customFormat="1" ht="24.2" customHeight="1" x14ac:dyDescent="0.2">
      <c r="A25" s="12"/>
      <c r="B25" s="36"/>
      <c r="C25" s="37" t="s">
        <v>59</v>
      </c>
      <c r="D25" s="37" t="s">
        <v>43</v>
      </c>
      <c r="E25" s="38"/>
      <c r="F25" s="39" t="s">
        <v>85</v>
      </c>
      <c r="G25" s="40" t="s">
        <v>49</v>
      </c>
      <c r="H25" s="41">
        <v>0.30099999999999999</v>
      </c>
      <c r="I25" s="13"/>
      <c r="J25" s="42" t="s">
        <v>0</v>
      </c>
      <c r="K25" s="43" t="s">
        <v>9</v>
      </c>
      <c r="L25" s="44">
        <v>0</v>
      </c>
      <c r="M25" s="44">
        <f>L25*H25</f>
        <v>0</v>
      </c>
      <c r="N25" s="44">
        <v>1.8000000000000001E-4</v>
      </c>
      <c r="O25" s="44">
        <f>N25*H25</f>
        <v>5.418E-5</v>
      </c>
      <c r="P25" s="44">
        <v>0</v>
      </c>
      <c r="Q25" s="45">
        <f>P25*H25</f>
        <v>0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O25" s="46" t="s">
        <v>46</v>
      </c>
      <c r="AQ25" s="46" t="s">
        <v>43</v>
      </c>
      <c r="AR25" s="46" t="s">
        <v>15</v>
      </c>
      <c r="AV25" s="8" t="s">
        <v>41</v>
      </c>
      <c r="BB25" s="47" t="e">
        <f>IF(K25="základní",#REF!,0)</f>
        <v>#REF!</v>
      </c>
      <c r="BC25" s="47">
        <f>IF(K25="snížená",#REF!,0)</f>
        <v>0</v>
      </c>
      <c r="BD25" s="47">
        <f>IF(K25="zákl. přenesená",#REF!,0)</f>
        <v>0</v>
      </c>
      <c r="BE25" s="47">
        <f>IF(K25="sníž. přenesená",#REF!,0)</f>
        <v>0</v>
      </c>
      <c r="BF25" s="47">
        <f>IF(K25="nulová",#REF!,0)</f>
        <v>0</v>
      </c>
      <c r="BG25" s="8" t="s">
        <v>14</v>
      </c>
      <c r="BH25" s="47" t="e">
        <f>ROUND(#REF!*H25,2)</f>
        <v>#REF!</v>
      </c>
      <c r="BI25" s="8" t="s">
        <v>46</v>
      </c>
      <c r="BJ25" s="46" t="s">
        <v>234</v>
      </c>
    </row>
    <row r="26" spans="1:62" s="5" customFormat="1" x14ac:dyDescent="0.2">
      <c r="B26" s="48"/>
      <c r="D26" s="49" t="s">
        <v>51</v>
      </c>
      <c r="E26" s="50"/>
      <c r="F26" s="51" t="s">
        <v>235</v>
      </c>
      <c r="H26" s="52">
        <v>0.30099999999999999</v>
      </c>
      <c r="I26" s="48"/>
      <c r="J26" s="53"/>
      <c r="K26" s="54"/>
      <c r="L26" s="54"/>
      <c r="M26" s="54"/>
      <c r="N26" s="54"/>
      <c r="O26" s="54"/>
      <c r="P26" s="54"/>
      <c r="Q26" s="55"/>
      <c r="AQ26" s="50" t="s">
        <v>51</v>
      </c>
      <c r="AR26" s="50" t="s">
        <v>15</v>
      </c>
      <c r="AS26" s="5" t="s">
        <v>15</v>
      </c>
      <c r="AT26" s="5" t="s">
        <v>7</v>
      </c>
      <c r="AU26" s="5" t="s">
        <v>14</v>
      </c>
      <c r="AV26" s="50" t="s">
        <v>41</v>
      </c>
    </row>
    <row r="27" spans="1:62" s="2" customFormat="1" ht="24.2" customHeight="1" x14ac:dyDescent="0.2">
      <c r="A27" s="12"/>
      <c r="B27" s="36"/>
      <c r="C27" s="37" t="s">
        <v>64</v>
      </c>
      <c r="D27" s="37" t="s">
        <v>43</v>
      </c>
      <c r="E27" s="38"/>
      <c r="F27" s="39" t="s">
        <v>89</v>
      </c>
      <c r="G27" s="40" t="s">
        <v>90</v>
      </c>
      <c r="H27" s="41">
        <v>30.68</v>
      </c>
      <c r="I27" s="13"/>
      <c r="J27" s="42" t="s">
        <v>0</v>
      </c>
      <c r="K27" s="43" t="s">
        <v>9</v>
      </c>
      <c r="L27" s="44">
        <v>0.308</v>
      </c>
      <c r="M27" s="44">
        <f>L27*H27</f>
        <v>9.4494399999999992</v>
      </c>
      <c r="N27" s="44">
        <v>0</v>
      </c>
      <c r="O27" s="44">
        <f>N27*H27</f>
        <v>0</v>
      </c>
      <c r="P27" s="44">
        <v>0</v>
      </c>
      <c r="Q27" s="45">
        <f>P27*H27</f>
        <v>0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O27" s="46" t="s">
        <v>46</v>
      </c>
      <c r="AQ27" s="46" t="s">
        <v>43</v>
      </c>
      <c r="AR27" s="46" t="s">
        <v>15</v>
      </c>
      <c r="AV27" s="8" t="s">
        <v>41</v>
      </c>
      <c r="BB27" s="47" t="e">
        <f>IF(K27="základní",#REF!,0)</f>
        <v>#REF!</v>
      </c>
      <c r="BC27" s="47">
        <f>IF(K27="snížená",#REF!,0)</f>
        <v>0</v>
      </c>
      <c r="BD27" s="47">
        <f>IF(K27="zákl. přenesená",#REF!,0)</f>
        <v>0</v>
      </c>
      <c r="BE27" s="47">
        <f>IF(K27="sníž. přenesená",#REF!,0)</f>
        <v>0</v>
      </c>
      <c r="BF27" s="47">
        <f>IF(K27="nulová",#REF!,0)</f>
        <v>0</v>
      </c>
      <c r="BG27" s="8" t="s">
        <v>14</v>
      </c>
      <c r="BH27" s="47" t="e">
        <f>ROUND(#REF!*H27,2)</f>
        <v>#REF!</v>
      </c>
      <c r="BI27" s="8" t="s">
        <v>46</v>
      </c>
      <c r="BJ27" s="46" t="s">
        <v>236</v>
      </c>
    </row>
    <row r="28" spans="1:62" s="6" customFormat="1" x14ac:dyDescent="0.2">
      <c r="B28" s="64"/>
      <c r="D28" s="49" t="s">
        <v>51</v>
      </c>
      <c r="E28" s="65"/>
      <c r="F28" s="66" t="s">
        <v>230</v>
      </c>
      <c r="H28" s="65" t="s">
        <v>0</v>
      </c>
      <c r="I28" s="64"/>
      <c r="J28" s="67"/>
      <c r="K28" s="68"/>
      <c r="L28" s="68"/>
      <c r="M28" s="68"/>
      <c r="N28" s="68"/>
      <c r="O28" s="68"/>
      <c r="P28" s="68"/>
      <c r="Q28" s="69"/>
      <c r="AQ28" s="65" t="s">
        <v>51</v>
      </c>
      <c r="AR28" s="65" t="s">
        <v>15</v>
      </c>
      <c r="AS28" s="6" t="s">
        <v>14</v>
      </c>
      <c r="AT28" s="6" t="s">
        <v>7</v>
      </c>
      <c r="AU28" s="6" t="s">
        <v>13</v>
      </c>
      <c r="AV28" s="65" t="s">
        <v>41</v>
      </c>
    </row>
    <row r="29" spans="1:62" s="5" customFormat="1" x14ac:dyDescent="0.2">
      <c r="B29" s="48"/>
      <c r="D29" s="49" t="s">
        <v>51</v>
      </c>
      <c r="E29" s="50"/>
      <c r="F29" s="51" t="s">
        <v>237</v>
      </c>
      <c r="H29" s="52">
        <v>30.68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56" t="s">
        <v>69</v>
      </c>
      <c r="D30" s="56" t="s">
        <v>54</v>
      </c>
      <c r="E30" s="57"/>
      <c r="F30" s="58" t="s">
        <v>100</v>
      </c>
      <c r="G30" s="59" t="s">
        <v>61</v>
      </c>
      <c r="H30" s="60">
        <v>0.33700000000000002</v>
      </c>
      <c r="I30" s="61"/>
      <c r="J30" s="62" t="s">
        <v>0</v>
      </c>
      <c r="K30" s="63" t="s">
        <v>9</v>
      </c>
      <c r="L30" s="44">
        <v>0</v>
      </c>
      <c r="M30" s="44">
        <f>L30*H30</f>
        <v>0</v>
      </c>
      <c r="N30" s="44">
        <v>0.44</v>
      </c>
      <c r="O30" s="44">
        <f>N30*H30</f>
        <v>0.14828000000000002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56</v>
      </c>
      <c r="AQ30" s="46" t="s">
        <v>54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238</v>
      </c>
    </row>
    <row r="31" spans="1:62" s="5" customFormat="1" x14ac:dyDescent="0.2">
      <c r="B31" s="48"/>
      <c r="D31" s="49" t="s">
        <v>51</v>
      </c>
      <c r="E31" s="50"/>
      <c r="F31" s="51" t="s">
        <v>239</v>
      </c>
      <c r="H31" s="52">
        <v>0.33700000000000002</v>
      </c>
      <c r="I31" s="48"/>
      <c r="J31" s="53"/>
      <c r="K31" s="54"/>
      <c r="L31" s="54"/>
      <c r="M31" s="54"/>
      <c r="N31" s="54"/>
      <c r="O31" s="54"/>
      <c r="P31" s="54"/>
      <c r="Q31" s="55"/>
      <c r="AQ31" s="50" t="s">
        <v>51</v>
      </c>
      <c r="AR31" s="50" t="s">
        <v>15</v>
      </c>
      <c r="AS31" s="5" t="s">
        <v>15</v>
      </c>
      <c r="AT31" s="5" t="s">
        <v>7</v>
      </c>
      <c r="AU31" s="5" t="s">
        <v>14</v>
      </c>
      <c r="AV31" s="50" t="s">
        <v>41</v>
      </c>
    </row>
    <row r="32" spans="1:62" s="2" customFormat="1" ht="33" customHeight="1" x14ac:dyDescent="0.2">
      <c r="A32" s="12"/>
      <c r="B32" s="36"/>
      <c r="C32" s="37" t="s">
        <v>72</v>
      </c>
      <c r="D32" s="37" t="s">
        <v>43</v>
      </c>
      <c r="E32" s="38"/>
      <c r="F32" s="39" t="s">
        <v>240</v>
      </c>
      <c r="G32" s="40" t="s">
        <v>90</v>
      </c>
      <c r="H32" s="41">
        <v>55.8</v>
      </c>
      <c r="I32" s="13"/>
      <c r="J32" s="42" t="s">
        <v>0</v>
      </c>
      <c r="K32" s="43" t="s">
        <v>9</v>
      </c>
      <c r="L32" s="44">
        <v>0.35</v>
      </c>
      <c r="M32" s="44">
        <f>L32*H32</f>
        <v>19.529999999999998</v>
      </c>
      <c r="N32" s="44">
        <v>0</v>
      </c>
      <c r="O32" s="44">
        <f>N32*H32</f>
        <v>0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46</v>
      </c>
      <c r="AQ32" s="46" t="s">
        <v>43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241</v>
      </c>
    </row>
    <row r="33" spans="1:62" s="5" customFormat="1" x14ac:dyDescent="0.2">
      <c r="B33" s="48"/>
      <c r="D33" s="49" t="s">
        <v>51</v>
      </c>
      <c r="E33" s="50"/>
      <c r="F33" s="51" t="s">
        <v>242</v>
      </c>
      <c r="H33" s="52">
        <v>55.8</v>
      </c>
      <c r="I33" s="48"/>
      <c r="J33" s="53"/>
      <c r="K33" s="54"/>
      <c r="L33" s="54"/>
      <c r="M33" s="54"/>
      <c r="N33" s="54"/>
      <c r="O33" s="54"/>
      <c r="P33" s="54"/>
      <c r="Q33" s="55"/>
      <c r="AQ33" s="50" t="s">
        <v>51</v>
      </c>
      <c r="AR33" s="50" t="s">
        <v>15</v>
      </c>
      <c r="AS33" s="5" t="s">
        <v>15</v>
      </c>
      <c r="AT33" s="5" t="s">
        <v>7</v>
      </c>
      <c r="AU33" s="5" t="s">
        <v>14</v>
      </c>
      <c r="AV33" s="50" t="s">
        <v>41</v>
      </c>
    </row>
    <row r="34" spans="1:62" s="2" customFormat="1" ht="24.2" customHeight="1" x14ac:dyDescent="0.2">
      <c r="A34" s="12"/>
      <c r="B34" s="36"/>
      <c r="C34" s="56" t="s">
        <v>76</v>
      </c>
      <c r="D34" s="56" t="s">
        <v>54</v>
      </c>
      <c r="E34" s="57"/>
      <c r="F34" s="58" t="s">
        <v>243</v>
      </c>
      <c r="G34" s="59" t="s">
        <v>61</v>
      </c>
      <c r="H34" s="60">
        <v>1.55</v>
      </c>
      <c r="I34" s="61"/>
      <c r="J34" s="62" t="s">
        <v>0</v>
      </c>
      <c r="K34" s="63" t="s">
        <v>9</v>
      </c>
      <c r="L34" s="44">
        <v>0</v>
      </c>
      <c r="M34" s="44">
        <f>L34*H34</f>
        <v>0</v>
      </c>
      <c r="N34" s="44">
        <v>0.44</v>
      </c>
      <c r="O34" s="44">
        <f>N34*H34</f>
        <v>0.68200000000000005</v>
      </c>
      <c r="P34" s="44">
        <v>0</v>
      </c>
      <c r="Q34" s="45">
        <f>P34*H34</f>
        <v>0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O34" s="46" t="s">
        <v>56</v>
      </c>
      <c r="AQ34" s="46" t="s">
        <v>54</v>
      </c>
      <c r="AR34" s="46" t="s">
        <v>15</v>
      </c>
      <c r="AV34" s="8" t="s">
        <v>41</v>
      </c>
      <c r="BB34" s="47" t="e">
        <f>IF(K34="základní",#REF!,0)</f>
        <v>#REF!</v>
      </c>
      <c r="BC34" s="47">
        <f>IF(K34="snížená",#REF!,0)</f>
        <v>0</v>
      </c>
      <c r="BD34" s="47">
        <f>IF(K34="zákl. přenesená",#REF!,0)</f>
        <v>0</v>
      </c>
      <c r="BE34" s="47">
        <f>IF(K34="sníž. přenesená",#REF!,0)</f>
        <v>0</v>
      </c>
      <c r="BF34" s="47">
        <f>IF(K34="nulová",#REF!,0)</f>
        <v>0</v>
      </c>
      <c r="BG34" s="8" t="s">
        <v>14</v>
      </c>
      <c r="BH34" s="47" t="e">
        <f>ROUND(#REF!*H34,2)</f>
        <v>#REF!</v>
      </c>
      <c r="BI34" s="8" t="s">
        <v>46</v>
      </c>
      <c r="BJ34" s="46" t="s">
        <v>244</v>
      </c>
    </row>
    <row r="35" spans="1:62" s="6" customFormat="1" x14ac:dyDescent="0.2">
      <c r="B35" s="64"/>
      <c r="D35" s="49" t="s">
        <v>51</v>
      </c>
      <c r="E35" s="65"/>
      <c r="F35" s="66" t="s">
        <v>245</v>
      </c>
      <c r="H35" s="65" t="s">
        <v>0</v>
      </c>
      <c r="I35" s="64"/>
      <c r="J35" s="67"/>
      <c r="K35" s="68"/>
      <c r="L35" s="68"/>
      <c r="M35" s="68"/>
      <c r="N35" s="68"/>
      <c r="O35" s="68"/>
      <c r="P35" s="68"/>
      <c r="Q35" s="69"/>
      <c r="AQ35" s="65" t="s">
        <v>51</v>
      </c>
      <c r="AR35" s="65" t="s">
        <v>15</v>
      </c>
      <c r="AS35" s="6" t="s">
        <v>14</v>
      </c>
      <c r="AT35" s="6" t="s">
        <v>7</v>
      </c>
      <c r="AU35" s="6" t="s">
        <v>13</v>
      </c>
      <c r="AV35" s="65" t="s">
        <v>41</v>
      </c>
    </row>
    <row r="36" spans="1:62" s="5" customFormat="1" x14ac:dyDescent="0.2">
      <c r="B36" s="48"/>
      <c r="D36" s="49" t="s">
        <v>51</v>
      </c>
      <c r="E36" s="50" t="s">
        <v>0</v>
      </c>
      <c r="F36" s="51" t="s">
        <v>246</v>
      </c>
      <c r="H36" s="52">
        <v>0.85899999999999999</v>
      </c>
      <c r="I36" s="48"/>
      <c r="J36" s="53"/>
      <c r="K36" s="54"/>
      <c r="L36" s="54"/>
      <c r="M36" s="54"/>
      <c r="N36" s="54"/>
      <c r="O36" s="54"/>
      <c r="P36" s="54"/>
      <c r="Q36" s="55"/>
      <c r="AQ36" s="50" t="s">
        <v>51</v>
      </c>
      <c r="AR36" s="50" t="s">
        <v>15</v>
      </c>
      <c r="AS36" s="5" t="s">
        <v>15</v>
      </c>
      <c r="AT36" s="5" t="s">
        <v>7</v>
      </c>
      <c r="AU36" s="5" t="s">
        <v>13</v>
      </c>
      <c r="AV36" s="50" t="s">
        <v>41</v>
      </c>
    </row>
    <row r="37" spans="1:62" s="6" customFormat="1" x14ac:dyDescent="0.2">
      <c r="B37" s="64"/>
      <c r="D37" s="49" t="s">
        <v>51</v>
      </c>
      <c r="E37" s="65" t="s">
        <v>0</v>
      </c>
      <c r="F37" s="66" t="s">
        <v>247</v>
      </c>
      <c r="H37" s="65" t="s">
        <v>0</v>
      </c>
      <c r="I37" s="64"/>
      <c r="J37" s="67"/>
      <c r="K37" s="68"/>
      <c r="L37" s="68"/>
      <c r="M37" s="68"/>
      <c r="N37" s="68"/>
      <c r="O37" s="68"/>
      <c r="P37" s="68"/>
      <c r="Q37" s="69"/>
      <c r="AQ37" s="65" t="s">
        <v>51</v>
      </c>
      <c r="AR37" s="65" t="s">
        <v>15</v>
      </c>
      <c r="AS37" s="6" t="s">
        <v>14</v>
      </c>
      <c r="AT37" s="6" t="s">
        <v>7</v>
      </c>
      <c r="AU37" s="6" t="s">
        <v>13</v>
      </c>
      <c r="AV37" s="65" t="s">
        <v>41</v>
      </c>
    </row>
    <row r="38" spans="1:62" s="5" customFormat="1" x14ac:dyDescent="0.2">
      <c r="B38" s="48"/>
      <c r="D38" s="49" t="s">
        <v>51</v>
      </c>
      <c r="E38" s="50" t="s">
        <v>0</v>
      </c>
      <c r="F38" s="51" t="s">
        <v>248</v>
      </c>
      <c r="H38" s="52">
        <v>0.69099999999999995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13</v>
      </c>
      <c r="AV38" s="50" t="s">
        <v>41</v>
      </c>
    </row>
    <row r="39" spans="1:62" s="7" customFormat="1" x14ac:dyDescent="0.2">
      <c r="B39" s="70"/>
      <c r="D39" s="49" t="s">
        <v>51</v>
      </c>
      <c r="E39" s="71" t="s">
        <v>0</v>
      </c>
      <c r="F39" s="72" t="s">
        <v>99</v>
      </c>
      <c r="H39" s="73">
        <v>1.5499999999999998</v>
      </c>
      <c r="I39" s="70"/>
      <c r="J39" s="74"/>
      <c r="K39" s="75"/>
      <c r="L39" s="75"/>
      <c r="M39" s="75"/>
      <c r="N39" s="75"/>
      <c r="O39" s="75"/>
      <c r="P39" s="75"/>
      <c r="Q39" s="76"/>
      <c r="AQ39" s="71" t="s">
        <v>51</v>
      </c>
      <c r="AR39" s="71" t="s">
        <v>15</v>
      </c>
      <c r="AS39" s="7" t="s">
        <v>59</v>
      </c>
      <c r="AT39" s="7" t="s">
        <v>7</v>
      </c>
      <c r="AU39" s="7" t="s">
        <v>14</v>
      </c>
      <c r="AV39" s="71" t="s">
        <v>41</v>
      </c>
    </row>
    <row r="40" spans="1:62" s="2" customFormat="1" ht="24.2" customHeight="1" x14ac:dyDescent="0.2">
      <c r="A40" s="12"/>
      <c r="B40" s="36"/>
      <c r="C40" s="37" t="s">
        <v>81</v>
      </c>
      <c r="D40" s="37" t="s">
        <v>43</v>
      </c>
      <c r="E40" s="38"/>
      <c r="F40" s="39" t="s">
        <v>104</v>
      </c>
      <c r="G40" s="40" t="s">
        <v>61</v>
      </c>
      <c r="H40" s="41">
        <v>1.716</v>
      </c>
      <c r="I40" s="13"/>
      <c r="J40" s="42" t="s">
        <v>0</v>
      </c>
      <c r="K40" s="43" t="s">
        <v>9</v>
      </c>
      <c r="L40" s="44">
        <v>0</v>
      </c>
      <c r="M40" s="44">
        <f>L40*H40</f>
        <v>0</v>
      </c>
      <c r="N40" s="44">
        <v>2.248E-2</v>
      </c>
      <c r="O40" s="44">
        <f>N40*H40</f>
        <v>3.8575680000000001E-2</v>
      </c>
      <c r="P40" s="44">
        <v>0</v>
      </c>
      <c r="Q40" s="45">
        <f>P40*H40</f>
        <v>0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O40" s="46" t="s">
        <v>46</v>
      </c>
      <c r="AQ40" s="46" t="s">
        <v>43</v>
      </c>
      <c r="AR40" s="46" t="s">
        <v>15</v>
      </c>
      <c r="AV40" s="8" t="s">
        <v>41</v>
      </c>
      <c r="BB40" s="47" t="e">
        <f>IF(K40="základní",#REF!,0)</f>
        <v>#REF!</v>
      </c>
      <c r="BC40" s="47">
        <f>IF(K40="snížená",#REF!,0)</f>
        <v>0</v>
      </c>
      <c r="BD40" s="47">
        <f>IF(K40="zákl. přenesená",#REF!,0)</f>
        <v>0</v>
      </c>
      <c r="BE40" s="47">
        <f>IF(K40="sníž. přenesená",#REF!,0)</f>
        <v>0</v>
      </c>
      <c r="BF40" s="47">
        <f>IF(K40="nulová",#REF!,0)</f>
        <v>0</v>
      </c>
      <c r="BG40" s="8" t="s">
        <v>14</v>
      </c>
      <c r="BH40" s="47" t="e">
        <f>ROUND(#REF!*H40,2)</f>
        <v>#REF!</v>
      </c>
      <c r="BI40" s="8" t="s">
        <v>46</v>
      </c>
      <c r="BJ40" s="46" t="s">
        <v>105</v>
      </c>
    </row>
    <row r="41" spans="1:62" s="5" customFormat="1" x14ac:dyDescent="0.2">
      <c r="B41" s="48"/>
      <c r="D41" s="49" t="s">
        <v>51</v>
      </c>
      <c r="E41" s="50"/>
      <c r="F41" s="51" t="s">
        <v>249</v>
      </c>
      <c r="H41" s="52">
        <v>1.716</v>
      </c>
      <c r="I41" s="48"/>
      <c r="J41" s="53"/>
      <c r="K41" s="54"/>
      <c r="L41" s="54"/>
      <c r="M41" s="54"/>
      <c r="N41" s="54"/>
      <c r="O41" s="54"/>
      <c r="P41" s="54"/>
      <c r="Q41" s="55"/>
      <c r="AQ41" s="50" t="s">
        <v>51</v>
      </c>
      <c r="AR41" s="50" t="s">
        <v>15</v>
      </c>
      <c r="AS41" s="5" t="s">
        <v>15</v>
      </c>
      <c r="AT41" s="5" t="s">
        <v>7</v>
      </c>
      <c r="AU41" s="5" t="s">
        <v>14</v>
      </c>
      <c r="AV41" s="50" t="s">
        <v>41</v>
      </c>
    </row>
    <row r="42" spans="1:62" s="2" customFormat="1" ht="24.2" customHeight="1" x14ac:dyDescent="0.2">
      <c r="A42" s="12"/>
      <c r="B42" s="36"/>
      <c r="C42" s="37" t="s">
        <v>29</v>
      </c>
      <c r="D42" s="37" t="s">
        <v>43</v>
      </c>
      <c r="E42" s="38"/>
      <c r="F42" s="39" t="s">
        <v>112</v>
      </c>
      <c r="G42" s="40" t="s">
        <v>113</v>
      </c>
      <c r="H42" s="41">
        <v>1.0509999999999999</v>
      </c>
      <c r="I42" s="13"/>
      <c r="J42" s="42" t="s">
        <v>0</v>
      </c>
      <c r="K42" s="43" t="s">
        <v>9</v>
      </c>
      <c r="L42" s="44">
        <v>2.2519999999999998</v>
      </c>
      <c r="M42" s="44">
        <f>L42*H42</f>
        <v>2.3668519999999997</v>
      </c>
      <c r="N42" s="44">
        <v>0</v>
      </c>
      <c r="O42" s="44">
        <f>N42*H42</f>
        <v>0</v>
      </c>
      <c r="P42" s="44">
        <v>0</v>
      </c>
      <c r="Q42" s="45">
        <f>P42*H42</f>
        <v>0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O42" s="46" t="s">
        <v>46</v>
      </c>
      <c r="AQ42" s="46" t="s">
        <v>43</v>
      </c>
      <c r="AR42" s="46" t="s">
        <v>15</v>
      </c>
      <c r="AV42" s="8" t="s">
        <v>41</v>
      </c>
      <c r="BB42" s="47" t="e">
        <f>IF(K42="základní",#REF!,0)</f>
        <v>#REF!</v>
      </c>
      <c r="BC42" s="47">
        <f>IF(K42="snížená",#REF!,0)</f>
        <v>0</v>
      </c>
      <c r="BD42" s="47">
        <f>IF(K42="zákl. přenesená",#REF!,0)</f>
        <v>0</v>
      </c>
      <c r="BE42" s="47">
        <f>IF(K42="sníž. přenesená",#REF!,0)</f>
        <v>0</v>
      </c>
      <c r="BF42" s="47">
        <f>IF(K42="nulová",#REF!,0)</f>
        <v>0</v>
      </c>
      <c r="BG42" s="8" t="s">
        <v>14</v>
      </c>
      <c r="BH42" s="47" t="e">
        <f>ROUND(#REF!*H42,2)</f>
        <v>#REF!</v>
      </c>
      <c r="BI42" s="8" t="s">
        <v>46</v>
      </c>
      <c r="BJ42" s="46" t="s">
        <v>114</v>
      </c>
    </row>
    <row r="43" spans="1:62" s="4" customFormat="1" ht="22.9" customHeight="1" x14ac:dyDescent="0.2">
      <c r="B43" s="27"/>
      <c r="D43" s="28" t="s">
        <v>12</v>
      </c>
      <c r="E43" s="35"/>
      <c r="F43" s="35" t="s">
        <v>115</v>
      </c>
      <c r="I43" s="27"/>
      <c r="J43" s="29"/>
      <c r="K43" s="30"/>
      <c r="L43" s="30"/>
      <c r="M43" s="31">
        <f>SUM(M44:M47)</f>
        <v>3.052025</v>
      </c>
      <c r="N43" s="30"/>
      <c r="O43" s="31">
        <f>SUM(O44:O47)</f>
        <v>1.8504E-2</v>
      </c>
      <c r="P43" s="30"/>
      <c r="Q43" s="32">
        <f>SUM(Q44:Q47)</f>
        <v>0</v>
      </c>
      <c r="AO43" s="28" t="s">
        <v>15</v>
      </c>
      <c r="AQ43" s="33" t="s">
        <v>12</v>
      </c>
      <c r="AR43" s="33" t="s">
        <v>14</v>
      </c>
      <c r="AV43" s="28" t="s">
        <v>41</v>
      </c>
      <c r="BH43" s="34" t="e">
        <f>SUM(BH44:BH47)</f>
        <v>#REF!</v>
      </c>
    </row>
    <row r="44" spans="1:62" s="2" customFormat="1" ht="24.2" customHeight="1" x14ac:dyDescent="0.2">
      <c r="A44" s="12"/>
      <c r="B44" s="36"/>
      <c r="C44" s="37" t="s">
        <v>88</v>
      </c>
      <c r="D44" s="37" t="s">
        <v>43</v>
      </c>
      <c r="E44" s="38"/>
      <c r="F44" s="39" t="s">
        <v>250</v>
      </c>
      <c r="G44" s="40" t="s">
        <v>49</v>
      </c>
      <c r="H44" s="41">
        <v>7.2</v>
      </c>
      <c r="I44" s="13"/>
      <c r="J44" s="42" t="s">
        <v>0</v>
      </c>
      <c r="K44" s="43" t="s">
        <v>9</v>
      </c>
      <c r="L44" s="44">
        <v>0.42</v>
      </c>
      <c r="M44" s="44">
        <f>L44*H44</f>
        <v>3.024</v>
      </c>
      <c r="N44" s="44">
        <v>6.9999999999999999E-4</v>
      </c>
      <c r="O44" s="44">
        <f>N44*H44</f>
        <v>5.0400000000000002E-3</v>
      </c>
      <c r="P44" s="44">
        <v>0</v>
      </c>
      <c r="Q44" s="45">
        <f>P44*H44</f>
        <v>0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O44" s="46" t="s">
        <v>46</v>
      </c>
      <c r="AQ44" s="46" t="s">
        <v>43</v>
      </c>
      <c r="AR44" s="46" t="s">
        <v>15</v>
      </c>
      <c r="AV44" s="8" t="s">
        <v>41</v>
      </c>
      <c r="BB44" s="47" t="e">
        <f>IF(K44="základní",#REF!,0)</f>
        <v>#REF!</v>
      </c>
      <c r="BC44" s="47">
        <f>IF(K44="snížená",#REF!,0)</f>
        <v>0</v>
      </c>
      <c r="BD44" s="47">
        <f>IF(K44="zákl. přenesená",#REF!,0)</f>
        <v>0</v>
      </c>
      <c r="BE44" s="47">
        <f>IF(K44="sníž. přenesená",#REF!,0)</f>
        <v>0</v>
      </c>
      <c r="BF44" s="47">
        <f>IF(K44="nulová",#REF!,0)</f>
        <v>0</v>
      </c>
      <c r="BG44" s="8" t="s">
        <v>14</v>
      </c>
      <c r="BH44" s="47" t="e">
        <f>ROUND(#REF!*H44,2)</f>
        <v>#REF!</v>
      </c>
      <c r="BI44" s="8" t="s">
        <v>46</v>
      </c>
      <c r="BJ44" s="46" t="s">
        <v>251</v>
      </c>
    </row>
    <row r="45" spans="1:62" s="2" customFormat="1" ht="16.5" customHeight="1" x14ac:dyDescent="0.2">
      <c r="A45" s="12"/>
      <c r="B45" s="36"/>
      <c r="C45" s="56" t="s">
        <v>2</v>
      </c>
      <c r="D45" s="56" t="s">
        <v>54</v>
      </c>
      <c r="E45" s="57"/>
      <c r="F45" s="58" t="s">
        <v>252</v>
      </c>
      <c r="G45" s="59" t="s">
        <v>49</v>
      </c>
      <c r="H45" s="60">
        <v>7.92</v>
      </c>
      <c r="I45" s="61"/>
      <c r="J45" s="62" t="s">
        <v>0</v>
      </c>
      <c r="K45" s="63" t="s">
        <v>9</v>
      </c>
      <c r="L45" s="44">
        <v>0</v>
      </c>
      <c r="M45" s="44">
        <f>L45*H45</f>
        <v>0</v>
      </c>
      <c r="N45" s="44">
        <v>1.6999999999999999E-3</v>
      </c>
      <c r="O45" s="44">
        <f>N45*H45</f>
        <v>1.3463999999999999E-2</v>
      </c>
      <c r="P45" s="44">
        <v>0</v>
      </c>
      <c r="Q45" s="45">
        <f>P45*H45</f>
        <v>0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O45" s="46" t="s">
        <v>56</v>
      </c>
      <c r="AQ45" s="46" t="s">
        <v>54</v>
      </c>
      <c r="AR45" s="46" t="s">
        <v>15</v>
      </c>
      <c r="AV45" s="8" t="s">
        <v>41</v>
      </c>
      <c r="BB45" s="47" t="e">
        <f>IF(K45="základní",#REF!,0)</f>
        <v>#REF!</v>
      </c>
      <c r="BC45" s="47">
        <f>IF(K45="snížená",#REF!,0)</f>
        <v>0</v>
      </c>
      <c r="BD45" s="47">
        <f>IF(K45="zákl. přenesená",#REF!,0)</f>
        <v>0</v>
      </c>
      <c r="BE45" s="47">
        <f>IF(K45="sníž. přenesená",#REF!,0)</f>
        <v>0</v>
      </c>
      <c r="BF45" s="47">
        <f>IF(K45="nulová",#REF!,0)</f>
        <v>0</v>
      </c>
      <c r="BG45" s="8" t="s">
        <v>14</v>
      </c>
      <c r="BH45" s="47" t="e">
        <f>ROUND(#REF!*H45,2)</f>
        <v>#REF!</v>
      </c>
      <c r="BI45" s="8" t="s">
        <v>46</v>
      </c>
      <c r="BJ45" s="46" t="s">
        <v>253</v>
      </c>
    </row>
    <row r="46" spans="1:62" s="5" customFormat="1" x14ac:dyDescent="0.2">
      <c r="B46" s="48"/>
      <c r="D46" s="49" t="s">
        <v>51</v>
      </c>
      <c r="E46" s="50"/>
      <c r="F46" s="51" t="s">
        <v>254</v>
      </c>
      <c r="H46" s="52">
        <v>7.92</v>
      </c>
      <c r="I46" s="48"/>
      <c r="J46" s="53"/>
      <c r="K46" s="54"/>
      <c r="L46" s="54"/>
      <c r="M46" s="54"/>
      <c r="N46" s="54"/>
      <c r="O46" s="54"/>
      <c r="P46" s="54"/>
      <c r="Q46" s="55"/>
      <c r="AQ46" s="50" t="s">
        <v>51</v>
      </c>
      <c r="AR46" s="50" t="s">
        <v>15</v>
      </c>
      <c r="AS46" s="5" t="s">
        <v>15</v>
      </c>
      <c r="AT46" s="5" t="s">
        <v>7</v>
      </c>
      <c r="AU46" s="5" t="s">
        <v>14</v>
      </c>
      <c r="AV46" s="50" t="s">
        <v>41</v>
      </c>
    </row>
    <row r="47" spans="1:62" s="2" customFormat="1" ht="24.2" customHeight="1" x14ac:dyDescent="0.2">
      <c r="A47" s="12"/>
      <c r="B47" s="36"/>
      <c r="C47" s="37" t="s">
        <v>103</v>
      </c>
      <c r="D47" s="37" t="s">
        <v>43</v>
      </c>
      <c r="E47" s="38"/>
      <c r="F47" s="39" t="s">
        <v>123</v>
      </c>
      <c r="G47" s="40" t="s">
        <v>113</v>
      </c>
      <c r="H47" s="41">
        <v>1.9E-2</v>
      </c>
      <c r="I47" s="13"/>
      <c r="J47" s="42" t="s">
        <v>0</v>
      </c>
      <c r="K47" s="43" t="s">
        <v>9</v>
      </c>
      <c r="L47" s="44">
        <v>1.4750000000000001</v>
      </c>
      <c r="M47" s="44">
        <f>L47*H47</f>
        <v>2.8025000000000001E-2</v>
      </c>
      <c r="N47" s="44">
        <v>0</v>
      </c>
      <c r="O47" s="44">
        <f>N47*H47</f>
        <v>0</v>
      </c>
      <c r="P47" s="44">
        <v>0</v>
      </c>
      <c r="Q47" s="45">
        <f>P47*H47</f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O47" s="46" t="s">
        <v>46</v>
      </c>
      <c r="AQ47" s="46" t="s">
        <v>43</v>
      </c>
      <c r="AR47" s="46" t="s">
        <v>15</v>
      </c>
      <c r="AV47" s="8" t="s">
        <v>41</v>
      </c>
      <c r="BB47" s="47" t="e">
        <f>IF(K47="základní",#REF!,0)</f>
        <v>#REF!</v>
      </c>
      <c r="BC47" s="47">
        <f>IF(K47="snížená",#REF!,0)</f>
        <v>0</v>
      </c>
      <c r="BD47" s="47">
        <f>IF(K47="zákl. přenesená",#REF!,0)</f>
        <v>0</v>
      </c>
      <c r="BE47" s="47">
        <f>IF(K47="sníž. přenesená",#REF!,0)</f>
        <v>0</v>
      </c>
      <c r="BF47" s="47">
        <f>IF(K47="nulová",#REF!,0)</f>
        <v>0</v>
      </c>
      <c r="BG47" s="8" t="s">
        <v>14</v>
      </c>
      <c r="BH47" s="47" t="e">
        <f>ROUND(#REF!*H47,2)</f>
        <v>#REF!</v>
      </c>
      <c r="BI47" s="8" t="s">
        <v>46</v>
      </c>
      <c r="BJ47" s="46" t="s">
        <v>255</v>
      </c>
    </row>
    <row r="48" spans="1:62" s="4" customFormat="1" ht="22.9" customHeight="1" x14ac:dyDescent="0.2">
      <c r="B48" s="27"/>
      <c r="D48" s="28" t="s">
        <v>12</v>
      </c>
      <c r="E48" s="35"/>
      <c r="F48" s="35" t="s">
        <v>125</v>
      </c>
      <c r="I48" s="27"/>
      <c r="J48" s="29"/>
      <c r="K48" s="30"/>
      <c r="L48" s="30"/>
      <c r="M48" s="31">
        <f>SUM(M49:M55)</f>
        <v>2.0358079999999998</v>
      </c>
      <c r="N48" s="30"/>
      <c r="O48" s="31">
        <f>SUM(O49:O55)</f>
        <v>0.12419355</v>
      </c>
      <c r="P48" s="30"/>
      <c r="Q48" s="32">
        <f>SUM(Q49:Q55)</f>
        <v>0</v>
      </c>
      <c r="AO48" s="28" t="s">
        <v>15</v>
      </c>
      <c r="AQ48" s="33" t="s">
        <v>12</v>
      </c>
      <c r="AR48" s="33" t="s">
        <v>14</v>
      </c>
      <c r="AV48" s="28" t="s">
        <v>41</v>
      </c>
      <c r="BH48" s="34" t="e">
        <f>SUM(BH49:BH55)</f>
        <v>#REF!</v>
      </c>
    </row>
    <row r="49" spans="1:62" s="2" customFormat="1" ht="16.5" customHeight="1" x14ac:dyDescent="0.2">
      <c r="A49" s="12"/>
      <c r="B49" s="36"/>
      <c r="C49" s="37" t="s">
        <v>107</v>
      </c>
      <c r="D49" s="37" t="s">
        <v>43</v>
      </c>
      <c r="E49" s="38"/>
      <c r="F49" s="39" t="s">
        <v>127</v>
      </c>
      <c r="G49" s="40" t="s">
        <v>128</v>
      </c>
      <c r="H49" s="41">
        <v>93</v>
      </c>
      <c r="I49" s="13"/>
      <c r="J49" s="42" t="s">
        <v>0</v>
      </c>
      <c r="K49" s="43" t="s">
        <v>9</v>
      </c>
      <c r="L49" s="44">
        <v>0</v>
      </c>
      <c r="M49" s="44">
        <f>L49*H49</f>
        <v>0</v>
      </c>
      <c r="N49" s="44">
        <v>1E-3</v>
      </c>
      <c r="O49" s="44">
        <f>N49*H49</f>
        <v>9.2999999999999999E-2</v>
      </c>
      <c r="P49" s="44">
        <v>0</v>
      </c>
      <c r="Q49" s="45">
        <f>P49*H49</f>
        <v>0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O49" s="46" t="s">
        <v>46</v>
      </c>
      <c r="AQ49" s="46" t="s">
        <v>43</v>
      </c>
      <c r="AR49" s="46" t="s">
        <v>15</v>
      </c>
      <c r="AV49" s="8" t="s">
        <v>41</v>
      </c>
      <c r="BB49" s="47" t="e">
        <f>IF(K49="základní",#REF!,0)</f>
        <v>#REF!</v>
      </c>
      <c r="BC49" s="47">
        <f>IF(K49="snížená",#REF!,0)</f>
        <v>0</v>
      </c>
      <c r="BD49" s="47">
        <f>IF(K49="zákl. přenesená",#REF!,0)</f>
        <v>0</v>
      </c>
      <c r="BE49" s="47">
        <f>IF(K49="sníž. přenesená",#REF!,0)</f>
        <v>0</v>
      </c>
      <c r="BF49" s="47">
        <f>IF(K49="nulová",#REF!,0)</f>
        <v>0</v>
      </c>
      <c r="BG49" s="8" t="s">
        <v>14</v>
      </c>
      <c r="BH49" s="47" t="e">
        <f>ROUND(#REF!*H49,2)</f>
        <v>#REF!</v>
      </c>
      <c r="BI49" s="8" t="s">
        <v>46</v>
      </c>
      <c r="BJ49" s="46" t="s">
        <v>256</v>
      </c>
    </row>
    <row r="50" spans="1:62" s="2" customFormat="1" ht="24.2" customHeight="1" x14ac:dyDescent="0.2">
      <c r="A50" s="12"/>
      <c r="B50" s="36"/>
      <c r="C50" s="37" t="s">
        <v>111</v>
      </c>
      <c r="D50" s="37" t="s">
        <v>43</v>
      </c>
      <c r="E50" s="38"/>
      <c r="F50" s="39" t="s">
        <v>176</v>
      </c>
      <c r="G50" s="40" t="s">
        <v>128</v>
      </c>
      <c r="H50" s="41">
        <v>18.870999999999999</v>
      </c>
      <c r="I50" s="13"/>
      <c r="J50" s="42" t="s">
        <v>0</v>
      </c>
      <c r="K50" s="43" t="s">
        <v>9</v>
      </c>
      <c r="L50" s="44">
        <v>9.6000000000000002E-2</v>
      </c>
      <c r="M50" s="44">
        <f>L50*H50</f>
        <v>1.8116159999999999</v>
      </c>
      <c r="N50" s="44">
        <v>5.0000000000000002E-5</v>
      </c>
      <c r="O50" s="44">
        <f>N50*H50</f>
        <v>9.4355000000000003E-4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257</v>
      </c>
    </row>
    <row r="51" spans="1:62" s="6" customFormat="1" x14ac:dyDescent="0.2">
      <c r="B51" s="64"/>
      <c r="D51" s="49" t="s">
        <v>51</v>
      </c>
      <c r="E51" s="65" t="s">
        <v>0</v>
      </c>
      <c r="F51" s="66" t="s">
        <v>180</v>
      </c>
      <c r="H51" s="65" t="s">
        <v>0</v>
      </c>
      <c r="I51" s="64"/>
      <c r="J51" s="67"/>
      <c r="K51" s="68"/>
      <c r="L51" s="68"/>
      <c r="M51" s="68"/>
      <c r="N51" s="68"/>
      <c r="O51" s="68"/>
      <c r="P51" s="68"/>
      <c r="Q51" s="69"/>
      <c r="AQ51" s="65" t="s">
        <v>51</v>
      </c>
      <c r="AR51" s="65" t="s">
        <v>15</v>
      </c>
      <c r="AS51" s="6" t="s">
        <v>14</v>
      </c>
      <c r="AT51" s="6" t="s">
        <v>7</v>
      </c>
      <c r="AU51" s="6" t="s">
        <v>13</v>
      </c>
      <c r="AV51" s="65" t="s">
        <v>41</v>
      </c>
    </row>
    <row r="52" spans="1:62" s="5" customFormat="1" x14ac:dyDescent="0.2">
      <c r="B52" s="48"/>
      <c r="D52" s="49" t="s">
        <v>51</v>
      </c>
      <c r="E52" s="50" t="s">
        <v>0</v>
      </c>
      <c r="F52" s="51" t="s">
        <v>258</v>
      </c>
      <c r="H52" s="52">
        <v>18.870999999999999</v>
      </c>
      <c r="I52" s="48"/>
      <c r="J52" s="53"/>
      <c r="K52" s="54"/>
      <c r="L52" s="54"/>
      <c r="M52" s="54"/>
      <c r="N52" s="54"/>
      <c r="O52" s="54"/>
      <c r="P52" s="54"/>
      <c r="Q52" s="55"/>
      <c r="AQ52" s="50" t="s">
        <v>51</v>
      </c>
      <c r="AR52" s="50" t="s">
        <v>15</v>
      </c>
      <c r="AS52" s="5" t="s">
        <v>15</v>
      </c>
      <c r="AT52" s="5" t="s">
        <v>7</v>
      </c>
      <c r="AU52" s="5" t="s">
        <v>13</v>
      </c>
      <c r="AV52" s="50" t="s">
        <v>41</v>
      </c>
    </row>
    <row r="53" spans="1:62" s="7" customFormat="1" x14ac:dyDescent="0.2">
      <c r="B53" s="70"/>
      <c r="D53" s="49" t="s">
        <v>51</v>
      </c>
      <c r="E53" s="71" t="s">
        <v>0</v>
      </c>
      <c r="F53" s="72" t="s">
        <v>99</v>
      </c>
      <c r="H53" s="73">
        <v>18.870999999999999</v>
      </c>
      <c r="I53" s="70"/>
      <c r="J53" s="74"/>
      <c r="K53" s="75"/>
      <c r="L53" s="75"/>
      <c r="M53" s="75"/>
      <c r="N53" s="75"/>
      <c r="O53" s="75"/>
      <c r="P53" s="75"/>
      <c r="Q53" s="76"/>
      <c r="AQ53" s="71" t="s">
        <v>51</v>
      </c>
      <c r="AR53" s="71" t="s">
        <v>15</v>
      </c>
      <c r="AS53" s="7" t="s">
        <v>59</v>
      </c>
      <c r="AT53" s="7" t="s">
        <v>7</v>
      </c>
      <c r="AU53" s="7" t="s">
        <v>14</v>
      </c>
      <c r="AV53" s="71" t="s">
        <v>41</v>
      </c>
    </row>
    <row r="54" spans="1:62" s="2" customFormat="1" ht="16.5" customHeight="1" x14ac:dyDescent="0.2">
      <c r="A54" s="12"/>
      <c r="B54" s="36"/>
      <c r="C54" s="56" t="s">
        <v>46</v>
      </c>
      <c r="D54" s="56" t="s">
        <v>54</v>
      </c>
      <c r="E54" s="57"/>
      <c r="F54" s="58" t="s">
        <v>185</v>
      </c>
      <c r="G54" s="59" t="s">
        <v>90</v>
      </c>
      <c r="H54" s="60">
        <v>5.5</v>
      </c>
      <c r="I54" s="61"/>
      <c r="J54" s="62" t="s">
        <v>0</v>
      </c>
      <c r="K54" s="63" t="s">
        <v>9</v>
      </c>
      <c r="L54" s="44">
        <v>0</v>
      </c>
      <c r="M54" s="44">
        <f>L54*H54</f>
        <v>0</v>
      </c>
      <c r="N54" s="44">
        <v>5.4999999999999997E-3</v>
      </c>
      <c r="O54" s="44">
        <f>N54*H54</f>
        <v>3.0249999999999999E-2</v>
      </c>
      <c r="P54" s="44">
        <v>0</v>
      </c>
      <c r="Q54" s="45">
        <f>P54*H54</f>
        <v>0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O54" s="46" t="s">
        <v>56</v>
      </c>
      <c r="AQ54" s="46" t="s">
        <v>54</v>
      </c>
      <c r="AR54" s="46" t="s">
        <v>15</v>
      </c>
      <c r="AV54" s="8" t="s">
        <v>41</v>
      </c>
      <c r="BB54" s="47" t="e">
        <f>IF(K54="základní",#REF!,0)</f>
        <v>#REF!</v>
      </c>
      <c r="BC54" s="47">
        <f>IF(K54="snížená",#REF!,0)</f>
        <v>0</v>
      </c>
      <c r="BD54" s="47">
        <f>IF(K54="zákl. přenesená",#REF!,0)</f>
        <v>0</v>
      </c>
      <c r="BE54" s="47">
        <f>IF(K54="sníž. přenesená",#REF!,0)</f>
        <v>0</v>
      </c>
      <c r="BF54" s="47">
        <f>IF(K54="nulová",#REF!,0)</f>
        <v>0</v>
      </c>
      <c r="BG54" s="8" t="s">
        <v>14</v>
      </c>
      <c r="BH54" s="47" t="e">
        <f>ROUND(#REF!*H54,2)</f>
        <v>#REF!</v>
      </c>
      <c r="BI54" s="8" t="s">
        <v>46</v>
      </c>
      <c r="BJ54" s="46" t="s">
        <v>259</v>
      </c>
    </row>
    <row r="55" spans="1:62" s="2" customFormat="1" ht="24.2" customHeight="1" x14ac:dyDescent="0.2">
      <c r="A55" s="12"/>
      <c r="B55" s="36"/>
      <c r="C55" s="37" t="s">
        <v>119</v>
      </c>
      <c r="D55" s="37" t="s">
        <v>43</v>
      </c>
      <c r="E55" s="38"/>
      <c r="F55" s="39" t="s">
        <v>131</v>
      </c>
      <c r="G55" s="40" t="s">
        <v>113</v>
      </c>
      <c r="H55" s="41">
        <v>0.124</v>
      </c>
      <c r="I55" s="13"/>
      <c r="J55" s="42" t="s">
        <v>0</v>
      </c>
      <c r="K55" s="43" t="s">
        <v>9</v>
      </c>
      <c r="L55" s="44">
        <v>1.8080000000000001</v>
      </c>
      <c r="M55" s="44">
        <f>L55*H55</f>
        <v>0.224192</v>
      </c>
      <c r="N55" s="44">
        <v>0</v>
      </c>
      <c r="O55" s="44">
        <f>N55*H55</f>
        <v>0</v>
      </c>
      <c r="P55" s="44">
        <v>0</v>
      </c>
      <c r="Q55" s="45">
        <f>P55*H55</f>
        <v>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O55" s="46" t="s">
        <v>46</v>
      </c>
      <c r="AQ55" s="46" t="s">
        <v>43</v>
      </c>
      <c r="AR55" s="46" t="s">
        <v>15</v>
      </c>
      <c r="AV55" s="8" t="s">
        <v>41</v>
      </c>
      <c r="BB55" s="47" t="e">
        <f>IF(K55="základní",#REF!,0)</f>
        <v>#REF!</v>
      </c>
      <c r="BC55" s="47">
        <f>IF(K55="snížená",#REF!,0)</f>
        <v>0</v>
      </c>
      <c r="BD55" s="47">
        <f>IF(K55="zákl. přenesená",#REF!,0)</f>
        <v>0</v>
      </c>
      <c r="BE55" s="47">
        <f>IF(K55="sníž. přenesená",#REF!,0)</f>
        <v>0</v>
      </c>
      <c r="BF55" s="47">
        <f>IF(K55="nulová",#REF!,0)</f>
        <v>0</v>
      </c>
      <c r="BG55" s="8" t="s">
        <v>14</v>
      </c>
      <c r="BH55" s="47" t="e">
        <f>ROUND(#REF!*H55,2)</f>
        <v>#REF!</v>
      </c>
      <c r="BI55" s="8" t="s">
        <v>46</v>
      </c>
      <c r="BJ55" s="46" t="s">
        <v>260</v>
      </c>
    </row>
    <row r="56" spans="1:62" s="4" customFormat="1" ht="22.9" customHeight="1" x14ac:dyDescent="0.2">
      <c r="B56" s="27"/>
      <c r="D56" s="28" t="s">
        <v>12</v>
      </c>
      <c r="E56" s="35"/>
      <c r="F56" s="35" t="s">
        <v>133</v>
      </c>
      <c r="I56" s="27"/>
      <c r="J56" s="29"/>
      <c r="K56" s="30"/>
      <c r="L56" s="30"/>
      <c r="M56" s="31">
        <f>SUM(M57:M62)</f>
        <v>17.401199999999999</v>
      </c>
      <c r="N56" s="30"/>
      <c r="O56" s="31">
        <f>SUM(O57:O62)</f>
        <v>1.4501E-2</v>
      </c>
      <c r="P56" s="30"/>
      <c r="Q56" s="32">
        <f>SUM(Q57:Q62)</f>
        <v>0</v>
      </c>
      <c r="AO56" s="28" t="s">
        <v>15</v>
      </c>
      <c r="AQ56" s="33" t="s">
        <v>12</v>
      </c>
      <c r="AR56" s="33" t="s">
        <v>14</v>
      </c>
      <c r="AV56" s="28" t="s">
        <v>41</v>
      </c>
      <c r="BH56" s="34" t="e">
        <f>SUM(BH57:BH62)</f>
        <v>#REF!</v>
      </c>
    </row>
    <row r="57" spans="1:62" s="2" customFormat="1" ht="24.2" customHeight="1" x14ac:dyDescent="0.2">
      <c r="A57" s="12"/>
      <c r="B57" s="36"/>
      <c r="C57" s="37" t="s">
        <v>122</v>
      </c>
      <c r="D57" s="37" t="s">
        <v>43</v>
      </c>
      <c r="E57" s="38"/>
      <c r="F57" s="39" t="s">
        <v>134</v>
      </c>
      <c r="G57" s="40" t="s">
        <v>49</v>
      </c>
      <c r="H57" s="41">
        <v>58.003999999999998</v>
      </c>
      <c r="I57" s="13"/>
      <c r="J57" s="42" t="s">
        <v>0</v>
      </c>
      <c r="K57" s="43" t="s">
        <v>9</v>
      </c>
      <c r="L57" s="44">
        <v>0.3</v>
      </c>
      <c r="M57" s="44">
        <f>L57*H57</f>
        <v>17.401199999999999</v>
      </c>
      <c r="N57" s="44">
        <v>2.5000000000000001E-4</v>
      </c>
      <c r="O57" s="44">
        <f>N57*H57</f>
        <v>1.4501E-2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135</v>
      </c>
    </row>
    <row r="58" spans="1:62" s="6" customFormat="1" x14ac:dyDescent="0.2">
      <c r="B58" s="64"/>
      <c r="D58" s="49" t="s">
        <v>51</v>
      </c>
      <c r="E58" s="65"/>
      <c r="F58" s="66" t="s">
        <v>137</v>
      </c>
      <c r="H58" s="65" t="s">
        <v>0</v>
      </c>
      <c r="I58" s="64"/>
      <c r="J58" s="67"/>
      <c r="K58" s="68"/>
      <c r="L58" s="68"/>
      <c r="M58" s="68"/>
      <c r="N58" s="68"/>
      <c r="O58" s="68"/>
      <c r="P58" s="68"/>
      <c r="Q58" s="69"/>
      <c r="AQ58" s="65" t="s">
        <v>51</v>
      </c>
      <c r="AR58" s="65" t="s">
        <v>15</v>
      </c>
      <c r="AS58" s="6" t="s">
        <v>14</v>
      </c>
      <c r="AT58" s="6" t="s">
        <v>7</v>
      </c>
      <c r="AU58" s="6" t="s">
        <v>13</v>
      </c>
      <c r="AV58" s="65" t="s">
        <v>41</v>
      </c>
    </row>
    <row r="59" spans="1:62" s="5" customFormat="1" x14ac:dyDescent="0.2">
      <c r="B59" s="48"/>
      <c r="D59" s="49" t="s">
        <v>51</v>
      </c>
      <c r="E59" s="50" t="s">
        <v>0</v>
      </c>
      <c r="F59" s="51" t="s">
        <v>261</v>
      </c>
      <c r="H59" s="52">
        <v>47.984000000000002</v>
      </c>
      <c r="I59" s="48"/>
      <c r="J59" s="53"/>
      <c r="K59" s="54"/>
      <c r="L59" s="54"/>
      <c r="M59" s="54"/>
      <c r="N59" s="54"/>
      <c r="O59" s="54"/>
      <c r="P59" s="54"/>
      <c r="Q59" s="55"/>
      <c r="AQ59" s="50" t="s">
        <v>51</v>
      </c>
      <c r="AR59" s="50" t="s">
        <v>15</v>
      </c>
      <c r="AS59" s="5" t="s">
        <v>15</v>
      </c>
      <c r="AT59" s="5" t="s">
        <v>7</v>
      </c>
      <c r="AU59" s="5" t="s">
        <v>13</v>
      </c>
      <c r="AV59" s="50" t="s">
        <v>41</v>
      </c>
    </row>
    <row r="60" spans="1:62" s="6" customFormat="1" x14ac:dyDescent="0.2">
      <c r="B60" s="64"/>
      <c r="D60" s="49" t="s">
        <v>51</v>
      </c>
      <c r="E60" s="65" t="s">
        <v>0</v>
      </c>
      <c r="F60" s="66" t="s">
        <v>262</v>
      </c>
      <c r="H60" s="65" t="s">
        <v>0</v>
      </c>
      <c r="I60" s="64"/>
      <c r="J60" s="67"/>
      <c r="K60" s="68"/>
      <c r="L60" s="68"/>
      <c r="M60" s="68"/>
      <c r="N60" s="68"/>
      <c r="O60" s="68"/>
      <c r="P60" s="68"/>
      <c r="Q60" s="69"/>
      <c r="AQ60" s="65" t="s">
        <v>51</v>
      </c>
      <c r="AR60" s="65" t="s">
        <v>15</v>
      </c>
      <c r="AS60" s="6" t="s">
        <v>14</v>
      </c>
      <c r="AT60" s="6" t="s">
        <v>7</v>
      </c>
      <c r="AU60" s="6" t="s">
        <v>13</v>
      </c>
      <c r="AV60" s="65" t="s">
        <v>41</v>
      </c>
    </row>
    <row r="61" spans="1:62" s="5" customFormat="1" x14ac:dyDescent="0.2">
      <c r="B61" s="48"/>
      <c r="D61" s="49" t="s">
        <v>51</v>
      </c>
      <c r="E61" s="50" t="s">
        <v>0</v>
      </c>
      <c r="F61" s="51" t="s">
        <v>231</v>
      </c>
      <c r="H61" s="52">
        <v>10.02</v>
      </c>
      <c r="I61" s="48"/>
      <c r="J61" s="53"/>
      <c r="K61" s="54"/>
      <c r="L61" s="54"/>
      <c r="M61" s="54"/>
      <c r="N61" s="54"/>
      <c r="O61" s="54"/>
      <c r="P61" s="54"/>
      <c r="Q61" s="55"/>
      <c r="AQ61" s="50" t="s">
        <v>51</v>
      </c>
      <c r="AR61" s="50" t="s">
        <v>15</v>
      </c>
      <c r="AS61" s="5" t="s">
        <v>15</v>
      </c>
      <c r="AT61" s="5" t="s">
        <v>7</v>
      </c>
      <c r="AU61" s="5" t="s">
        <v>13</v>
      </c>
      <c r="AV61" s="50" t="s">
        <v>41</v>
      </c>
    </row>
    <row r="62" spans="1:62" s="7" customFormat="1" x14ac:dyDescent="0.2">
      <c r="B62" s="70"/>
      <c r="D62" s="49" t="s">
        <v>51</v>
      </c>
      <c r="E62" s="71" t="s">
        <v>0</v>
      </c>
      <c r="F62" s="72" t="s">
        <v>99</v>
      </c>
      <c r="H62" s="73">
        <v>58.004000000000005</v>
      </c>
      <c r="I62" s="70"/>
      <c r="J62" s="74"/>
      <c r="K62" s="75"/>
      <c r="L62" s="75"/>
      <c r="M62" s="75"/>
      <c r="N62" s="75"/>
      <c r="O62" s="75"/>
      <c r="P62" s="75"/>
      <c r="Q62" s="76"/>
      <c r="AQ62" s="71" t="s">
        <v>51</v>
      </c>
      <c r="AR62" s="71" t="s">
        <v>15</v>
      </c>
      <c r="AS62" s="7" t="s">
        <v>59</v>
      </c>
      <c r="AT62" s="7" t="s">
        <v>7</v>
      </c>
      <c r="AU62" s="7" t="s">
        <v>14</v>
      </c>
      <c r="AV62" s="71" t="s">
        <v>41</v>
      </c>
    </row>
    <row r="63" spans="1:62" s="2" customFormat="1" ht="6.95" customHeight="1" x14ac:dyDescent="0.2">
      <c r="A63" s="12"/>
      <c r="B63" s="15"/>
      <c r="C63" s="16"/>
      <c r="D63" s="16"/>
      <c r="E63" s="16"/>
      <c r="F63" s="16"/>
      <c r="G63" s="16"/>
      <c r="H63" s="16"/>
      <c r="I63" s="13"/>
      <c r="J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</sheetData>
  <sheetProtection algorithmName="SHA-512" hashValue="ZHEOcVAswD8aIMVVqVmtQi3uAlRbW/aZc7ai4r/RhQkkiKAtajWkK5qP/jDPwktz1Lpe8M+g/yvyCNZWc6MK5Q==" saltValue="0+Veo1UfvNwLdjoQYuR2AA==" spinCount="100000" sheet="1" objects="1" scenarios="1"/>
  <autoFilter ref="C17:H62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91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5" style="1" customWidth="1"/>
    <col min="6" max="6" width="71.1640625" style="1" customWidth="1"/>
    <col min="7" max="7" width="7.5" style="1" customWidth="1"/>
    <col min="8" max="8" width="14.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53.2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'D - Vstupní brána'!E6:H6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24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'D - Vstupní brána'!F12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'D - Vstupní brána'!F14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SUM(M19:M56)</f>
        <v>57.321119999999993</v>
      </c>
      <c r="N18" s="30"/>
      <c r="O18" s="31">
        <f>SUM(O19:O56)</f>
        <v>2.1345616100000004</v>
      </c>
      <c r="P18" s="30"/>
      <c r="Q18" s="32">
        <f>SUM(Q19:Q56)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SUM(BH19:BH56)</f>
        <v>#REF!</v>
      </c>
    </row>
    <row r="19" spans="1:62" s="2" customFormat="1" ht="21.75" customHeight="1" x14ac:dyDescent="0.2">
      <c r="A19" s="12"/>
      <c r="B19" s="36"/>
      <c r="C19" s="37" t="s">
        <v>15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263</v>
      </c>
    </row>
    <row r="20" spans="1:62" s="2" customFormat="1" ht="24.2" customHeight="1" x14ac:dyDescent="0.2">
      <c r="A20" s="12"/>
      <c r="B20" s="36"/>
      <c r="C20" s="37" t="s">
        <v>53</v>
      </c>
      <c r="D20" s="37" t="s">
        <v>43</v>
      </c>
      <c r="E20" s="38"/>
      <c r="F20" s="39" t="s">
        <v>48</v>
      </c>
      <c r="G20" s="40" t="s">
        <v>49</v>
      </c>
      <c r="H20" s="41">
        <v>10.942</v>
      </c>
      <c r="I20" s="13"/>
      <c r="J20" s="42" t="s">
        <v>0</v>
      </c>
      <c r="K20" s="43" t="s">
        <v>9</v>
      </c>
      <c r="L20" s="44">
        <v>0.17</v>
      </c>
      <c r="M20" s="44">
        <f>L20*H20</f>
        <v>1.8601400000000001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264</v>
      </c>
      <c r="H21" s="52">
        <v>10.942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59</v>
      </c>
      <c r="D22" s="56" t="s">
        <v>54</v>
      </c>
      <c r="E22" s="57"/>
      <c r="F22" s="58" t="s">
        <v>55</v>
      </c>
      <c r="G22" s="59" t="s">
        <v>49</v>
      </c>
      <c r="H22" s="60">
        <v>12.036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0.11205516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265</v>
      </c>
      <c r="H23" s="52">
        <v>12.036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64</v>
      </c>
      <c r="D24" s="37" t="s">
        <v>43</v>
      </c>
      <c r="E24" s="38"/>
      <c r="F24" s="39" t="s">
        <v>60</v>
      </c>
      <c r="G24" s="40" t="s">
        <v>61</v>
      </c>
      <c r="H24" s="41">
        <v>0.219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2.6104800000000001E-3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266</v>
      </c>
      <c r="H25" s="52">
        <v>0.219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69</v>
      </c>
      <c r="D26" s="37" t="s">
        <v>43</v>
      </c>
      <c r="E26" s="38"/>
      <c r="F26" s="39" t="s">
        <v>65</v>
      </c>
      <c r="G26" s="40" t="s">
        <v>49</v>
      </c>
      <c r="H26" s="41">
        <v>27.652000000000001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9.5675919999999994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267</v>
      </c>
      <c r="H27" s="52">
        <v>27.652000000000001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 t="s">
        <v>72</v>
      </c>
      <c r="D28" s="56" t="s">
        <v>54</v>
      </c>
      <c r="E28" s="57"/>
      <c r="F28" s="58" t="s">
        <v>55</v>
      </c>
      <c r="G28" s="59" t="s">
        <v>49</v>
      </c>
      <c r="H28" s="60">
        <v>30.417000000000002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0.28318227000000001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268</v>
      </c>
      <c r="H29" s="52">
        <v>30.417000000000002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16.5" customHeight="1" x14ac:dyDescent="0.2">
      <c r="A30" s="12"/>
      <c r="B30" s="36"/>
      <c r="C30" s="37" t="s">
        <v>76</v>
      </c>
      <c r="D30" s="37" t="s">
        <v>43</v>
      </c>
      <c r="E30" s="38"/>
      <c r="F30" s="39" t="s">
        <v>269</v>
      </c>
      <c r="G30" s="40" t="s">
        <v>90</v>
      </c>
      <c r="H30" s="41">
        <v>8.8000000000000007</v>
      </c>
      <c r="I30" s="13"/>
      <c r="J30" s="42" t="s">
        <v>0</v>
      </c>
      <c r="K30" s="43" t="s">
        <v>9</v>
      </c>
      <c r="L30" s="44">
        <v>0.03</v>
      </c>
      <c r="M30" s="44">
        <f>L30*H30</f>
        <v>0.26400000000000001</v>
      </c>
      <c r="N30" s="44">
        <v>0</v>
      </c>
      <c r="O30" s="44">
        <f>N30*H30</f>
        <v>0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270</v>
      </c>
    </row>
    <row r="31" spans="1:62" s="2" customFormat="1" ht="16.5" customHeight="1" x14ac:dyDescent="0.2">
      <c r="A31" s="12"/>
      <c r="B31" s="36"/>
      <c r="C31" s="56" t="s">
        <v>81</v>
      </c>
      <c r="D31" s="56" t="s">
        <v>54</v>
      </c>
      <c r="E31" s="57"/>
      <c r="F31" s="58" t="s">
        <v>271</v>
      </c>
      <c r="G31" s="59" t="s">
        <v>90</v>
      </c>
      <c r="H31" s="60">
        <v>9.68</v>
      </c>
      <c r="I31" s="61"/>
      <c r="J31" s="62" t="s">
        <v>0</v>
      </c>
      <c r="K31" s="63" t="s">
        <v>9</v>
      </c>
      <c r="L31" s="44">
        <v>0</v>
      </c>
      <c r="M31" s="44">
        <f>L31*H31</f>
        <v>0</v>
      </c>
      <c r="N31" s="44">
        <v>1.7000000000000001E-4</v>
      </c>
      <c r="O31" s="44">
        <f>N31*H31</f>
        <v>1.6456000000000001E-3</v>
      </c>
      <c r="P31" s="44">
        <v>0</v>
      </c>
      <c r="Q31" s="45">
        <f>P31*H31</f>
        <v>0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O31" s="46" t="s">
        <v>56</v>
      </c>
      <c r="AQ31" s="46" t="s">
        <v>54</v>
      </c>
      <c r="AR31" s="46" t="s">
        <v>15</v>
      </c>
      <c r="AV31" s="8" t="s">
        <v>41</v>
      </c>
      <c r="BB31" s="47" t="e">
        <f>IF(K31="základní",#REF!,0)</f>
        <v>#REF!</v>
      </c>
      <c r="BC31" s="47">
        <f>IF(K31="snížená",#REF!,0)</f>
        <v>0</v>
      </c>
      <c r="BD31" s="47">
        <f>IF(K31="zákl. přenesená",#REF!,0)</f>
        <v>0</v>
      </c>
      <c r="BE31" s="47">
        <f>IF(K31="sníž. přenesená",#REF!,0)</f>
        <v>0</v>
      </c>
      <c r="BF31" s="47">
        <f>IF(K31="nulová",#REF!,0)</f>
        <v>0</v>
      </c>
      <c r="BG31" s="8" t="s">
        <v>14</v>
      </c>
      <c r="BH31" s="47" t="e">
        <f>ROUND(#REF!*H31,2)</f>
        <v>#REF!</v>
      </c>
      <c r="BI31" s="8" t="s">
        <v>46</v>
      </c>
      <c r="BJ31" s="46" t="s">
        <v>272</v>
      </c>
    </row>
    <row r="32" spans="1:62" s="5" customFormat="1" x14ac:dyDescent="0.2">
      <c r="B32" s="48"/>
      <c r="D32" s="49" t="s">
        <v>51</v>
      </c>
      <c r="E32" s="50"/>
      <c r="F32" s="51" t="s">
        <v>273</v>
      </c>
      <c r="H32" s="52">
        <v>9.68</v>
      </c>
      <c r="I32" s="48"/>
      <c r="J32" s="53"/>
      <c r="K32" s="54"/>
      <c r="L32" s="54"/>
      <c r="M32" s="54"/>
      <c r="N32" s="54"/>
      <c r="O32" s="54"/>
      <c r="P32" s="54"/>
      <c r="Q32" s="55"/>
      <c r="AQ32" s="50" t="s">
        <v>51</v>
      </c>
      <c r="AR32" s="50" t="s">
        <v>15</v>
      </c>
      <c r="AS32" s="5" t="s">
        <v>15</v>
      </c>
      <c r="AT32" s="5" t="s">
        <v>7</v>
      </c>
      <c r="AU32" s="5" t="s">
        <v>14</v>
      </c>
      <c r="AV32" s="50" t="s">
        <v>41</v>
      </c>
    </row>
    <row r="33" spans="1:62" s="2" customFormat="1" ht="24.2" customHeight="1" x14ac:dyDescent="0.2">
      <c r="A33" s="12"/>
      <c r="B33" s="36"/>
      <c r="C33" s="37" t="s">
        <v>29</v>
      </c>
      <c r="D33" s="37" t="s">
        <v>43</v>
      </c>
      <c r="E33" s="38"/>
      <c r="F33" s="39" t="s">
        <v>73</v>
      </c>
      <c r="G33" s="40" t="s">
        <v>61</v>
      </c>
      <c r="H33" s="41">
        <v>0.55300000000000005</v>
      </c>
      <c r="I33" s="13"/>
      <c r="J33" s="42" t="s">
        <v>0</v>
      </c>
      <c r="K33" s="43" t="s">
        <v>9</v>
      </c>
      <c r="L33" s="44">
        <v>0</v>
      </c>
      <c r="M33" s="44">
        <f>L33*H33</f>
        <v>0</v>
      </c>
      <c r="N33" s="44">
        <v>2.2839999999999999E-2</v>
      </c>
      <c r="O33" s="44">
        <f>N33*H33</f>
        <v>1.2630520000000001E-2</v>
      </c>
      <c r="P33" s="44">
        <v>0</v>
      </c>
      <c r="Q33" s="45">
        <f>P33*H33</f>
        <v>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O33" s="46" t="s">
        <v>46</v>
      </c>
      <c r="AQ33" s="46" t="s">
        <v>43</v>
      </c>
      <c r="AR33" s="46" t="s">
        <v>15</v>
      </c>
      <c r="AV33" s="8" t="s">
        <v>41</v>
      </c>
      <c r="BB33" s="47" t="e">
        <f>IF(K33="základní",#REF!,0)</f>
        <v>#REF!</v>
      </c>
      <c r="BC33" s="47">
        <f>IF(K33="snížená",#REF!,0)</f>
        <v>0</v>
      </c>
      <c r="BD33" s="47">
        <f>IF(K33="zákl. přenesená",#REF!,0)</f>
        <v>0</v>
      </c>
      <c r="BE33" s="47">
        <f>IF(K33="sníž. přenesená",#REF!,0)</f>
        <v>0</v>
      </c>
      <c r="BF33" s="47">
        <f>IF(K33="nulová",#REF!,0)</f>
        <v>0</v>
      </c>
      <c r="BG33" s="8" t="s">
        <v>14</v>
      </c>
      <c r="BH33" s="47" t="e">
        <f>ROUND(#REF!*H33,2)</f>
        <v>#REF!</v>
      </c>
      <c r="BI33" s="8" t="s">
        <v>46</v>
      </c>
      <c r="BJ33" s="46" t="s">
        <v>74</v>
      </c>
    </row>
    <row r="34" spans="1:62" s="5" customFormat="1" x14ac:dyDescent="0.2">
      <c r="B34" s="48"/>
      <c r="D34" s="49" t="s">
        <v>51</v>
      </c>
      <c r="E34" s="50"/>
      <c r="F34" s="51" t="s">
        <v>274</v>
      </c>
      <c r="H34" s="52">
        <v>0.55300000000000005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16.5" customHeight="1" x14ac:dyDescent="0.2">
      <c r="A35" s="12"/>
      <c r="B35" s="36"/>
      <c r="C35" s="37" t="s">
        <v>88</v>
      </c>
      <c r="D35" s="37" t="s">
        <v>43</v>
      </c>
      <c r="E35" s="38"/>
      <c r="F35" s="39" t="s">
        <v>77</v>
      </c>
      <c r="G35" s="40" t="s">
        <v>49</v>
      </c>
      <c r="H35" s="41">
        <v>26.09</v>
      </c>
      <c r="I35" s="13"/>
      <c r="J35" s="42" t="s">
        <v>0</v>
      </c>
      <c r="K35" s="43" t="s">
        <v>9</v>
      </c>
      <c r="L35" s="44">
        <v>0.252</v>
      </c>
      <c r="M35" s="44">
        <f>L35*H35</f>
        <v>6.5746799999999999</v>
      </c>
      <c r="N35" s="44">
        <v>0</v>
      </c>
      <c r="O35" s="44">
        <f>N35*H35</f>
        <v>0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46</v>
      </c>
      <c r="AQ35" s="46" t="s">
        <v>43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275</v>
      </c>
    </row>
    <row r="36" spans="1:62" s="6" customFormat="1" x14ac:dyDescent="0.2">
      <c r="B36" s="64"/>
      <c r="D36" s="49" t="s">
        <v>51</v>
      </c>
      <c r="E36" s="65"/>
      <c r="F36" s="66" t="s">
        <v>79</v>
      </c>
      <c r="H36" s="65" t="s">
        <v>0</v>
      </c>
      <c r="I36" s="64"/>
      <c r="J36" s="67"/>
      <c r="K36" s="68"/>
      <c r="L36" s="68"/>
      <c r="M36" s="68"/>
      <c r="N36" s="68"/>
      <c r="O36" s="68"/>
      <c r="P36" s="68"/>
      <c r="Q36" s="69"/>
      <c r="AQ36" s="65" t="s">
        <v>51</v>
      </c>
      <c r="AR36" s="65" t="s">
        <v>15</v>
      </c>
      <c r="AS36" s="6" t="s">
        <v>14</v>
      </c>
      <c r="AT36" s="6" t="s">
        <v>7</v>
      </c>
      <c r="AU36" s="6" t="s">
        <v>13</v>
      </c>
      <c r="AV36" s="65" t="s">
        <v>41</v>
      </c>
    </row>
    <row r="37" spans="1:62" s="5" customFormat="1" x14ac:dyDescent="0.2">
      <c r="B37" s="48"/>
      <c r="D37" s="49" t="s">
        <v>51</v>
      </c>
      <c r="E37" s="50"/>
      <c r="F37" s="51" t="s">
        <v>276</v>
      </c>
      <c r="H37" s="52">
        <v>23.37</v>
      </c>
      <c r="I37" s="48"/>
      <c r="J37" s="53"/>
      <c r="K37" s="54"/>
      <c r="L37" s="54"/>
      <c r="M37" s="54"/>
      <c r="N37" s="54"/>
      <c r="O37" s="54"/>
      <c r="P37" s="54"/>
      <c r="Q37" s="55"/>
      <c r="AQ37" s="50" t="s">
        <v>51</v>
      </c>
      <c r="AR37" s="50" t="s">
        <v>15</v>
      </c>
      <c r="AS37" s="5" t="s">
        <v>15</v>
      </c>
      <c r="AT37" s="5" t="s">
        <v>7</v>
      </c>
      <c r="AU37" s="5" t="s">
        <v>13</v>
      </c>
      <c r="AV37" s="50" t="s">
        <v>41</v>
      </c>
    </row>
    <row r="38" spans="1:62" s="6" customFormat="1" x14ac:dyDescent="0.2">
      <c r="B38" s="64"/>
      <c r="D38" s="49" t="s">
        <v>51</v>
      </c>
      <c r="E38" s="65"/>
      <c r="F38" s="66" t="s">
        <v>277</v>
      </c>
      <c r="H38" s="65" t="s">
        <v>0</v>
      </c>
      <c r="I38" s="64"/>
      <c r="J38" s="67"/>
      <c r="K38" s="68"/>
      <c r="L38" s="68"/>
      <c r="M38" s="68"/>
      <c r="N38" s="68"/>
      <c r="O38" s="68"/>
      <c r="P38" s="68"/>
      <c r="Q38" s="69"/>
      <c r="AQ38" s="65" t="s">
        <v>51</v>
      </c>
      <c r="AR38" s="65" t="s">
        <v>15</v>
      </c>
      <c r="AS38" s="6" t="s">
        <v>14</v>
      </c>
      <c r="AT38" s="6" t="s">
        <v>7</v>
      </c>
      <c r="AU38" s="6" t="s">
        <v>13</v>
      </c>
      <c r="AV38" s="65" t="s">
        <v>41</v>
      </c>
    </row>
    <row r="39" spans="1:62" s="5" customFormat="1" x14ac:dyDescent="0.2">
      <c r="B39" s="48"/>
      <c r="D39" s="49" t="s">
        <v>51</v>
      </c>
      <c r="E39" s="50"/>
      <c r="F39" s="51" t="s">
        <v>278</v>
      </c>
      <c r="H39" s="52">
        <v>2.72</v>
      </c>
      <c r="I39" s="48"/>
      <c r="J39" s="53"/>
      <c r="K39" s="54"/>
      <c r="L39" s="54"/>
      <c r="M39" s="54"/>
      <c r="N39" s="54"/>
      <c r="O39" s="54"/>
      <c r="P39" s="54"/>
      <c r="Q39" s="55"/>
      <c r="AQ39" s="50" t="s">
        <v>51</v>
      </c>
      <c r="AR39" s="50" t="s">
        <v>15</v>
      </c>
      <c r="AS39" s="5" t="s">
        <v>15</v>
      </c>
      <c r="AT39" s="5" t="s">
        <v>7</v>
      </c>
      <c r="AU39" s="5" t="s">
        <v>13</v>
      </c>
      <c r="AV39" s="50" t="s">
        <v>41</v>
      </c>
    </row>
    <row r="40" spans="1:62" s="7" customFormat="1" x14ac:dyDescent="0.2">
      <c r="B40" s="70"/>
      <c r="D40" s="49" t="s">
        <v>51</v>
      </c>
      <c r="E40" s="71"/>
      <c r="F40" s="72" t="s">
        <v>99</v>
      </c>
      <c r="H40" s="73">
        <v>26.09</v>
      </c>
      <c r="I40" s="70"/>
      <c r="J40" s="74"/>
      <c r="K40" s="75"/>
      <c r="L40" s="75"/>
      <c r="M40" s="75"/>
      <c r="N40" s="75"/>
      <c r="O40" s="75"/>
      <c r="P40" s="75"/>
      <c r="Q40" s="76"/>
      <c r="AQ40" s="71" t="s">
        <v>51</v>
      </c>
      <c r="AR40" s="71" t="s">
        <v>15</v>
      </c>
      <c r="AS40" s="7" t="s">
        <v>59</v>
      </c>
      <c r="AT40" s="7" t="s">
        <v>7</v>
      </c>
      <c r="AU40" s="7" t="s">
        <v>14</v>
      </c>
      <c r="AV40" s="71" t="s">
        <v>41</v>
      </c>
    </row>
    <row r="41" spans="1:62" s="2" customFormat="1" ht="16.5" customHeight="1" x14ac:dyDescent="0.2">
      <c r="A41" s="12"/>
      <c r="B41" s="36"/>
      <c r="C41" s="56" t="s">
        <v>2</v>
      </c>
      <c r="D41" s="56" t="s">
        <v>54</v>
      </c>
      <c r="E41" s="57"/>
      <c r="F41" s="58" t="s">
        <v>82</v>
      </c>
      <c r="G41" s="59" t="s">
        <v>61</v>
      </c>
      <c r="H41" s="60">
        <v>0.86099999999999999</v>
      </c>
      <c r="I41" s="61"/>
      <c r="J41" s="62" t="s">
        <v>0</v>
      </c>
      <c r="K41" s="63" t="s">
        <v>9</v>
      </c>
      <c r="L41" s="44">
        <v>0</v>
      </c>
      <c r="M41" s="44">
        <f>L41*H41</f>
        <v>0</v>
      </c>
      <c r="N41" s="44">
        <v>0.55000000000000004</v>
      </c>
      <c r="O41" s="44">
        <f>N41*H41</f>
        <v>0.47355000000000003</v>
      </c>
      <c r="P41" s="44">
        <v>0</v>
      </c>
      <c r="Q41" s="45">
        <f>P41*H41</f>
        <v>0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O41" s="46" t="s">
        <v>56</v>
      </c>
      <c r="AQ41" s="46" t="s">
        <v>54</v>
      </c>
      <c r="AR41" s="46" t="s">
        <v>15</v>
      </c>
      <c r="AV41" s="8" t="s">
        <v>41</v>
      </c>
      <c r="BB41" s="47" t="e">
        <f>IF(K41="základní",#REF!,0)</f>
        <v>#REF!</v>
      </c>
      <c r="BC41" s="47">
        <f>IF(K41="snížená",#REF!,0)</f>
        <v>0</v>
      </c>
      <c r="BD41" s="47">
        <f>IF(K41="zákl. přenesená",#REF!,0)</f>
        <v>0</v>
      </c>
      <c r="BE41" s="47">
        <f>IF(K41="sníž. přenesená",#REF!,0)</f>
        <v>0</v>
      </c>
      <c r="BF41" s="47">
        <f>IF(K41="nulová",#REF!,0)</f>
        <v>0</v>
      </c>
      <c r="BG41" s="8" t="s">
        <v>14</v>
      </c>
      <c r="BH41" s="47" t="e">
        <f>ROUND(#REF!*H41,2)</f>
        <v>#REF!</v>
      </c>
      <c r="BI41" s="8" t="s">
        <v>46</v>
      </c>
      <c r="BJ41" s="46" t="s">
        <v>279</v>
      </c>
    </row>
    <row r="42" spans="1:62" s="5" customFormat="1" x14ac:dyDescent="0.2">
      <c r="B42" s="48"/>
      <c r="D42" s="49" t="s">
        <v>51</v>
      </c>
      <c r="E42" s="50"/>
      <c r="F42" s="51" t="s">
        <v>280</v>
      </c>
      <c r="H42" s="52">
        <v>0.86099999999999999</v>
      </c>
      <c r="I42" s="48"/>
      <c r="J42" s="53"/>
      <c r="K42" s="54"/>
      <c r="L42" s="54"/>
      <c r="M42" s="54"/>
      <c r="N42" s="54"/>
      <c r="O42" s="54"/>
      <c r="P42" s="54"/>
      <c r="Q42" s="55"/>
      <c r="AQ42" s="50" t="s">
        <v>51</v>
      </c>
      <c r="AR42" s="50" t="s">
        <v>15</v>
      </c>
      <c r="AS42" s="5" t="s">
        <v>15</v>
      </c>
      <c r="AT42" s="5" t="s">
        <v>7</v>
      </c>
      <c r="AU42" s="5" t="s">
        <v>14</v>
      </c>
      <c r="AV42" s="50" t="s">
        <v>41</v>
      </c>
    </row>
    <row r="43" spans="1:62" s="2" customFormat="1" ht="24.2" customHeight="1" x14ac:dyDescent="0.2">
      <c r="A43" s="12"/>
      <c r="B43" s="36"/>
      <c r="C43" s="37" t="s">
        <v>103</v>
      </c>
      <c r="D43" s="37" t="s">
        <v>43</v>
      </c>
      <c r="E43" s="38"/>
      <c r="F43" s="39" t="s">
        <v>85</v>
      </c>
      <c r="G43" s="40" t="s">
        <v>49</v>
      </c>
      <c r="H43" s="41">
        <v>0.78300000000000003</v>
      </c>
      <c r="I43" s="13"/>
      <c r="J43" s="42" t="s">
        <v>0</v>
      </c>
      <c r="K43" s="43" t="s">
        <v>9</v>
      </c>
      <c r="L43" s="44">
        <v>0</v>
      </c>
      <c r="M43" s="44">
        <f>L43*H43</f>
        <v>0</v>
      </c>
      <c r="N43" s="44">
        <v>1.8000000000000001E-4</v>
      </c>
      <c r="O43" s="44">
        <f>N43*H43</f>
        <v>1.4094000000000002E-4</v>
      </c>
      <c r="P43" s="44">
        <v>0</v>
      </c>
      <c r="Q43" s="45">
        <f>P43*H43</f>
        <v>0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O43" s="46" t="s">
        <v>46</v>
      </c>
      <c r="AQ43" s="46" t="s">
        <v>43</v>
      </c>
      <c r="AR43" s="46" t="s">
        <v>15</v>
      </c>
      <c r="AV43" s="8" t="s">
        <v>41</v>
      </c>
      <c r="BB43" s="47" t="e">
        <f>IF(K43="základní",#REF!,0)</f>
        <v>#REF!</v>
      </c>
      <c r="BC43" s="47">
        <f>IF(K43="snížená",#REF!,0)</f>
        <v>0</v>
      </c>
      <c r="BD43" s="47">
        <f>IF(K43="zákl. přenesená",#REF!,0)</f>
        <v>0</v>
      </c>
      <c r="BE43" s="47">
        <f>IF(K43="sníž. přenesená",#REF!,0)</f>
        <v>0</v>
      </c>
      <c r="BF43" s="47">
        <f>IF(K43="nulová",#REF!,0)</f>
        <v>0</v>
      </c>
      <c r="BG43" s="8" t="s">
        <v>14</v>
      </c>
      <c r="BH43" s="47" t="e">
        <f>ROUND(#REF!*H43,2)</f>
        <v>#REF!</v>
      </c>
      <c r="BI43" s="8" t="s">
        <v>46</v>
      </c>
      <c r="BJ43" s="46" t="s">
        <v>281</v>
      </c>
    </row>
    <row r="44" spans="1:62" s="5" customFormat="1" x14ac:dyDescent="0.2">
      <c r="B44" s="48"/>
      <c r="D44" s="49" t="s">
        <v>51</v>
      </c>
      <c r="E44" s="50"/>
      <c r="F44" s="51" t="s">
        <v>282</v>
      </c>
      <c r="H44" s="52">
        <v>0.78300000000000003</v>
      </c>
      <c r="I44" s="48"/>
      <c r="J44" s="53"/>
      <c r="K44" s="54"/>
      <c r="L44" s="54"/>
      <c r="M44" s="54"/>
      <c r="N44" s="54"/>
      <c r="O44" s="54"/>
      <c r="P44" s="54"/>
      <c r="Q44" s="55"/>
      <c r="AQ44" s="50" t="s">
        <v>51</v>
      </c>
      <c r="AR44" s="50" t="s">
        <v>15</v>
      </c>
      <c r="AS44" s="5" t="s">
        <v>15</v>
      </c>
      <c r="AT44" s="5" t="s">
        <v>7</v>
      </c>
      <c r="AU44" s="5" t="s">
        <v>14</v>
      </c>
      <c r="AV44" s="50" t="s">
        <v>41</v>
      </c>
    </row>
    <row r="45" spans="1:62" s="2" customFormat="1" ht="24.2" customHeight="1" x14ac:dyDescent="0.2">
      <c r="A45" s="12"/>
      <c r="B45" s="36"/>
      <c r="C45" s="37" t="s">
        <v>107</v>
      </c>
      <c r="D45" s="37" t="s">
        <v>43</v>
      </c>
      <c r="E45" s="38"/>
      <c r="F45" s="39" t="s">
        <v>89</v>
      </c>
      <c r="G45" s="40" t="s">
        <v>90</v>
      </c>
      <c r="H45" s="41">
        <v>21.201000000000001</v>
      </c>
      <c r="I45" s="13"/>
      <c r="J45" s="42" t="s">
        <v>0</v>
      </c>
      <c r="K45" s="43" t="s">
        <v>9</v>
      </c>
      <c r="L45" s="44">
        <v>0.308</v>
      </c>
      <c r="M45" s="44">
        <f>L45*H45</f>
        <v>6.5299079999999998</v>
      </c>
      <c r="N45" s="44">
        <v>0</v>
      </c>
      <c r="O45" s="44">
        <f>N45*H45</f>
        <v>0</v>
      </c>
      <c r="P45" s="44">
        <v>0</v>
      </c>
      <c r="Q45" s="45">
        <f>P45*H45</f>
        <v>0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O45" s="46" t="s">
        <v>46</v>
      </c>
      <c r="AQ45" s="46" t="s">
        <v>43</v>
      </c>
      <c r="AR45" s="46" t="s">
        <v>15</v>
      </c>
      <c r="AV45" s="8" t="s">
        <v>41</v>
      </c>
      <c r="BB45" s="47" t="e">
        <f>IF(K45="základní",#REF!,0)</f>
        <v>#REF!</v>
      </c>
      <c r="BC45" s="47">
        <f>IF(K45="snížená",#REF!,0)</f>
        <v>0</v>
      </c>
      <c r="BD45" s="47">
        <f>IF(K45="zákl. přenesená",#REF!,0)</f>
        <v>0</v>
      </c>
      <c r="BE45" s="47">
        <f>IF(K45="sníž. přenesená",#REF!,0)</f>
        <v>0</v>
      </c>
      <c r="BF45" s="47">
        <f>IF(K45="nulová",#REF!,0)</f>
        <v>0</v>
      </c>
      <c r="BG45" s="8" t="s">
        <v>14</v>
      </c>
      <c r="BH45" s="47" t="e">
        <f>ROUND(#REF!*H45,2)</f>
        <v>#REF!</v>
      </c>
      <c r="BI45" s="8" t="s">
        <v>46</v>
      </c>
      <c r="BJ45" s="46" t="s">
        <v>283</v>
      </c>
    </row>
    <row r="46" spans="1:62" s="5" customFormat="1" x14ac:dyDescent="0.2">
      <c r="B46" s="48"/>
      <c r="D46" s="49" t="s">
        <v>51</v>
      </c>
      <c r="E46" s="50" t="s">
        <v>0</v>
      </c>
      <c r="F46" s="51" t="s">
        <v>284</v>
      </c>
      <c r="H46" s="52">
        <v>21.201000000000001</v>
      </c>
      <c r="I46" s="48"/>
      <c r="J46" s="53"/>
      <c r="K46" s="54"/>
      <c r="L46" s="54"/>
      <c r="M46" s="54"/>
      <c r="N46" s="54"/>
      <c r="O46" s="54"/>
      <c r="P46" s="54"/>
      <c r="Q46" s="55"/>
      <c r="AQ46" s="50" t="s">
        <v>51</v>
      </c>
      <c r="AR46" s="50" t="s">
        <v>15</v>
      </c>
      <c r="AS46" s="5" t="s">
        <v>15</v>
      </c>
      <c r="AT46" s="5" t="s">
        <v>7</v>
      </c>
      <c r="AU46" s="5" t="s">
        <v>13</v>
      </c>
      <c r="AV46" s="50" t="s">
        <v>41</v>
      </c>
    </row>
    <row r="47" spans="1:62" s="7" customFormat="1" x14ac:dyDescent="0.2">
      <c r="B47" s="70"/>
      <c r="D47" s="49" t="s">
        <v>51</v>
      </c>
      <c r="E47" s="71" t="s">
        <v>0</v>
      </c>
      <c r="F47" s="72" t="s">
        <v>99</v>
      </c>
      <c r="H47" s="73">
        <v>21.201000000000001</v>
      </c>
      <c r="I47" s="70"/>
      <c r="J47" s="74"/>
      <c r="K47" s="75"/>
      <c r="L47" s="75"/>
      <c r="M47" s="75"/>
      <c r="N47" s="75"/>
      <c r="O47" s="75"/>
      <c r="P47" s="75"/>
      <c r="Q47" s="76"/>
      <c r="AQ47" s="71" t="s">
        <v>51</v>
      </c>
      <c r="AR47" s="71" t="s">
        <v>15</v>
      </c>
      <c r="AS47" s="7" t="s">
        <v>59</v>
      </c>
      <c r="AT47" s="7" t="s">
        <v>7</v>
      </c>
      <c r="AU47" s="7" t="s">
        <v>14</v>
      </c>
      <c r="AV47" s="71" t="s">
        <v>41</v>
      </c>
    </row>
    <row r="48" spans="1:62" s="2" customFormat="1" ht="24.2" customHeight="1" x14ac:dyDescent="0.2">
      <c r="A48" s="12"/>
      <c r="B48" s="36"/>
      <c r="C48" s="56" t="s">
        <v>111</v>
      </c>
      <c r="D48" s="56" t="s">
        <v>54</v>
      </c>
      <c r="E48" s="57"/>
      <c r="F48" s="58" t="s">
        <v>100</v>
      </c>
      <c r="G48" s="59" t="s">
        <v>61</v>
      </c>
      <c r="H48" s="60">
        <v>0.33</v>
      </c>
      <c r="I48" s="61"/>
      <c r="J48" s="62" t="s">
        <v>0</v>
      </c>
      <c r="K48" s="63" t="s">
        <v>9</v>
      </c>
      <c r="L48" s="44">
        <v>0</v>
      </c>
      <c r="M48" s="44">
        <f>L48*H48</f>
        <v>0</v>
      </c>
      <c r="N48" s="44">
        <v>0.44</v>
      </c>
      <c r="O48" s="44">
        <f>N48*H48</f>
        <v>0.1452</v>
      </c>
      <c r="P48" s="44">
        <v>0</v>
      </c>
      <c r="Q48" s="45">
        <f>P48*H48</f>
        <v>0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O48" s="46" t="s">
        <v>56</v>
      </c>
      <c r="AQ48" s="46" t="s">
        <v>54</v>
      </c>
      <c r="AR48" s="46" t="s">
        <v>15</v>
      </c>
      <c r="AV48" s="8" t="s">
        <v>41</v>
      </c>
      <c r="BB48" s="47" t="e">
        <f>IF(K48="základní",#REF!,0)</f>
        <v>#REF!</v>
      </c>
      <c r="BC48" s="47">
        <f>IF(K48="snížená",#REF!,0)</f>
        <v>0</v>
      </c>
      <c r="BD48" s="47">
        <f>IF(K48="zákl. přenesená",#REF!,0)</f>
        <v>0</v>
      </c>
      <c r="BE48" s="47">
        <f>IF(K48="sníž. přenesená",#REF!,0)</f>
        <v>0</v>
      </c>
      <c r="BF48" s="47">
        <f>IF(K48="nulová",#REF!,0)</f>
        <v>0</v>
      </c>
      <c r="BG48" s="8" t="s">
        <v>14</v>
      </c>
      <c r="BH48" s="47" t="e">
        <f>ROUND(#REF!*H48,2)</f>
        <v>#REF!</v>
      </c>
      <c r="BI48" s="8" t="s">
        <v>46</v>
      </c>
      <c r="BJ48" s="46" t="s">
        <v>285</v>
      </c>
    </row>
    <row r="49" spans="1:62" s="5" customFormat="1" x14ac:dyDescent="0.2">
      <c r="B49" s="48"/>
      <c r="D49" s="49" t="s">
        <v>51</v>
      </c>
      <c r="E49" s="50"/>
      <c r="F49" s="51" t="s">
        <v>286</v>
      </c>
      <c r="H49" s="52">
        <v>0.33</v>
      </c>
      <c r="I49" s="48"/>
      <c r="J49" s="53"/>
      <c r="K49" s="54"/>
      <c r="L49" s="54"/>
      <c r="M49" s="54"/>
      <c r="N49" s="54"/>
      <c r="O49" s="54"/>
      <c r="P49" s="54"/>
      <c r="Q49" s="55"/>
      <c r="AQ49" s="50" t="s">
        <v>51</v>
      </c>
      <c r="AR49" s="50" t="s">
        <v>15</v>
      </c>
      <c r="AS49" s="5" t="s">
        <v>15</v>
      </c>
      <c r="AT49" s="5" t="s">
        <v>7</v>
      </c>
      <c r="AU49" s="5" t="s">
        <v>14</v>
      </c>
      <c r="AV49" s="50" t="s">
        <v>41</v>
      </c>
    </row>
    <row r="50" spans="1:62" s="2" customFormat="1" ht="33" customHeight="1" x14ac:dyDescent="0.2">
      <c r="A50" s="12"/>
      <c r="B50" s="36"/>
      <c r="C50" s="37" t="s">
        <v>46</v>
      </c>
      <c r="D50" s="37" t="s">
        <v>43</v>
      </c>
      <c r="E50" s="38"/>
      <c r="F50" s="39" t="s">
        <v>240</v>
      </c>
      <c r="G50" s="40" t="s">
        <v>90</v>
      </c>
      <c r="H50" s="41">
        <v>92.927999999999997</v>
      </c>
      <c r="I50" s="13"/>
      <c r="J50" s="42" t="s">
        <v>0</v>
      </c>
      <c r="K50" s="43" t="s">
        <v>9</v>
      </c>
      <c r="L50" s="44">
        <v>0.35</v>
      </c>
      <c r="M50" s="44">
        <f>L50*H50</f>
        <v>32.524799999999999</v>
      </c>
      <c r="N50" s="44">
        <v>0</v>
      </c>
      <c r="O50" s="44">
        <f>N50*H50</f>
        <v>0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287</v>
      </c>
    </row>
    <row r="51" spans="1:62" s="5" customFormat="1" x14ac:dyDescent="0.2">
      <c r="B51" s="48"/>
      <c r="D51" s="49" t="s">
        <v>51</v>
      </c>
      <c r="E51" s="50"/>
      <c r="F51" s="51" t="s">
        <v>288</v>
      </c>
      <c r="H51" s="52">
        <v>92.927999999999997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56" t="s">
        <v>119</v>
      </c>
      <c r="D52" s="56" t="s">
        <v>54</v>
      </c>
      <c r="E52" s="57"/>
      <c r="F52" s="58" t="s">
        <v>243</v>
      </c>
      <c r="G52" s="59" t="s">
        <v>61</v>
      </c>
      <c r="H52" s="60">
        <v>2.2999999999999998</v>
      </c>
      <c r="I52" s="61"/>
      <c r="J52" s="62" t="s">
        <v>0</v>
      </c>
      <c r="K52" s="63" t="s">
        <v>9</v>
      </c>
      <c r="L52" s="44">
        <v>0</v>
      </c>
      <c r="M52" s="44">
        <f>L52*H52</f>
        <v>0</v>
      </c>
      <c r="N52" s="44">
        <v>0.44</v>
      </c>
      <c r="O52" s="44">
        <f>N52*H52</f>
        <v>1.012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56</v>
      </c>
      <c r="AQ52" s="46" t="s">
        <v>54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289</v>
      </c>
    </row>
    <row r="53" spans="1:62" s="5" customFormat="1" x14ac:dyDescent="0.2">
      <c r="B53" s="48"/>
      <c r="D53" s="49" t="s">
        <v>51</v>
      </c>
      <c r="E53" s="50"/>
      <c r="F53" s="51" t="s">
        <v>290</v>
      </c>
      <c r="H53" s="52">
        <v>2.2999999999999998</v>
      </c>
      <c r="I53" s="48"/>
      <c r="J53" s="53"/>
      <c r="K53" s="54"/>
      <c r="L53" s="54"/>
      <c r="M53" s="54"/>
      <c r="N53" s="54"/>
      <c r="O53" s="54"/>
      <c r="P53" s="54"/>
      <c r="Q53" s="55"/>
      <c r="AQ53" s="50" t="s">
        <v>51</v>
      </c>
      <c r="AR53" s="50" t="s">
        <v>15</v>
      </c>
      <c r="AS53" s="5" t="s">
        <v>15</v>
      </c>
      <c r="AT53" s="5" t="s">
        <v>7</v>
      </c>
      <c r="AU53" s="5" t="s">
        <v>14</v>
      </c>
      <c r="AV53" s="50" t="s">
        <v>41</v>
      </c>
    </row>
    <row r="54" spans="1:62" s="2" customFormat="1" ht="24.2" customHeight="1" x14ac:dyDescent="0.2">
      <c r="A54" s="12"/>
      <c r="B54" s="36"/>
      <c r="C54" s="37" t="s">
        <v>122</v>
      </c>
      <c r="D54" s="37" t="s">
        <v>43</v>
      </c>
      <c r="E54" s="38"/>
      <c r="F54" s="39" t="s">
        <v>104</v>
      </c>
      <c r="G54" s="40" t="s">
        <v>61</v>
      </c>
      <c r="H54" s="41">
        <v>2.2930000000000001</v>
      </c>
      <c r="I54" s="13"/>
      <c r="J54" s="42" t="s">
        <v>0</v>
      </c>
      <c r="K54" s="43" t="s">
        <v>9</v>
      </c>
      <c r="L54" s="44">
        <v>0</v>
      </c>
      <c r="M54" s="44">
        <f>L54*H54</f>
        <v>0</v>
      </c>
      <c r="N54" s="44">
        <v>2.248E-2</v>
      </c>
      <c r="O54" s="44">
        <f>N54*H54</f>
        <v>5.1546640000000005E-2</v>
      </c>
      <c r="P54" s="44">
        <v>0</v>
      </c>
      <c r="Q54" s="45">
        <f>P54*H54</f>
        <v>0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O54" s="46" t="s">
        <v>46</v>
      </c>
      <c r="AQ54" s="46" t="s">
        <v>43</v>
      </c>
      <c r="AR54" s="46" t="s">
        <v>15</v>
      </c>
      <c r="AV54" s="8" t="s">
        <v>41</v>
      </c>
      <c r="BB54" s="47" t="e">
        <f>IF(K54="základní",#REF!,0)</f>
        <v>#REF!</v>
      </c>
      <c r="BC54" s="47">
        <f>IF(K54="snížená",#REF!,0)</f>
        <v>0</v>
      </c>
      <c r="BD54" s="47">
        <f>IF(K54="zákl. přenesená",#REF!,0)</f>
        <v>0</v>
      </c>
      <c r="BE54" s="47">
        <f>IF(K54="sníž. přenesená",#REF!,0)</f>
        <v>0</v>
      </c>
      <c r="BF54" s="47">
        <f>IF(K54="nulová",#REF!,0)</f>
        <v>0</v>
      </c>
      <c r="BG54" s="8" t="s">
        <v>14</v>
      </c>
      <c r="BH54" s="47" t="e">
        <f>ROUND(#REF!*H54,2)</f>
        <v>#REF!</v>
      </c>
      <c r="BI54" s="8" t="s">
        <v>46</v>
      </c>
      <c r="BJ54" s="46" t="s">
        <v>105</v>
      </c>
    </row>
    <row r="55" spans="1:62" s="5" customFormat="1" x14ac:dyDescent="0.2">
      <c r="B55" s="48"/>
      <c r="D55" s="49" t="s">
        <v>51</v>
      </c>
      <c r="E55" s="50"/>
      <c r="F55" s="51" t="s">
        <v>291</v>
      </c>
      <c r="H55" s="52">
        <v>2.2930000000000001</v>
      </c>
      <c r="I55" s="48"/>
      <c r="J55" s="53"/>
      <c r="K55" s="54"/>
      <c r="L55" s="54"/>
      <c r="M55" s="54"/>
      <c r="N55" s="54"/>
      <c r="O55" s="54"/>
      <c r="P55" s="54"/>
      <c r="Q55" s="55"/>
      <c r="AQ55" s="50" t="s">
        <v>51</v>
      </c>
      <c r="AR55" s="50" t="s">
        <v>15</v>
      </c>
      <c r="AS55" s="5" t="s">
        <v>15</v>
      </c>
      <c r="AT55" s="5" t="s">
        <v>7</v>
      </c>
      <c r="AU55" s="5" t="s">
        <v>14</v>
      </c>
      <c r="AV55" s="50" t="s">
        <v>41</v>
      </c>
    </row>
    <row r="56" spans="1:62" s="2" customFormat="1" ht="24.2" customHeight="1" x14ac:dyDescent="0.2">
      <c r="A56" s="12"/>
      <c r="B56" s="36"/>
      <c r="C56" s="37" t="s">
        <v>126</v>
      </c>
      <c r="D56" s="37" t="s">
        <v>43</v>
      </c>
      <c r="E56" s="38"/>
      <c r="F56" s="39" t="s">
        <v>292</v>
      </c>
      <c r="G56" s="40" t="s">
        <v>109</v>
      </c>
      <c r="H56" s="41">
        <v>1</v>
      </c>
      <c r="I56" s="13"/>
      <c r="J56" s="42" t="s">
        <v>0</v>
      </c>
      <c r="K56" s="43" t="s">
        <v>9</v>
      </c>
      <c r="L56" s="44">
        <v>0</v>
      </c>
      <c r="M56" s="44">
        <f>L56*H56</f>
        <v>0</v>
      </c>
      <c r="N56" s="44">
        <v>0.04</v>
      </c>
      <c r="O56" s="44">
        <f>N56*H56</f>
        <v>0.04</v>
      </c>
      <c r="P56" s="44">
        <v>0</v>
      </c>
      <c r="Q56" s="45">
        <f>P56*H56</f>
        <v>0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O56" s="46" t="s">
        <v>46</v>
      </c>
      <c r="AQ56" s="46" t="s">
        <v>43</v>
      </c>
      <c r="AR56" s="46" t="s">
        <v>15</v>
      </c>
      <c r="AV56" s="8" t="s">
        <v>41</v>
      </c>
      <c r="BB56" s="47" t="e">
        <f>IF(K56="základní",#REF!,0)</f>
        <v>#REF!</v>
      </c>
      <c r="BC56" s="47">
        <f>IF(K56="snížená",#REF!,0)</f>
        <v>0</v>
      </c>
      <c r="BD56" s="47">
        <f>IF(K56="zákl. přenesená",#REF!,0)</f>
        <v>0</v>
      </c>
      <c r="BE56" s="47">
        <f>IF(K56="sníž. přenesená",#REF!,0)</f>
        <v>0</v>
      </c>
      <c r="BF56" s="47">
        <f>IF(K56="nulová",#REF!,0)</f>
        <v>0</v>
      </c>
      <c r="BG56" s="8" t="s">
        <v>14</v>
      </c>
      <c r="BH56" s="47" t="e">
        <f>ROUND(#REF!*H56,2)</f>
        <v>#REF!</v>
      </c>
      <c r="BI56" s="8" t="s">
        <v>46</v>
      </c>
      <c r="BJ56" s="46" t="s">
        <v>293</v>
      </c>
    </row>
    <row r="57" spans="1:62" s="2" customFormat="1" ht="24.2" customHeight="1" x14ac:dyDescent="0.2">
      <c r="A57" s="81"/>
      <c r="B57" s="36"/>
      <c r="C57" s="37">
        <v>20</v>
      </c>
      <c r="D57" s="37" t="s">
        <v>43</v>
      </c>
      <c r="E57" s="38"/>
      <c r="F57" s="39" t="s">
        <v>404</v>
      </c>
      <c r="G57" s="40" t="s">
        <v>61</v>
      </c>
      <c r="H57" s="41">
        <v>1</v>
      </c>
      <c r="I57" s="13"/>
      <c r="J57" s="42"/>
      <c r="K57" s="43"/>
      <c r="L57" s="44"/>
      <c r="M57" s="44"/>
      <c r="N57" s="44"/>
      <c r="O57" s="44"/>
      <c r="P57" s="44"/>
      <c r="Q57" s="45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O57" s="46"/>
      <c r="AQ57" s="46"/>
      <c r="AR57" s="46"/>
      <c r="AV57" s="8"/>
      <c r="BB57" s="47"/>
      <c r="BC57" s="47"/>
      <c r="BD57" s="47"/>
      <c r="BE57" s="47"/>
      <c r="BF57" s="47"/>
      <c r="BG57" s="8"/>
      <c r="BH57" s="47"/>
      <c r="BI57" s="8"/>
      <c r="BJ57" s="46"/>
    </row>
    <row r="58" spans="1:62" s="2" customFormat="1" ht="24.2" customHeight="1" x14ac:dyDescent="0.2">
      <c r="A58" s="81"/>
      <c r="B58" s="36"/>
      <c r="C58" s="37">
        <v>21</v>
      </c>
      <c r="D58" s="37" t="s">
        <v>43</v>
      </c>
      <c r="E58" s="38"/>
      <c r="F58" s="39" t="s">
        <v>112</v>
      </c>
      <c r="G58" s="40" t="s">
        <v>113</v>
      </c>
      <c r="H58" s="41">
        <v>2.1349999999999998</v>
      </c>
      <c r="I58" s="13"/>
      <c r="J58" s="42"/>
      <c r="K58" s="43"/>
      <c r="L58" s="44"/>
      <c r="M58" s="44"/>
      <c r="N58" s="44"/>
      <c r="O58" s="44"/>
      <c r="P58" s="44"/>
      <c r="Q58" s="45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O58" s="46"/>
      <c r="AQ58" s="46"/>
      <c r="AR58" s="46"/>
      <c r="AV58" s="8"/>
      <c r="BB58" s="47"/>
      <c r="BC58" s="47"/>
      <c r="BD58" s="47"/>
      <c r="BE58" s="47"/>
      <c r="BF58" s="47"/>
      <c r="BG58" s="8"/>
      <c r="BH58" s="47"/>
      <c r="BI58" s="8"/>
      <c r="BJ58" s="46"/>
    </row>
    <row r="59" spans="1:62" s="4" customFormat="1" ht="22.9" customHeight="1" x14ac:dyDescent="0.2">
      <c r="B59" s="27"/>
      <c r="D59" s="28" t="s">
        <v>12</v>
      </c>
      <c r="E59" s="35"/>
      <c r="F59" s="35" t="s">
        <v>115</v>
      </c>
      <c r="I59" s="27"/>
      <c r="J59" s="29"/>
      <c r="K59" s="30"/>
      <c r="L59" s="30"/>
      <c r="M59" s="31">
        <f>SUM(M60:M67)</f>
        <v>16.017792999999998</v>
      </c>
      <c r="N59" s="30"/>
      <c r="O59" s="31">
        <f>SUM(O60:O67)</f>
        <v>0.32702500000000001</v>
      </c>
      <c r="P59" s="30"/>
      <c r="Q59" s="32">
        <f>SUM(Q60:Q67)</f>
        <v>0</v>
      </c>
      <c r="AO59" s="28" t="s">
        <v>15</v>
      </c>
      <c r="AQ59" s="33" t="s">
        <v>12</v>
      </c>
      <c r="AR59" s="33" t="s">
        <v>14</v>
      </c>
      <c r="AV59" s="28" t="s">
        <v>41</v>
      </c>
      <c r="BH59" s="34" t="e">
        <f>SUM(BH60:BH67)</f>
        <v>#REF!</v>
      </c>
    </row>
    <row r="60" spans="1:62" s="2" customFormat="1" ht="33" customHeight="1" x14ac:dyDescent="0.2">
      <c r="A60" s="12"/>
      <c r="B60" s="36"/>
      <c r="C60" s="37">
        <v>22</v>
      </c>
      <c r="D60" s="37" t="s">
        <v>43</v>
      </c>
      <c r="E60" s="38"/>
      <c r="F60" s="39" t="s">
        <v>116</v>
      </c>
      <c r="G60" s="40" t="s">
        <v>49</v>
      </c>
      <c r="H60" s="41">
        <v>13.826000000000001</v>
      </c>
      <c r="I60" s="13"/>
      <c r="J60" s="42" t="s">
        <v>0</v>
      </c>
      <c r="K60" s="43" t="s">
        <v>9</v>
      </c>
      <c r="L60" s="44">
        <v>0.59299999999999997</v>
      </c>
      <c r="M60" s="44">
        <f>L60*H60</f>
        <v>8.1988179999999993</v>
      </c>
      <c r="N60" s="44">
        <v>1.9900000000000001E-2</v>
      </c>
      <c r="O60" s="44">
        <f>N60*H60</f>
        <v>0.27513740000000003</v>
      </c>
      <c r="P60" s="44">
        <v>0</v>
      </c>
      <c r="Q60" s="45">
        <f>P60*H60</f>
        <v>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O60" s="46" t="s">
        <v>46</v>
      </c>
      <c r="AQ60" s="46" t="s">
        <v>43</v>
      </c>
      <c r="AR60" s="46" t="s">
        <v>15</v>
      </c>
      <c r="AV60" s="8" t="s">
        <v>41</v>
      </c>
      <c r="BB60" s="47" t="e">
        <f>IF(K60="základní",#REF!,0)</f>
        <v>#REF!</v>
      </c>
      <c r="BC60" s="47">
        <f>IF(K60="snížená",#REF!,0)</f>
        <v>0</v>
      </c>
      <c r="BD60" s="47">
        <f>IF(K60="zákl. přenesená",#REF!,0)</f>
        <v>0</v>
      </c>
      <c r="BE60" s="47">
        <f>IF(K60="sníž. přenesená",#REF!,0)</f>
        <v>0</v>
      </c>
      <c r="BF60" s="47">
        <f>IF(K60="nulová",#REF!,0)</f>
        <v>0</v>
      </c>
      <c r="BG60" s="8" t="s">
        <v>14</v>
      </c>
      <c r="BH60" s="47" t="e">
        <f>ROUND(#REF!*H60,2)</f>
        <v>#REF!</v>
      </c>
      <c r="BI60" s="8" t="s">
        <v>46</v>
      </c>
      <c r="BJ60" s="46" t="s">
        <v>117</v>
      </c>
    </row>
    <row r="61" spans="1:62" s="5" customFormat="1" x14ac:dyDescent="0.2">
      <c r="B61" s="48"/>
      <c r="D61" s="49" t="s">
        <v>51</v>
      </c>
      <c r="E61" s="50"/>
      <c r="F61" s="51" t="s">
        <v>294</v>
      </c>
      <c r="H61" s="52">
        <v>13.826000000000001</v>
      </c>
      <c r="I61" s="48"/>
      <c r="J61" s="53"/>
      <c r="K61" s="54"/>
      <c r="L61" s="54"/>
      <c r="M61" s="54"/>
      <c r="N61" s="54"/>
      <c r="O61" s="54"/>
      <c r="P61" s="54"/>
      <c r="Q61" s="55"/>
      <c r="AQ61" s="50" t="s">
        <v>51</v>
      </c>
      <c r="AR61" s="50" t="s">
        <v>15</v>
      </c>
      <c r="AS61" s="5" t="s">
        <v>15</v>
      </c>
      <c r="AT61" s="5" t="s">
        <v>7</v>
      </c>
      <c r="AU61" s="5" t="s">
        <v>14</v>
      </c>
      <c r="AV61" s="50" t="s">
        <v>41</v>
      </c>
    </row>
    <row r="62" spans="1:62" s="2" customFormat="1" ht="24.2" customHeight="1" x14ac:dyDescent="0.2">
      <c r="A62" s="12"/>
      <c r="B62" s="36"/>
      <c r="C62" s="37">
        <v>23</v>
      </c>
      <c r="D62" s="37" t="s">
        <v>43</v>
      </c>
      <c r="E62" s="38"/>
      <c r="F62" s="39" t="s">
        <v>120</v>
      </c>
      <c r="G62" s="40" t="s">
        <v>90</v>
      </c>
      <c r="H62" s="41">
        <v>2.23</v>
      </c>
      <c r="I62" s="13"/>
      <c r="J62" s="42" t="s">
        <v>0</v>
      </c>
      <c r="K62" s="43" t="s">
        <v>9</v>
      </c>
      <c r="L62" s="44">
        <v>1.125</v>
      </c>
      <c r="M62" s="44">
        <f>L62*H62</f>
        <v>2.50875</v>
      </c>
      <c r="N62" s="44">
        <v>1.0019999999999999E-2</v>
      </c>
      <c r="O62" s="44">
        <f>N62*H62</f>
        <v>2.2344599999999999E-2</v>
      </c>
      <c r="P62" s="44">
        <v>0</v>
      </c>
      <c r="Q62" s="45">
        <f>P62*H62</f>
        <v>0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O62" s="46" t="s">
        <v>46</v>
      </c>
      <c r="AQ62" s="46" t="s">
        <v>43</v>
      </c>
      <c r="AR62" s="46" t="s">
        <v>15</v>
      </c>
      <c r="AV62" s="8" t="s">
        <v>41</v>
      </c>
      <c r="BB62" s="47" t="e">
        <f>IF(K62="základní",#REF!,0)</f>
        <v>#REF!</v>
      </c>
      <c r="BC62" s="47">
        <f>IF(K62="snížená",#REF!,0)</f>
        <v>0</v>
      </c>
      <c r="BD62" s="47">
        <f>IF(K62="zákl. přenesená",#REF!,0)</f>
        <v>0</v>
      </c>
      <c r="BE62" s="47">
        <f>IF(K62="sníž. přenesená",#REF!,0)</f>
        <v>0</v>
      </c>
      <c r="BF62" s="47">
        <f>IF(K62="nulová",#REF!,0)</f>
        <v>0</v>
      </c>
      <c r="BG62" s="8" t="s">
        <v>14</v>
      </c>
      <c r="BH62" s="47" t="e">
        <f>ROUND(#REF!*H62,2)</f>
        <v>#REF!</v>
      </c>
      <c r="BI62" s="8" t="s">
        <v>46</v>
      </c>
      <c r="BJ62" s="46" t="s">
        <v>121</v>
      </c>
    </row>
    <row r="63" spans="1:62" s="2" customFormat="1" ht="24.2" customHeight="1" x14ac:dyDescent="0.2">
      <c r="A63" s="12"/>
      <c r="B63" s="36"/>
      <c r="C63" s="37">
        <v>24</v>
      </c>
      <c r="D63" s="37" t="s">
        <v>43</v>
      </c>
      <c r="E63" s="38"/>
      <c r="F63" s="39" t="s">
        <v>250</v>
      </c>
      <c r="G63" s="40" t="s">
        <v>49</v>
      </c>
      <c r="H63" s="41">
        <v>11.494999999999999</v>
      </c>
      <c r="I63" s="13"/>
      <c r="J63" s="42" t="s">
        <v>0</v>
      </c>
      <c r="K63" s="43" t="s">
        <v>9</v>
      </c>
      <c r="L63" s="44">
        <v>0.42</v>
      </c>
      <c r="M63" s="44">
        <f>L63*H63</f>
        <v>4.8278999999999996</v>
      </c>
      <c r="N63" s="44">
        <v>6.9999999999999999E-4</v>
      </c>
      <c r="O63" s="44">
        <f>N63*H63</f>
        <v>8.0464999999999998E-3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295</v>
      </c>
    </row>
    <row r="64" spans="1:62" s="5" customFormat="1" x14ac:dyDescent="0.2">
      <c r="B64" s="48"/>
      <c r="D64" s="49" t="s">
        <v>51</v>
      </c>
      <c r="E64" s="50"/>
      <c r="F64" s="51" t="s">
        <v>296</v>
      </c>
      <c r="H64" s="52">
        <v>11.494999999999999</v>
      </c>
      <c r="I64" s="48"/>
      <c r="J64" s="53"/>
      <c r="K64" s="54"/>
      <c r="L64" s="54"/>
      <c r="M64" s="54"/>
      <c r="N64" s="54"/>
      <c r="O64" s="54"/>
      <c r="P64" s="54"/>
      <c r="Q64" s="55"/>
      <c r="AQ64" s="50" t="s">
        <v>51</v>
      </c>
      <c r="AR64" s="50" t="s">
        <v>15</v>
      </c>
      <c r="AS64" s="5" t="s">
        <v>15</v>
      </c>
      <c r="AT64" s="5" t="s">
        <v>7</v>
      </c>
      <c r="AU64" s="5" t="s">
        <v>14</v>
      </c>
      <c r="AV64" s="50" t="s">
        <v>41</v>
      </c>
    </row>
    <row r="65" spans="1:62" s="2" customFormat="1" ht="16.5" customHeight="1" x14ac:dyDescent="0.2">
      <c r="A65" s="12"/>
      <c r="B65" s="36"/>
      <c r="C65" s="56">
        <v>25</v>
      </c>
      <c r="D65" s="56" t="s">
        <v>54</v>
      </c>
      <c r="E65" s="57"/>
      <c r="F65" s="58" t="s">
        <v>252</v>
      </c>
      <c r="G65" s="59" t="s">
        <v>49</v>
      </c>
      <c r="H65" s="60">
        <v>12.645</v>
      </c>
      <c r="I65" s="61"/>
      <c r="J65" s="62" t="s">
        <v>0</v>
      </c>
      <c r="K65" s="63" t="s">
        <v>9</v>
      </c>
      <c r="L65" s="44">
        <v>0</v>
      </c>
      <c r="M65" s="44">
        <f>L65*H65</f>
        <v>0</v>
      </c>
      <c r="N65" s="44">
        <v>1.6999999999999999E-3</v>
      </c>
      <c r="O65" s="44">
        <f>N65*H65</f>
        <v>2.1496499999999998E-2</v>
      </c>
      <c r="P65" s="44">
        <v>0</v>
      </c>
      <c r="Q65" s="45">
        <f>P65*H65</f>
        <v>0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O65" s="46" t="s">
        <v>56</v>
      </c>
      <c r="AQ65" s="46" t="s">
        <v>54</v>
      </c>
      <c r="AR65" s="46" t="s">
        <v>15</v>
      </c>
      <c r="AV65" s="8" t="s">
        <v>41</v>
      </c>
      <c r="BB65" s="47" t="e">
        <f>IF(K65="základní",#REF!,0)</f>
        <v>#REF!</v>
      </c>
      <c r="BC65" s="47">
        <f>IF(K65="snížená",#REF!,0)</f>
        <v>0</v>
      </c>
      <c r="BD65" s="47">
        <f>IF(K65="zákl. přenesená",#REF!,0)</f>
        <v>0</v>
      </c>
      <c r="BE65" s="47">
        <f>IF(K65="sníž. přenesená",#REF!,0)</f>
        <v>0</v>
      </c>
      <c r="BF65" s="47">
        <f>IF(K65="nulová",#REF!,0)</f>
        <v>0</v>
      </c>
      <c r="BG65" s="8" t="s">
        <v>14</v>
      </c>
      <c r="BH65" s="47" t="e">
        <f>ROUND(#REF!*H65,2)</f>
        <v>#REF!</v>
      </c>
      <c r="BI65" s="8" t="s">
        <v>46</v>
      </c>
      <c r="BJ65" s="46" t="s">
        <v>297</v>
      </c>
    </row>
    <row r="66" spans="1:62" s="5" customFormat="1" x14ac:dyDescent="0.2">
      <c r="B66" s="48"/>
      <c r="D66" s="49" t="s">
        <v>51</v>
      </c>
      <c r="E66" s="50"/>
      <c r="F66" s="51" t="s">
        <v>298</v>
      </c>
      <c r="H66" s="52">
        <v>12.645</v>
      </c>
      <c r="I66" s="48"/>
      <c r="J66" s="53"/>
      <c r="K66" s="54"/>
      <c r="L66" s="54"/>
      <c r="M66" s="54"/>
      <c r="N66" s="54"/>
      <c r="O66" s="54"/>
      <c r="P66" s="54"/>
      <c r="Q66" s="55"/>
      <c r="AQ66" s="50" t="s">
        <v>51</v>
      </c>
      <c r="AR66" s="50" t="s">
        <v>15</v>
      </c>
      <c r="AS66" s="5" t="s">
        <v>15</v>
      </c>
      <c r="AT66" s="5" t="s">
        <v>7</v>
      </c>
      <c r="AU66" s="5" t="s">
        <v>14</v>
      </c>
      <c r="AV66" s="50" t="s">
        <v>41</v>
      </c>
    </row>
    <row r="67" spans="1:62" s="2" customFormat="1" ht="24.2" customHeight="1" x14ac:dyDescent="0.2">
      <c r="A67" s="12"/>
      <c r="B67" s="36"/>
      <c r="C67" s="37">
        <v>26</v>
      </c>
      <c r="D67" s="37" t="s">
        <v>43</v>
      </c>
      <c r="E67" s="38"/>
      <c r="F67" s="39" t="s">
        <v>123</v>
      </c>
      <c r="G67" s="40" t="s">
        <v>113</v>
      </c>
      <c r="H67" s="41">
        <v>0.32700000000000001</v>
      </c>
      <c r="I67" s="13"/>
      <c r="J67" s="42" t="s">
        <v>0</v>
      </c>
      <c r="K67" s="43" t="s">
        <v>9</v>
      </c>
      <c r="L67" s="44">
        <v>1.4750000000000001</v>
      </c>
      <c r="M67" s="44">
        <f>L67*H67</f>
        <v>0.48232500000000006</v>
      </c>
      <c r="N67" s="44">
        <v>0</v>
      </c>
      <c r="O67" s="44">
        <f>N67*H67</f>
        <v>0</v>
      </c>
      <c r="P67" s="44">
        <v>0</v>
      </c>
      <c r="Q67" s="45">
        <f>P67*H67</f>
        <v>0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O67" s="46" t="s">
        <v>46</v>
      </c>
      <c r="AQ67" s="46" t="s">
        <v>43</v>
      </c>
      <c r="AR67" s="46" t="s">
        <v>15</v>
      </c>
      <c r="AV67" s="8" t="s">
        <v>41</v>
      </c>
      <c r="BB67" s="47" t="e">
        <f>IF(K67="základní",#REF!,0)</f>
        <v>#REF!</v>
      </c>
      <c r="BC67" s="47">
        <f>IF(K67="snížená",#REF!,0)</f>
        <v>0</v>
      </c>
      <c r="BD67" s="47">
        <f>IF(K67="zákl. přenesená",#REF!,0)</f>
        <v>0</v>
      </c>
      <c r="BE67" s="47">
        <f>IF(K67="sníž. přenesená",#REF!,0)</f>
        <v>0</v>
      </c>
      <c r="BF67" s="47">
        <f>IF(K67="nulová",#REF!,0)</f>
        <v>0</v>
      </c>
      <c r="BG67" s="8" t="s">
        <v>14</v>
      </c>
      <c r="BH67" s="47" t="e">
        <f>ROUND(#REF!*H67,2)</f>
        <v>#REF!</v>
      </c>
      <c r="BI67" s="8" t="s">
        <v>46</v>
      </c>
      <c r="BJ67" s="46" t="s">
        <v>124</v>
      </c>
    </row>
    <row r="68" spans="1:62" s="4" customFormat="1" ht="22.9" customHeight="1" x14ac:dyDescent="0.2">
      <c r="B68" s="27"/>
      <c r="D68" s="28" t="s">
        <v>12</v>
      </c>
      <c r="E68" s="35"/>
      <c r="F68" s="35" t="s">
        <v>125</v>
      </c>
      <c r="I68" s="27"/>
      <c r="J68" s="29"/>
      <c r="K68" s="30"/>
      <c r="L68" s="30"/>
      <c r="M68" s="31">
        <f>SUM(M69:M75)</f>
        <v>4.0852640000000005</v>
      </c>
      <c r="N68" s="30"/>
      <c r="O68" s="31">
        <f>SUM(O69:O75)</f>
        <v>0.13901684999999997</v>
      </c>
      <c r="P68" s="30"/>
      <c r="Q68" s="32">
        <f>SUM(Q69:Q75)</f>
        <v>0</v>
      </c>
      <c r="AO68" s="28" t="s">
        <v>15</v>
      </c>
      <c r="AQ68" s="33" t="s">
        <v>12</v>
      </c>
      <c r="AR68" s="33" t="s">
        <v>14</v>
      </c>
      <c r="AV68" s="28" t="s">
        <v>41</v>
      </c>
      <c r="BH68" s="34" t="e">
        <f>SUM(BH69:BH75)</f>
        <v>#REF!</v>
      </c>
    </row>
    <row r="69" spans="1:62" s="2" customFormat="1" ht="16.5" customHeight="1" x14ac:dyDescent="0.2">
      <c r="A69" s="12"/>
      <c r="B69" s="36"/>
      <c r="C69" s="37">
        <v>27</v>
      </c>
      <c r="D69" s="37" t="s">
        <v>43</v>
      </c>
      <c r="E69" s="38"/>
      <c r="F69" s="39" t="s">
        <v>127</v>
      </c>
      <c r="G69" s="40" t="s">
        <v>128</v>
      </c>
      <c r="H69" s="41">
        <v>73</v>
      </c>
      <c r="I69" s="13"/>
      <c r="J69" s="42" t="s">
        <v>0</v>
      </c>
      <c r="K69" s="43" t="s">
        <v>9</v>
      </c>
      <c r="L69" s="44">
        <v>0</v>
      </c>
      <c r="M69" s="44">
        <f>L69*H69</f>
        <v>0</v>
      </c>
      <c r="N69" s="44">
        <v>1E-3</v>
      </c>
      <c r="O69" s="44">
        <f>N69*H69</f>
        <v>7.2999999999999995E-2</v>
      </c>
      <c r="P69" s="44">
        <v>0</v>
      </c>
      <c r="Q69" s="45">
        <f>P69*H69</f>
        <v>0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O69" s="46" t="s">
        <v>46</v>
      </c>
      <c r="AQ69" s="46" t="s">
        <v>43</v>
      </c>
      <c r="AR69" s="46" t="s">
        <v>15</v>
      </c>
      <c r="AV69" s="8" t="s">
        <v>41</v>
      </c>
      <c r="BB69" s="47" t="e">
        <f>IF(K69="základní",#REF!,0)</f>
        <v>#REF!</v>
      </c>
      <c r="BC69" s="47">
        <f>IF(K69="snížená",#REF!,0)</f>
        <v>0</v>
      </c>
      <c r="BD69" s="47">
        <f>IF(K69="zákl. přenesená",#REF!,0)</f>
        <v>0</v>
      </c>
      <c r="BE69" s="47">
        <f>IF(K69="sníž. přenesená",#REF!,0)</f>
        <v>0</v>
      </c>
      <c r="BF69" s="47">
        <f>IF(K69="nulová",#REF!,0)</f>
        <v>0</v>
      </c>
      <c r="BG69" s="8" t="s">
        <v>14</v>
      </c>
      <c r="BH69" s="47" t="e">
        <f>ROUND(#REF!*H69,2)</f>
        <v>#REF!</v>
      </c>
      <c r="BI69" s="8" t="s">
        <v>46</v>
      </c>
      <c r="BJ69" s="46" t="s">
        <v>299</v>
      </c>
    </row>
    <row r="70" spans="1:62" s="2" customFormat="1" ht="24.2" customHeight="1" x14ac:dyDescent="0.2">
      <c r="A70" s="12"/>
      <c r="B70" s="36"/>
      <c r="C70" s="37">
        <v>28</v>
      </c>
      <c r="D70" s="37" t="s">
        <v>43</v>
      </c>
      <c r="E70" s="38"/>
      <c r="F70" s="39" t="s">
        <v>176</v>
      </c>
      <c r="G70" s="40" t="s">
        <v>128</v>
      </c>
      <c r="H70" s="41">
        <v>39.936999999999998</v>
      </c>
      <c r="I70" s="13"/>
      <c r="J70" s="42" t="s">
        <v>0</v>
      </c>
      <c r="K70" s="43" t="s">
        <v>9</v>
      </c>
      <c r="L70" s="44">
        <v>9.6000000000000002E-2</v>
      </c>
      <c r="M70" s="44">
        <f>L70*H70</f>
        <v>3.833952</v>
      </c>
      <c r="N70" s="44">
        <v>5.0000000000000002E-5</v>
      </c>
      <c r="O70" s="44">
        <f>N70*H70</f>
        <v>1.9968500000000001E-3</v>
      </c>
      <c r="P70" s="44">
        <v>0</v>
      </c>
      <c r="Q70" s="45">
        <f>P70*H70</f>
        <v>0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O70" s="46" t="s">
        <v>46</v>
      </c>
      <c r="AQ70" s="46" t="s">
        <v>43</v>
      </c>
      <c r="AR70" s="46" t="s">
        <v>15</v>
      </c>
      <c r="AV70" s="8" t="s">
        <v>41</v>
      </c>
      <c r="BB70" s="47" t="e">
        <f>IF(K70="základní",#REF!,0)</f>
        <v>#REF!</v>
      </c>
      <c r="BC70" s="47">
        <f>IF(K70="snížená",#REF!,0)</f>
        <v>0</v>
      </c>
      <c r="BD70" s="47">
        <f>IF(K70="zákl. přenesená",#REF!,0)</f>
        <v>0</v>
      </c>
      <c r="BE70" s="47">
        <f>IF(K70="sníž. přenesená",#REF!,0)</f>
        <v>0</v>
      </c>
      <c r="BF70" s="47">
        <f>IF(K70="nulová",#REF!,0)</f>
        <v>0</v>
      </c>
      <c r="BG70" s="8" t="s">
        <v>14</v>
      </c>
      <c r="BH70" s="47" t="e">
        <f>ROUND(#REF!*H70,2)</f>
        <v>#REF!</v>
      </c>
      <c r="BI70" s="8" t="s">
        <v>46</v>
      </c>
      <c r="BJ70" s="46" t="s">
        <v>300</v>
      </c>
    </row>
    <row r="71" spans="1:62" s="6" customFormat="1" x14ac:dyDescent="0.2">
      <c r="B71" s="64"/>
      <c r="D71" s="49" t="s">
        <v>51</v>
      </c>
      <c r="E71" s="65"/>
      <c r="F71" s="66" t="s">
        <v>180</v>
      </c>
      <c r="H71" s="65" t="s">
        <v>0</v>
      </c>
      <c r="I71" s="64"/>
      <c r="J71" s="67"/>
      <c r="K71" s="68"/>
      <c r="L71" s="68"/>
      <c r="M71" s="68"/>
      <c r="N71" s="68"/>
      <c r="O71" s="68"/>
      <c r="P71" s="68"/>
      <c r="Q71" s="69"/>
      <c r="AQ71" s="65" t="s">
        <v>51</v>
      </c>
      <c r="AR71" s="65" t="s">
        <v>15</v>
      </c>
      <c r="AS71" s="6" t="s">
        <v>14</v>
      </c>
      <c r="AT71" s="6" t="s">
        <v>7</v>
      </c>
      <c r="AU71" s="6" t="s">
        <v>13</v>
      </c>
      <c r="AV71" s="65" t="s">
        <v>41</v>
      </c>
    </row>
    <row r="72" spans="1:62" s="5" customFormat="1" x14ac:dyDescent="0.2">
      <c r="B72" s="48"/>
      <c r="D72" s="49" t="s">
        <v>51</v>
      </c>
      <c r="E72" s="50"/>
      <c r="F72" s="51" t="s">
        <v>301</v>
      </c>
      <c r="H72" s="52">
        <v>39.936999999999998</v>
      </c>
      <c r="I72" s="48"/>
      <c r="J72" s="53"/>
      <c r="K72" s="54"/>
      <c r="L72" s="54"/>
      <c r="M72" s="54"/>
      <c r="N72" s="54"/>
      <c r="O72" s="54"/>
      <c r="P72" s="54"/>
      <c r="Q72" s="55"/>
      <c r="AQ72" s="50" t="s">
        <v>51</v>
      </c>
      <c r="AR72" s="50" t="s">
        <v>15</v>
      </c>
      <c r="AS72" s="5" t="s">
        <v>15</v>
      </c>
      <c r="AT72" s="5" t="s">
        <v>7</v>
      </c>
      <c r="AU72" s="5" t="s">
        <v>13</v>
      </c>
      <c r="AV72" s="50" t="s">
        <v>41</v>
      </c>
    </row>
    <row r="73" spans="1:62" s="7" customFormat="1" x14ac:dyDescent="0.2">
      <c r="B73" s="70"/>
      <c r="D73" s="49" t="s">
        <v>51</v>
      </c>
      <c r="E73" s="71"/>
      <c r="F73" s="72" t="s">
        <v>99</v>
      </c>
      <c r="H73" s="73">
        <v>39.936999999999998</v>
      </c>
      <c r="I73" s="70"/>
      <c r="J73" s="74"/>
      <c r="K73" s="75"/>
      <c r="L73" s="75"/>
      <c r="M73" s="75"/>
      <c r="N73" s="75"/>
      <c r="O73" s="75"/>
      <c r="P73" s="75"/>
      <c r="Q73" s="76"/>
      <c r="AQ73" s="71" t="s">
        <v>51</v>
      </c>
      <c r="AR73" s="71" t="s">
        <v>15</v>
      </c>
      <c r="AS73" s="7" t="s">
        <v>59</v>
      </c>
      <c r="AT73" s="7" t="s">
        <v>7</v>
      </c>
      <c r="AU73" s="7" t="s">
        <v>14</v>
      </c>
      <c r="AV73" s="71" t="s">
        <v>41</v>
      </c>
    </row>
    <row r="74" spans="1:62" s="2" customFormat="1" ht="16.5" customHeight="1" x14ac:dyDescent="0.2">
      <c r="A74" s="12"/>
      <c r="B74" s="36"/>
      <c r="C74" s="56">
        <v>29</v>
      </c>
      <c r="D74" s="56" t="s">
        <v>54</v>
      </c>
      <c r="E74" s="57"/>
      <c r="F74" s="58" t="s">
        <v>185</v>
      </c>
      <c r="G74" s="59" t="s">
        <v>90</v>
      </c>
      <c r="H74" s="60">
        <v>11.64</v>
      </c>
      <c r="I74" s="61"/>
      <c r="J74" s="62" t="s">
        <v>0</v>
      </c>
      <c r="K74" s="63" t="s">
        <v>9</v>
      </c>
      <c r="L74" s="44">
        <v>0</v>
      </c>
      <c r="M74" s="44">
        <f>L74*H74</f>
        <v>0</v>
      </c>
      <c r="N74" s="44">
        <v>5.4999999999999997E-3</v>
      </c>
      <c r="O74" s="44">
        <f>N74*H74</f>
        <v>6.4019999999999994E-2</v>
      </c>
      <c r="P74" s="44">
        <v>0</v>
      </c>
      <c r="Q74" s="45">
        <f>P74*H74</f>
        <v>0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O74" s="46" t="s">
        <v>56</v>
      </c>
      <c r="AQ74" s="46" t="s">
        <v>54</v>
      </c>
      <c r="AR74" s="46" t="s">
        <v>15</v>
      </c>
      <c r="AV74" s="8" t="s">
        <v>41</v>
      </c>
      <c r="BB74" s="47" t="e">
        <f>IF(K74="základní",#REF!,0)</f>
        <v>#REF!</v>
      </c>
      <c r="BC74" s="47">
        <f>IF(K74="snížená",#REF!,0)</f>
        <v>0</v>
      </c>
      <c r="BD74" s="47">
        <f>IF(K74="zákl. přenesená",#REF!,0)</f>
        <v>0</v>
      </c>
      <c r="BE74" s="47">
        <f>IF(K74="sníž. přenesená",#REF!,0)</f>
        <v>0</v>
      </c>
      <c r="BF74" s="47">
        <f>IF(K74="nulová",#REF!,0)</f>
        <v>0</v>
      </c>
      <c r="BG74" s="8" t="s">
        <v>14</v>
      </c>
      <c r="BH74" s="47" t="e">
        <f>ROUND(#REF!*H74,2)</f>
        <v>#REF!</v>
      </c>
      <c r="BI74" s="8" t="s">
        <v>46</v>
      </c>
      <c r="BJ74" s="46" t="s">
        <v>302</v>
      </c>
    </row>
    <row r="75" spans="1:62" s="2" customFormat="1" ht="24.2" customHeight="1" x14ac:dyDescent="0.2">
      <c r="A75" s="12"/>
      <c r="B75" s="36"/>
      <c r="C75" s="37" t="s">
        <v>303</v>
      </c>
      <c r="D75" s="37" t="s">
        <v>43</v>
      </c>
      <c r="E75" s="38"/>
      <c r="F75" s="39" t="s">
        <v>131</v>
      </c>
      <c r="G75" s="40" t="s">
        <v>113</v>
      </c>
      <c r="H75" s="41">
        <v>0.13900000000000001</v>
      </c>
      <c r="I75" s="13"/>
      <c r="J75" s="42" t="s">
        <v>0</v>
      </c>
      <c r="K75" s="43" t="s">
        <v>9</v>
      </c>
      <c r="L75" s="44">
        <v>1.8080000000000001</v>
      </c>
      <c r="M75" s="44">
        <f>L75*H75</f>
        <v>0.25131200000000004</v>
      </c>
      <c r="N75" s="44">
        <v>0</v>
      </c>
      <c r="O75" s="44">
        <f>N75*H75</f>
        <v>0</v>
      </c>
      <c r="P75" s="44">
        <v>0</v>
      </c>
      <c r="Q75" s="45">
        <f>P75*H75</f>
        <v>0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O75" s="46" t="s">
        <v>46</v>
      </c>
      <c r="AQ75" s="46" t="s">
        <v>43</v>
      </c>
      <c r="AR75" s="46" t="s">
        <v>15</v>
      </c>
      <c r="AV75" s="8" t="s">
        <v>41</v>
      </c>
      <c r="BB75" s="47" t="e">
        <f>IF(K75="základní",#REF!,0)</f>
        <v>#REF!</v>
      </c>
      <c r="BC75" s="47">
        <f>IF(K75="snížená",#REF!,0)</f>
        <v>0</v>
      </c>
      <c r="BD75" s="47">
        <f>IF(K75="zákl. přenesená",#REF!,0)</f>
        <v>0</v>
      </c>
      <c r="BE75" s="47">
        <f>IF(K75="sníž. přenesená",#REF!,0)</f>
        <v>0</v>
      </c>
      <c r="BF75" s="47">
        <f>IF(K75="nulová",#REF!,0)</f>
        <v>0</v>
      </c>
      <c r="BG75" s="8" t="s">
        <v>14</v>
      </c>
      <c r="BH75" s="47" t="e">
        <f>ROUND(#REF!*H75,2)</f>
        <v>#REF!</v>
      </c>
      <c r="BI75" s="8" t="s">
        <v>46</v>
      </c>
      <c r="BJ75" s="46" t="s">
        <v>304</v>
      </c>
    </row>
    <row r="76" spans="1:62" s="4" customFormat="1" ht="22.9" customHeight="1" x14ac:dyDescent="0.2">
      <c r="B76" s="27"/>
      <c r="D76" s="28" t="s">
        <v>12</v>
      </c>
      <c r="E76" s="35"/>
      <c r="F76" s="35" t="s">
        <v>133</v>
      </c>
      <c r="I76" s="27"/>
      <c r="J76" s="29"/>
      <c r="K76" s="30"/>
      <c r="L76" s="30"/>
      <c r="M76" s="31">
        <f>SUM(M77:M90)</f>
        <v>52.267499999999998</v>
      </c>
      <c r="N76" s="30"/>
      <c r="O76" s="31">
        <f>SUM(O77:O90)</f>
        <v>4.3556249999999998E-2</v>
      </c>
      <c r="P76" s="30"/>
      <c r="Q76" s="32">
        <f>SUM(Q77:Q90)</f>
        <v>0</v>
      </c>
      <c r="AO76" s="28" t="s">
        <v>15</v>
      </c>
      <c r="AQ76" s="33" t="s">
        <v>12</v>
      </c>
      <c r="AR76" s="33" t="s">
        <v>14</v>
      </c>
      <c r="AV76" s="28" t="s">
        <v>41</v>
      </c>
      <c r="BH76" s="34" t="e">
        <f>SUM(BH77:BH90)</f>
        <v>#REF!</v>
      </c>
    </row>
    <row r="77" spans="1:62" s="2" customFormat="1" ht="24.2" customHeight="1" x14ac:dyDescent="0.2">
      <c r="A77" s="12"/>
      <c r="B77" s="36"/>
      <c r="C77" s="37" t="s">
        <v>305</v>
      </c>
      <c r="D77" s="37" t="s">
        <v>43</v>
      </c>
      <c r="E77" s="38"/>
      <c r="F77" s="39" t="s">
        <v>134</v>
      </c>
      <c r="G77" s="40" t="s">
        <v>49</v>
      </c>
      <c r="H77" s="41">
        <v>174.22499999999999</v>
      </c>
      <c r="I77" s="13"/>
      <c r="J77" s="42" t="s">
        <v>0</v>
      </c>
      <c r="K77" s="43" t="s">
        <v>9</v>
      </c>
      <c r="L77" s="44">
        <v>0.3</v>
      </c>
      <c r="M77" s="44">
        <f>L77*H77</f>
        <v>52.267499999999998</v>
      </c>
      <c r="N77" s="44">
        <v>2.5000000000000001E-4</v>
      </c>
      <c r="O77" s="44">
        <f>N77*H77</f>
        <v>4.3556249999999998E-2</v>
      </c>
      <c r="P77" s="44">
        <v>0</v>
      </c>
      <c r="Q77" s="45">
        <f>P77*H77</f>
        <v>0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O77" s="46" t="s">
        <v>46</v>
      </c>
      <c r="AQ77" s="46" t="s">
        <v>43</v>
      </c>
      <c r="AR77" s="46" t="s">
        <v>15</v>
      </c>
      <c r="AV77" s="8" t="s">
        <v>41</v>
      </c>
      <c r="BB77" s="47" t="e">
        <f>IF(K77="základní",#REF!,0)</f>
        <v>#REF!</v>
      </c>
      <c r="BC77" s="47">
        <f>IF(K77="snížená",#REF!,0)</f>
        <v>0</v>
      </c>
      <c r="BD77" s="47">
        <f>IF(K77="zákl. přenesená",#REF!,0)</f>
        <v>0</v>
      </c>
      <c r="BE77" s="47">
        <f>IF(K77="sníž. přenesená",#REF!,0)</f>
        <v>0</v>
      </c>
      <c r="BF77" s="47">
        <f>IF(K77="nulová",#REF!,0)</f>
        <v>0</v>
      </c>
      <c r="BG77" s="8" t="s">
        <v>14</v>
      </c>
      <c r="BH77" s="47" t="e">
        <f>ROUND(#REF!*H77,2)</f>
        <v>#REF!</v>
      </c>
      <c r="BI77" s="8" t="s">
        <v>46</v>
      </c>
      <c r="BJ77" s="46" t="s">
        <v>135</v>
      </c>
    </row>
    <row r="78" spans="1:62" s="6" customFormat="1" x14ac:dyDescent="0.2">
      <c r="B78" s="64"/>
      <c r="D78" s="49" t="s">
        <v>51</v>
      </c>
      <c r="E78" s="65" t="s">
        <v>0</v>
      </c>
      <c r="F78" s="66" t="s">
        <v>306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 t="s">
        <v>0</v>
      </c>
      <c r="F79" s="51" t="s">
        <v>307</v>
      </c>
      <c r="H79" s="52">
        <v>55.304000000000002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6" customFormat="1" x14ac:dyDescent="0.2">
      <c r="B80" s="64"/>
      <c r="D80" s="49" t="s">
        <v>51</v>
      </c>
      <c r="E80" s="65" t="s">
        <v>0</v>
      </c>
      <c r="F80" s="66" t="s">
        <v>137</v>
      </c>
      <c r="H80" s="65" t="s">
        <v>0</v>
      </c>
      <c r="I80" s="64"/>
      <c r="J80" s="67"/>
      <c r="K80" s="68"/>
      <c r="L80" s="68"/>
      <c r="M80" s="68"/>
      <c r="N80" s="68"/>
      <c r="O80" s="68"/>
      <c r="P80" s="68"/>
      <c r="Q80" s="69"/>
      <c r="AQ80" s="65" t="s">
        <v>51</v>
      </c>
      <c r="AR80" s="65" t="s">
        <v>15</v>
      </c>
      <c r="AS80" s="6" t="s">
        <v>14</v>
      </c>
      <c r="AT80" s="6" t="s">
        <v>7</v>
      </c>
      <c r="AU80" s="6" t="s">
        <v>13</v>
      </c>
      <c r="AV80" s="65" t="s">
        <v>41</v>
      </c>
    </row>
    <row r="81" spans="1:48" s="5" customFormat="1" x14ac:dyDescent="0.2">
      <c r="B81" s="48"/>
      <c r="D81" s="49" t="s">
        <v>51</v>
      </c>
      <c r="E81" s="50" t="s">
        <v>0</v>
      </c>
      <c r="F81" s="51" t="s">
        <v>308</v>
      </c>
      <c r="H81" s="52">
        <v>63.837000000000003</v>
      </c>
      <c r="I81" s="48"/>
      <c r="J81" s="53"/>
      <c r="K81" s="54"/>
      <c r="L81" s="54"/>
      <c r="M81" s="54"/>
      <c r="N81" s="54"/>
      <c r="O81" s="54"/>
      <c r="P81" s="54"/>
      <c r="Q81" s="55"/>
      <c r="AQ81" s="50" t="s">
        <v>51</v>
      </c>
      <c r="AR81" s="50" t="s">
        <v>15</v>
      </c>
      <c r="AS81" s="5" t="s">
        <v>15</v>
      </c>
      <c r="AT81" s="5" t="s">
        <v>7</v>
      </c>
      <c r="AU81" s="5" t="s">
        <v>13</v>
      </c>
      <c r="AV81" s="50" t="s">
        <v>41</v>
      </c>
    </row>
    <row r="82" spans="1:48" s="6" customFormat="1" x14ac:dyDescent="0.2">
      <c r="B82" s="64"/>
      <c r="D82" s="49" t="s">
        <v>51</v>
      </c>
      <c r="E82" s="65" t="s">
        <v>0</v>
      </c>
      <c r="F82" s="66" t="s">
        <v>309</v>
      </c>
      <c r="H82" s="65" t="s">
        <v>0</v>
      </c>
      <c r="I82" s="64"/>
      <c r="J82" s="67"/>
      <c r="K82" s="68"/>
      <c r="L82" s="68"/>
      <c r="M82" s="68"/>
      <c r="N82" s="68"/>
      <c r="O82" s="68"/>
      <c r="P82" s="68"/>
      <c r="Q82" s="69"/>
      <c r="AQ82" s="65" t="s">
        <v>51</v>
      </c>
      <c r="AR82" s="65" t="s">
        <v>15</v>
      </c>
      <c r="AS82" s="6" t="s">
        <v>14</v>
      </c>
      <c r="AT82" s="6" t="s">
        <v>7</v>
      </c>
      <c r="AU82" s="6" t="s">
        <v>13</v>
      </c>
      <c r="AV82" s="65" t="s">
        <v>41</v>
      </c>
    </row>
    <row r="83" spans="1:48" s="5" customFormat="1" x14ac:dyDescent="0.2">
      <c r="B83" s="48"/>
      <c r="D83" s="49" t="s">
        <v>51</v>
      </c>
      <c r="E83" s="50" t="s">
        <v>0</v>
      </c>
      <c r="F83" s="51" t="s">
        <v>310</v>
      </c>
      <c r="H83" s="52">
        <v>7.11</v>
      </c>
      <c r="I83" s="48"/>
      <c r="J83" s="53"/>
      <c r="K83" s="54"/>
      <c r="L83" s="54"/>
      <c r="M83" s="54"/>
      <c r="N83" s="54"/>
      <c r="O83" s="54"/>
      <c r="P83" s="54"/>
      <c r="Q83" s="55"/>
      <c r="AQ83" s="50" t="s">
        <v>51</v>
      </c>
      <c r="AR83" s="50" t="s">
        <v>15</v>
      </c>
      <c r="AS83" s="5" t="s">
        <v>15</v>
      </c>
      <c r="AT83" s="5" t="s">
        <v>7</v>
      </c>
      <c r="AU83" s="5" t="s">
        <v>13</v>
      </c>
      <c r="AV83" s="50" t="s">
        <v>41</v>
      </c>
    </row>
    <row r="84" spans="1:48" s="6" customFormat="1" x14ac:dyDescent="0.2">
      <c r="B84" s="64"/>
      <c r="D84" s="49" t="s">
        <v>51</v>
      </c>
      <c r="E84" s="65" t="s">
        <v>0</v>
      </c>
      <c r="F84" s="66" t="s">
        <v>141</v>
      </c>
      <c r="H84" s="65" t="s">
        <v>0</v>
      </c>
      <c r="I84" s="64"/>
      <c r="J84" s="67"/>
      <c r="K84" s="68"/>
      <c r="L84" s="68"/>
      <c r="M84" s="68"/>
      <c r="N84" s="68"/>
      <c r="O84" s="68"/>
      <c r="P84" s="68"/>
      <c r="Q84" s="69"/>
      <c r="AQ84" s="65" t="s">
        <v>51</v>
      </c>
      <c r="AR84" s="65" t="s">
        <v>15</v>
      </c>
      <c r="AS84" s="6" t="s">
        <v>14</v>
      </c>
      <c r="AT84" s="6" t="s">
        <v>7</v>
      </c>
      <c r="AU84" s="6" t="s">
        <v>13</v>
      </c>
      <c r="AV84" s="65" t="s">
        <v>41</v>
      </c>
    </row>
    <row r="85" spans="1:48" s="5" customFormat="1" x14ac:dyDescent="0.2">
      <c r="B85" s="48"/>
      <c r="D85" s="49" t="s">
        <v>51</v>
      </c>
      <c r="E85" s="50" t="s">
        <v>0</v>
      </c>
      <c r="F85" s="51" t="s">
        <v>276</v>
      </c>
      <c r="H85" s="52">
        <v>23.37</v>
      </c>
      <c r="I85" s="48"/>
      <c r="J85" s="53"/>
      <c r="K85" s="54"/>
      <c r="L85" s="54"/>
      <c r="M85" s="54"/>
      <c r="N85" s="54"/>
      <c r="O85" s="54"/>
      <c r="P85" s="54"/>
      <c r="Q85" s="55"/>
      <c r="AQ85" s="50" t="s">
        <v>51</v>
      </c>
      <c r="AR85" s="50" t="s">
        <v>15</v>
      </c>
      <c r="AS85" s="5" t="s">
        <v>15</v>
      </c>
      <c r="AT85" s="5" t="s">
        <v>7</v>
      </c>
      <c r="AU85" s="5" t="s">
        <v>13</v>
      </c>
      <c r="AV85" s="50" t="s">
        <v>41</v>
      </c>
    </row>
    <row r="86" spans="1:48" s="6" customFormat="1" x14ac:dyDescent="0.2">
      <c r="B86" s="64"/>
      <c r="D86" s="49" t="s">
        <v>51</v>
      </c>
      <c r="E86" s="65" t="s">
        <v>0</v>
      </c>
      <c r="F86" s="66" t="s">
        <v>277</v>
      </c>
      <c r="H86" s="65" t="s">
        <v>0</v>
      </c>
      <c r="I86" s="64"/>
      <c r="J86" s="67"/>
      <c r="K86" s="68"/>
      <c r="L86" s="68"/>
      <c r="M86" s="68"/>
      <c r="N86" s="68"/>
      <c r="O86" s="68"/>
      <c r="P86" s="68"/>
      <c r="Q86" s="69"/>
      <c r="AQ86" s="65" t="s">
        <v>51</v>
      </c>
      <c r="AR86" s="65" t="s">
        <v>15</v>
      </c>
      <c r="AS86" s="6" t="s">
        <v>14</v>
      </c>
      <c r="AT86" s="6" t="s">
        <v>7</v>
      </c>
      <c r="AU86" s="6" t="s">
        <v>13</v>
      </c>
      <c r="AV86" s="65" t="s">
        <v>41</v>
      </c>
    </row>
    <row r="87" spans="1:48" s="5" customFormat="1" x14ac:dyDescent="0.2">
      <c r="B87" s="48"/>
      <c r="D87" s="49" t="s">
        <v>51</v>
      </c>
      <c r="E87" s="50" t="s">
        <v>0</v>
      </c>
      <c r="F87" s="51" t="s">
        <v>278</v>
      </c>
      <c r="H87" s="52">
        <v>2.72</v>
      </c>
      <c r="I87" s="48"/>
      <c r="J87" s="53"/>
      <c r="K87" s="54"/>
      <c r="L87" s="54"/>
      <c r="M87" s="54"/>
      <c r="N87" s="54"/>
      <c r="O87" s="54"/>
      <c r="P87" s="54"/>
      <c r="Q87" s="55"/>
      <c r="AQ87" s="50" t="s">
        <v>51</v>
      </c>
      <c r="AR87" s="50" t="s">
        <v>15</v>
      </c>
      <c r="AS87" s="5" t="s">
        <v>15</v>
      </c>
      <c r="AT87" s="5" t="s">
        <v>7</v>
      </c>
      <c r="AU87" s="5" t="s">
        <v>13</v>
      </c>
      <c r="AV87" s="50" t="s">
        <v>41</v>
      </c>
    </row>
    <row r="88" spans="1:48" s="6" customFormat="1" x14ac:dyDescent="0.2">
      <c r="B88" s="64"/>
      <c r="D88" s="49" t="s">
        <v>51</v>
      </c>
      <c r="E88" s="65" t="s">
        <v>0</v>
      </c>
      <c r="F88" s="66" t="s">
        <v>311</v>
      </c>
      <c r="H88" s="65" t="s">
        <v>0</v>
      </c>
      <c r="I88" s="64"/>
      <c r="J88" s="67"/>
      <c r="K88" s="68"/>
      <c r="L88" s="68"/>
      <c r="M88" s="68"/>
      <c r="N88" s="68"/>
      <c r="O88" s="68"/>
      <c r="P88" s="68"/>
      <c r="Q88" s="69"/>
      <c r="AQ88" s="65" t="s">
        <v>51</v>
      </c>
      <c r="AR88" s="65" t="s">
        <v>15</v>
      </c>
      <c r="AS88" s="6" t="s">
        <v>14</v>
      </c>
      <c r="AT88" s="6" t="s">
        <v>7</v>
      </c>
      <c r="AU88" s="6" t="s">
        <v>13</v>
      </c>
      <c r="AV88" s="65" t="s">
        <v>41</v>
      </c>
    </row>
    <row r="89" spans="1:48" s="5" customFormat="1" x14ac:dyDescent="0.2">
      <c r="B89" s="48"/>
      <c r="D89" s="49" t="s">
        <v>51</v>
      </c>
      <c r="E89" s="50" t="s">
        <v>0</v>
      </c>
      <c r="F89" s="51" t="s">
        <v>312</v>
      </c>
      <c r="H89" s="52">
        <v>21.884</v>
      </c>
      <c r="I89" s="48"/>
      <c r="J89" s="53"/>
      <c r="K89" s="54"/>
      <c r="L89" s="54"/>
      <c r="M89" s="54"/>
      <c r="N89" s="54"/>
      <c r="O89" s="54"/>
      <c r="P89" s="54"/>
      <c r="Q89" s="55"/>
      <c r="AQ89" s="50" t="s">
        <v>51</v>
      </c>
      <c r="AR89" s="50" t="s">
        <v>15</v>
      </c>
      <c r="AS89" s="5" t="s">
        <v>15</v>
      </c>
      <c r="AT89" s="5" t="s">
        <v>7</v>
      </c>
      <c r="AU89" s="5" t="s">
        <v>13</v>
      </c>
      <c r="AV89" s="50" t="s">
        <v>41</v>
      </c>
    </row>
    <row r="90" spans="1:48" s="7" customFormat="1" x14ac:dyDescent="0.2">
      <c r="B90" s="70"/>
      <c r="D90" s="49" t="s">
        <v>51</v>
      </c>
      <c r="E90" s="71" t="s">
        <v>0</v>
      </c>
      <c r="F90" s="72" t="s">
        <v>99</v>
      </c>
      <c r="H90" s="73">
        <v>174.22500000000002</v>
      </c>
      <c r="I90" s="70"/>
      <c r="J90" s="74"/>
      <c r="K90" s="75"/>
      <c r="L90" s="75"/>
      <c r="M90" s="75"/>
      <c r="N90" s="75"/>
      <c r="O90" s="75"/>
      <c r="P90" s="75"/>
      <c r="Q90" s="76"/>
      <c r="AQ90" s="71" t="s">
        <v>51</v>
      </c>
      <c r="AR90" s="71" t="s">
        <v>15</v>
      </c>
      <c r="AS90" s="7" t="s">
        <v>59</v>
      </c>
      <c r="AT90" s="7" t="s">
        <v>7</v>
      </c>
      <c r="AU90" s="7" t="s">
        <v>14</v>
      </c>
      <c r="AV90" s="71" t="s">
        <v>41</v>
      </c>
    </row>
    <row r="91" spans="1:48" s="2" customFormat="1" ht="6.95" customHeight="1" x14ac:dyDescent="0.2">
      <c r="A91" s="12"/>
      <c r="B91" s="15"/>
      <c r="C91" s="16"/>
      <c r="D91" s="16"/>
      <c r="E91" s="16"/>
      <c r="F91" s="16"/>
      <c r="G91" s="16"/>
      <c r="H91" s="16"/>
      <c r="I91" s="13"/>
      <c r="J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</sheetData>
  <sheetProtection algorithmName="SHA-512" hashValue="SPcmWXsw3WAowpfUYkoo8VjK1wxjZw2rvXla2cuOQG3RpfvzUCYXv0HYDD9k8hoM8S9O0Re//mUZDlHM5FPlJw==" saltValue="KgT18eGFSRfb8E5mXGhGvg==" spinCount="100000" sheet="1" objects="1" scenarios="1"/>
  <autoFilter ref="C17:H90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83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83203125" style="1" customWidth="1"/>
    <col min="6" max="6" width="70.83203125" style="1" customWidth="1"/>
    <col min="7" max="7" width="7.5" style="1" customWidth="1"/>
    <col min="8" max="8" width="14.16406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47.2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'E - Dětský betlém'!E6:H6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25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'E - Dětský betlém'!F12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'E - Dětský betlém'!F14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SUM(M19:M59)</f>
        <v>53.412207999999993</v>
      </c>
      <c r="N18" s="30"/>
      <c r="O18" s="31">
        <f>SUM(O19:O59)</f>
        <v>2.0444496100000005</v>
      </c>
      <c r="P18" s="30"/>
      <c r="Q18" s="32">
        <f>SUM(Q19:Q59)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SUM(BH19:BH59)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313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48</v>
      </c>
      <c r="G20" s="40" t="s">
        <v>49</v>
      </c>
      <c r="H20" s="41">
        <v>10.942</v>
      </c>
      <c r="I20" s="13"/>
      <c r="J20" s="42" t="s">
        <v>0</v>
      </c>
      <c r="K20" s="43" t="s">
        <v>9</v>
      </c>
      <c r="L20" s="44">
        <v>0.17</v>
      </c>
      <c r="M20" s="44">
        <f>L20*H20</f>
        <v>1.8601400000000001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264</v>
      </c>
      <c r="H21" s="52">
        <v>10.942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12.036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0.11205516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265</v>
      </c>
      <c r="H23" s="52">
        <v>12.036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60</v>
      </c>
      <c r="G24" s="40" t="s">
        <v>61</v>
      </c>
      <c r="H24" s="41">
        <v>0.219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2.6104800000000001E-3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266</v>
      </c>
      <c r="H25" s="52">
        <v>0.219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65</v>
      </c>
      <c r="G26" s="40" t="s">
        <v>49</v>
      </c>
      <c r="H26" s="41">
        <v>27.652000000000001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9.5675919999999994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267</v>
      </c>
      <c r="H27" s="52">
        <v>27.652000000000001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 t="s">
        <v>69</v>
      </c>
      <c r="D28" s="56" t="s">
        <v>54</v>
      </c>
      <c r="E28" s="57"/>
      <c r="F28" s="58" t="s">
        <v>55</v>
      </c>
      <c r="G28" s="59" t="s">
        <v>49</v>
      </c>
      <c r="H28" s="60">
        <v>30.417000000000002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0.28318227000000001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268</v>
      </c>
      <c r="H29" s="52">
        <v>30.417000000000002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16.5" customHeight="1" x14ac:dyDescent="0.2">
      <c r="A30" s="12"/>
      <c r="B30" s="36"/>
      <c r="C30" s="37" t="s">
        <v>72</v>
      </c>
      <c r="D30" s="37" t="s">
        <v>43</v>
      </c>
      <c r="E30" s="38"/>
      <c r="F30" s="39" t="s">
        <v>269</v>
      </c>
      <c r="G30" s="40" t="s">
        <v>90</v>
      </c>
      <c r="H30" s="41">
        <v>8.8000000000000007</v>
      </c>
      <c r="I30" s="13"/>
      <c r="J30" s="42" t="s">
        <v>0</v>
      </c>
      <c r="K30" s="43" t="s">
        <v>9</v>
      </c>
      <c r="L30" s="44">
        <v>0.03</v>
      </c>
      <c r="M30" s="44">
        <f>L30*H30</f>
        <v>0.26400000000000001</v>
      </c>
      <c r="N30" s="44">
        <v>0</v>
      </c>
      <c r="O30" s="44">
        <f>N30*H30</f>
        <v>0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270</v>
      </c>
    </row>
    <row r="31" spans="1:62" s="2" customFormat="1" ht="16.5" customHeight="1" x14ac:dyDescent="0.2">
      <c r="A31" s="12"/>
      <c r="B31" s="36"/>
      <c r="C31" s="56" t="s">
        <v>76</v>
      </c>
      <c r="D31" s="56" t="s">
        <v>54</v>
      </c>
      <c r="E31" s="57"/>
      <c r="F31" s="58" t="s">
        <v>271</v>
      </c>
      <c r="G31" s="59" t="s">
        <v>90</v>
      </c>
      <c r="H31" s="60">
        <v>9.68</v>
      </c>
      <c r="I31" s="61"/>
      <c r="J31" s="62" t="s">
        <v>0</v>
      </c>
      <c r="K31" s="63" t="s">
        <v>9</v>
      </c>
      <c r="L31" s="44">
        <v>0</v>
      </c>
      <c r="M31" s="44">
        <f>L31*H31</f>
        <v>0</v>
      </c>
      <c r="N31" s="44">
        <v>1.7000000000000001E-4</v>
      </c>
      <c r="O31" s="44">
        <f>N31*H31</f>
        <v>1.6456000000000001E-3</v>
      </c>
      <c r="P31" s="44">
        <v>0</v>
      </c>
      <c r="Q31" s="45">
        <f>P31*H31</f>
        <v>0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O31" s="46" t="s">
        <v>56</v>
      </c>
      <c r="AQ31" s="46" t="s">
        <v>54</v>
      </c>
      <c r="AR31" s="46" t="s">
        <v>15</v>
      </c>
      <c r="AV31" s="8" t="s">
        <v>41</v>
      </c>
      <c r="BB31" s="47" t="e">
        <f>IF(K31="základní",#REF!,0)</f>
        <v>#REF!</v>
      </c>
      <c r="BC31" s="47">
        <f>IF(K31="snížená",#REF!,0)</f>
        <v>0</v>
      </c>
      <c r="BD31" s="47">
        <f>IF(K31="zákl. přenesená",#REF!,0)</f>
        <v>0</v>
      </c>
      <c r="BE31" s="47">
        <f>IF(K31="sníž. přenesená",#REF!,0)</f>
        <v>0</v>
      </c>
      <c r="BF31" s="47">
        <f>IF(K31="nulová",#REF!,0)</f>
        <v>0</v>
      </c>
      <c r="BG31" s="8" t="s">
        <v>14</v>
      </c>
      <c r="BH31" s="47" t="e">
        <f>ROUND(#REF!*H31,2)</f>
        <v>#REF!</v>
      </c>
      <c r="BI31" s="8" t="s">
        <v>46</v>
      </c>
      <c r="BJ31" s="46" t="s">
        <v>272</v>
      </c>
    </row>
    <row r="32" spans="1:62" s="5" customFormat="1" x14ac:dyDescent="0.2">
      <c r="B32" s="48"/>
      <c r="D32" s="49" t="s">
        <v>51</v>
      </c>
      <c r="E32" s="50"/>
      <c r="F32" s="51" t="s">
        <v>273</v>
      </c>
      <c r="H32" s="52">
        <v>9.68</v>
      </c>
      <c r="I32" s="48"/>
      <c r="J32" s="53"/>
      <c r="K32" s="54"/>
      <c r="L32" s="54"/>
      <c r="M32" s="54"/>
      <c r="N32" s="54"/>
      <c r="O32" s="54"/>
      <c r="P32" s="54"/>
      <c r="Q32" s="55"/>
      <c r="AQ32" s="50" t="s">
        <v>51</v>
      </c>
      <c r="AR32" s="50" t="s">
        <v>15</v>
      </c>
      <c r="AS32" s="5" t="s">
        <v>15</v>
      </c>
      <c r="AT32" s="5" t="s">
        <v>7</v>
      </c>
      <c r="AU32" s="5" t="s">
        <v>14</v>
      </c>
      <c r="AV32" s="50" t="s">
        <v>41</v>
      </c>
    </row>
    <row r="33" spans="1:62" s="2" customFormat="1" ht="24.2" customHeight="1" x14ac:dyDescent="0.2">
      <c r="A33" s="12"/>
      <c r="B33" s="36"/>
      <c r="C33" s="37" t="s">
        <v>81</v>
      </c>
      <c r="D33" s="37" t="s">
        <v>43</v>
      </c>
      <c r="E33" s="38"/>
      <c r="F33" s="39" t="s">
        <v>73</v>
      </c>
      <c r="G33" s="40" t="s">
        <v>61</v>
      </c>
      <c r="H33" s="41">
        <v>0.55300000000000005</v>
      </c>
      <c r="I33" s="13"/>
      <c r="J33" s="42" t="s">
        <v>0</v>
      </c>
      <c r="K33" s="43" t="s">
        <v>9</v>
      </c>
      <c r="L33" s="44">
        <v>0</v>
      </c>
      <c r="M33" s="44">
        <f>L33*H33</f>
        <v>0</v>
      </c>
      <c r="N33" s="44">
        <v>2.2839999999999999E-2</v>
      </c>
      <c r="O33" s="44">
        <f>N33*H33</f>
        <v>1.2630520000000001E-2</v>
      </c>
      <c r="P33" s="44">
        <v>0</v>
      </c>
      <c r="Q33" s="45">
        <f>P33*H33</f>
        <v>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O33" s="46" t="s">
        <v>46</v>
      </c>
      <c r="AQ33" s="46" t="s">
        <v>43</v>
      </c>
      <c r="AR33" s="46" t="s">
        <v>15</v>
      </c>
      <c r="AV33" s="8" t="s">
        <v>41</v>
      </c>
      <c r="BB33" s="47" t="e">
        <f>IF(K33="základní",#REF!,0)</f>
        <v>#REF!</v>
      </c>
      <c r="BC33" s="47">
        <f>IF(K33="snížená",#REF!,0)</f>
        <v>0</v>
      </c>
      <c r="BD33" s="47">
        <f>IF(K33="zákl. přenesená",#REF!,0)</f>
        <v>0</v>
      </c>
      <c r="BE33" s="47">
        <f>IF(K33="sníž. přenesená",#REF!,0)</f>
        <v>0</v>
      </c>
      <c r="BF33" s="47">
        <f>IF(K33="nulová",#REF!,0)</f>
        <v>0</v>
      </c>
      <c r="BG33" s="8" t="s">
        <v>14</v>
      </c>
      <c r="BH33" s="47" t="e">
        <f>ROUND(#REF!*H33,2)</f>
        <v>#REF!</v>
      </c>
      <c r="BI33" s="8" t="s">
        <v>46</v>
      </c>
      <c r="BJ33" s="46" t="s">
        <v>74</v>
      </c>
    </row>
    <row r="34" spans="1:62" s="5" customFormat="1" x14ac:dyDescent="0.2">
      <c r="B34" s="48"/>
      <c r="D34" s="49" t="s">
        <v>51</v>
      </c>
      <c r="E34" s="50"/>
      <c r="F34" s="51" t="s">
        <v>274</v>
      </c>
      <c r="H34" s="52">
        <v>0.55300000000000005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16.5" customHeight="1" x14ac:dyDescent="0.2">
      <c r="A35" s="12"/>
      <c r="B35" s="36"/>
      <c r="C35" s="37" t="s">
        <v>29</v>
      </c>
      <c r="D35" s="37" t="s">
        <v>43</v>
      </c>
      <c r="E35" s="38"/>
      <c r="F35" s="39" t="s">
        <v>77</v>
      </c>
      <c r="G35" s="40" t="s">
        <v>49</v>
      </c>
      <c r="H35" s="41">
        <v>26.09</v>
      </c>
      <c r="I35" s="13"/>
      <c r="J35" s="42" t="s">
        <v>0</v>
      </c>
      <c r="K35" s="43" t="s">
        <v>9</v>
      </c>
      <c r="L35" s="44">
        <v>0.252</v>
      </c>
      <c r="M35" s="44">
        <f>L35*H35</f>
        <v>6.5746799999999999</v>
      </c>
      <c r="N35" s="44">
        <v>0</v>
      </c>
      <c r="O35" s="44">
        <f>N35*H35</f>
        <v>0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46</v>
      </c>
      <c r="AQ35" s="46" t="s">
        <v>43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314</v>
      </c>
    </row>
    <row r="36" spans="1:62" s="6" customFormat="1" x14ac:dyDescent="0.2">
      <c r="B36" s="64"/>
      <c r="D36" s="49" t="s">
        <v>51</v>
      </c>
      <c r="E36" s="65"/>
      <c r="F36" s="66" t="s">
        <v>79</v>
      </c>
      <c r="H36" s="65" t="s">
        <v>0</v>
      </c>
      <c r="I36" s="64"/>
      <c r="J36" s="67"/>
      <c r="K36" s="68"/>
      <c r="L36" s="68"/>
      <c r="M36" s="68"/>
      <c r="N36" s="68"/>
      <c r="O36" s="68"/>
      <c r="P36" s="68"/>
      <c r="Q36" s="69"/>
      <c r="AQ36" s="65" t="s">
        <v>51</v>
      </c>
      <c r="AR36" s="65" t="s">
        <v>15</v>
      </c>
      <c r="AS36" s="6" t="s">
        <v>14</v>
      </c>
      <c r="AT36" s="6" t="s">
        <v>7</v>
      </c>
      <c r="AU36" s="6" t="s">
        <v>13</v>
      </c>
      <c r="AV36" s="65" t="s">
        <v>41</v>
      </c>
    </row>
    <row r="37" spans="1:62" s="5" customFormat="1" x14ac:dyDescent="0.2">
      <c r="B37" s="48"/>
      <c r="D37" s="49" t="s">
        <v>51</v>
      </c>
      <c r="E37" s="50"/>
      <c r="F37" s="51" t="s">
        <v>276</v>
      </c>
      <c r="H37" s="52">
        <v>23.37</v>
      </c>
      <c r="I37" s="48"/>
      <c r="J37" s="53"/>
      <c r="K37" s="54"/>
      <c r="L37" s="54"/>
      <c r="M37" s="54"/>
      <c r="N37" s="54"/>
      <c r="O37" s="54"/>
      <c r="P37" s="54"/>
      <c r="Q37" s="55"/>
      <c r="AQ37" s="50" t="s">
        <v>51</v>
      </c>
      <c r="AR37" s="50" t="s">
        <v>15</v>
      </c>
      <c r="AS37" s="5" t="s">
        <v>15</v>
      </c>
      <c r="AT37" s="5" t="s">
        <v>7</v>
      </c>
      <c r="AU37" s="5" t="s">
        <v>13</v>
      </c>
      <c r="AV37" s="50" t="s">
        <v>41</v>
      </c>
    </row>
    <row r="38" spans="1:62" s="6" customFormat="1" x14ac:dyDescent="0.2">
      <c r="B38" s="64"/>
      <c r="D38" s="49" t="s">
        <v>51</v>
      </c>
      <c r="E38" s="65"/>
      <c r="F38" s="66" t="s">
        <v>277</v>
      </c>
      <c r="H38" s="65" t="s">
        <v>0</v>
      </c>
      <c r="I38" s="64"/>
      <c r="J38" s="67"/>
      <c r="K38" s="68"/>
      <c r="L38" s="68"/>
      <c r="M38" s="68"/>
      <c r="N38" s="68"/>
      <c r="O38" s="68"/>
      <c r="P38" s="68"/>
      <c r="Q38" s="69"/>
      <c r="AQ38" s="65" t="s">
        <v>51</v>
      </c>
      <c r="AR38" s="65" t="s">
        <v>15</v>
      </c>
      <c r="AS38" s="6" t="s">
        <v>14</v>
      </c>
      <c r="AT38" s="6" t="s">
        <v>7</v>
      </c>
      <c r="AU38" s="6" t="s">
        <v>13</v>
      </c>
      <c r="AV38" s="65" t="s">
        <v>41</v>
      </c>
    </row>
    <row r="39" spans="1:62" s="5" customFormat="1" x14ac:dyDescent="0.2">
      <c r="B39" s="48"/>
      <c r="D39" s="49" t="s">
        <v>51</v>
      </c>
      <c r="E39" s="50"/>
      <c r="F39" s="51" t="s">
        <v>278</v>
      </c>
      <c r="H39" s="52">
        <v>2.72</v>
      </c>
      <c r="I39" s="48"/>
      <c r="J39" s="53"/>
      <c r="K39" s="54"/>
      <c r="L39" s="54"/>
      <c r="M39" s="54"/>
      <c r="N39" s="54"/>
      <c r="O39" s="54"/>
      <c r="P39" s="54"/>
      <c r="Q39" s="55"/>
      <c r="AQ39" s="50" t="s">
        <v>51</v>
      </c>
      <c r="AR39" s="50" t="s">
        <v>15</v>
      </c>
      <c r="AS39" s="5" t="s">
        <v>15</v>
      </c>
      <c r="AT39" s="5" t="s">
        <v>7</v>
      </c>
      <c r="AU39" s="5" t="s">
        <v>13</v>
      </c>
      <c r="AV39" s="50" t="s">
        <v>41</v>
      </c>
    </row>
    <row r="40" spans="1:62" s="7" customFormat="1" x14ac:dyDescent="0.2">
      <c r="B40" s="70"/>
      <c r="D40" s="49" t="s">
        <v>51</v>
      </c>
      <c r="E40" s="71"/>
      <c r="F40" s="72" t="s">
        <v>99</v>
      </c>
      <c r="H40" s="73">
        <v>26.09</v>
      </c>
      <c r="I40" s="70"/>
      <c r="J40" s="74"/>
      <c r="K40" s="75"/>
      <c r="L40" s="75"/>
      <c r="M40" s="75"/>
      <c r="N40" s="75"/>
      <c r="O40" s="75"/>
      <c r="P40" s="75"/>
      <c r="Q40" s="76"/>
      <c r="AQ40" s="71" t="s">
        <v>51</v>
      </c>
      <c r="AR40" s="71" t="s">
        <v>15</v>
      </c>
      <c r="AS40" s="7" t="s">
        <v>59</v>
      </c>
      <c r="AT40" s="7" t="s">
        <v>7</v>
      </c>
      <c r="AU40" s="7" t="s">
        <v>14</v>
      </c>
      <c r="AV40" s="71" t="s">
        <v>41</v>
      </c>
    </row>
    <row r="41" spans="1:62" s="2" customFormat="1" ht="16.5" customHeight="1" x14ac:dyDescent="0.2">
      <c r="A41" s="12"/>
      <c r="B41" s="36"/>
      <c r="C41" s="56" t="s">
        <v>88</v>
      </c>
      <c r="D41" s="56" t="s">
        <v>54</v>
      </c>
      <c r="E41" s="57"/>
      <c r="F41" s="58" t="s">
        <v>82</v>
      </c>
      <c r="G41" s="59" t="s">
        <v>61</v>
      </c>
      <c r="H41" s="60">
        <v>0.86099999999999999</v>
      </c>
      <c r="I41" s="61"/>
      <c r="J41" s="62" t="s">
        <v>0</v>
      </c>
      <c r="K41" s="63" t="s">
        <v>9</v>
      </c>
      <c r="L41" s="44">
        <v>0</v>
      </c>
      <c r="M41" s="44">
        <f>L41*H41</f>
        <v>0</v>
      </c>
      <c r="N41" s="44">
        <v>0.55000000000000004</v>
      </c>
      <c r="O41" s="44">
        <f>N41*H41</f>
        <v>0.47355000000000003</v>
      </c>
      <c r="P41" s="44">
        <v>0</v>
      </c>
      <c r="Q41" s="45">
        <f>P41*H41</f>
        <v>0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O41" s="46" t="s">
        <v>56</v>
      </c>
      <c r="AQ41" s="46" t="s">
        <v>54</v>
      </c>
      <c r="AR41" s="46" t="s">
        <v>15</v>
      </c>
      <c r="AV41" s="8" t="s">
        <v>41</v>
      </c>
      <c r="BB41" s="47" t="e">
        <f>IF(K41="základní",#REF!,0)</f>
        <v>#REF!</v>
      </c>
      <c r="BC41" s="47">
        <f>IF(K41="snížená",#REF!,0)</f>
        <v>0</v>
      </c>
      <c r="BD41" s="47">
        <f>IF(K41="zákl. přenesená",#REF!,0)</f>
        <v>0</v>
      </c>
      <c r="BE41" s="47">
        <f>IF(K41="sníž. přenesená",#REF!,0)</f>
        <v>0</v>
      </c>
      <c r="BF41" s="47">
        <f>IF(K41="nulová",#REF!,0)</f>
        <v>0</v>
      </c>
      <c r="BG41" s="8" t="s">
        <v>14</v>
      </c>
      <c r="BH41" s="47" t="e">
        <f>ROUND(#REF!*H41,2)</f>
        <v>#REF!</v>
      </c>
      <c r="BI41" s="8" t="s">
        <v>46</v>
      </c>
      <c r="BJ41" s="46" t="s">
        <v>315</v>
      </c>
    </row>
    <row r="42" spans="1:62" s="5" customFormat="1" x14ac:dyDescent="0.2">
      <c r="B42" s="48"/>
      <c r="D42" s="49" t="s">
        <v>51</v>
      </c>
      <c r="E42" s="50"/>
      <c r="F42" s="51" t="s">
        <v>280</v>
      </c>
      <c r="H42" s="52">
        <v>0.86099999999999999</v>
      </c>
      <c r="I42" s="48"/>
      <c r="J42" s="53"/>
      <c r="K42" s="54"/>
      <c r="L42" s="54"/>
      <c r="M42" s="54"/>
      <c r="N42" s="54"/>
      <c r="O42" s="54"/>
      <c r="P42" s="54"/>
      <c r="Q42" s="55"/>
      <c r="AQ42" s="50" t="s">
        <v>51</v>
      </c>
      <c r="AR42" s="50" t="s">
        <v>15</v>
      </c>
      <c r="AS42" s="5" t="s">
        <v>15</v>
      </c>
      <c r="AT42" s="5" t="s">
        <v>7</v>
      </c>
      <c r="AU42" s="5" t="s">
        <v>14</v>
      </c>
      <c r="AV42" s="50" t="s">
        <v>41</v>
      </c>
    </row>
    <row r="43" spans="1:62" s="2" customFormat="1" ht="24.2" customHeight="1" x14ac:dyDescent="0.2">
      <c r="A43" s="12"/>
      <c r="B43" s="36"/>
      <c r="C43" s="37" t="s">
        <v>2</v>
      </c>
      <c r="D43" s="37" t="s">
        <v>43</v>
      </c>
      <c r="E43" s="38"/>
      <c r="F43" s="39" t="s">
        <v>85</v>
      </c>
      <c r="G43" s="40" t="s">
        <v>49</v>
      </c>
      <c r="H43" s="41">
        <v>0.78300000000000003</v>
      </c>
      <c r="I43" s="13"/>
      <c r="J43" s="42" t="s">
        <v>0</v>
      </c>
      <c r="K43" s="43" t="s">
        <v>9</v>
      </c>
      <c r="L43" s="44">
        <v>0</v>
      </c>
      <c r="M43" s="44">
        <f>L43*H43</f>
        <v>0</v>
      </c>
      <c r="N43" s="44">
        <v>1.8000000000000001E-4</v>
      </c>
      <c r="O43" s="44">
        <f>N43*H43</f>
        <v>1.4094000000000002E-4</v>
      </c>
      <c r="P43" s="44">
        <v>0</v>
      </c>
      <c r="Q43" s="45">
        <f>P43*H43</f>
        <v>0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O43" s="46" t="s">
        <v>46</v>
      </c>
      <c r="AQ43" s="46" t="s">
        <v>43</v>
      </c>
      <c r="AR43" s="46" t="s">
        <v>15</v>
      </c>
      <c r="AV43" s="8" t="s">
        <v>41</v>
      </c>
      <c r="BB43" s="47" t="e">
        <f>IF(K43="základní",#REF!,0)</f>
        <v>#REF!</v>
      </c>
      <c r="BC43" s="47">
        <f>IF(K43="snížená",#REF!,0)</f>
        <v>0</v>
      </c>
      <c r="BD43" s="47">
        <f>IF(K43="zákl. přenesená",#REF!,0)</f>
        <v>0</v>
      </c>
      <c r="BE43" s="47">
        <f>IF(K43="sníž. přenesená",#REF!,0)</f>
        <v>0</v>
      </c>
      <c r="BF43" s="47">
        <f>IF(K43="nulová",#REF!,0)</f>
        <v>0</v>
      </c>
      <c r="BG43" s="8" t="s">
        <v>14</v>
      </c>
      <c r="BH43" s="47" t="e">
        <f>ROUND(#REF!*H43,2)</f>
        <v>#REF!</v>
      </c>
      <c r="BI43" s="8" t="s">
        <v>46</v>
      </c>
      <c r="BJ43" s="46" t="s">
        <v>316</v>
      </c>
    </row>
    <row r="44" spans="1:62" s="5" customFormat="1" x14ac:dyDescent="0.2">
      <c r="B44" s="48"/>
      <c r="D44" s="49" t="s">
        <v>51</v>
      </c>
      <c r="E44" s="50" t="s">
        <v>0</v>
      </c>
      <c r="F44" s="51" t="s">
        <v>282</v>
      </c>
      <c r="H44" s="52">
        <v>0.78300000000000003</v>
      </c>
      <c r="I44" s="48"/>
      <c r="J44" s="53"/>
      <c r="K44" s="54"/>
      <c r="L44" s="54"/>
      <c r="M44" s="54"/>
      <c r="N44" s="54"/>
      <c r="O44" s="54"/>
      <c r="P44" s="54"/>
      <c r="Q44" s="55"/>
      <c r="AQ44" s="50" t="s">
        <v>51</v>
      </c>
      <c r="AR44" s="50" t="s">
        <v>15</v>
      </c>
      <c r="AS44" s="5" t="s">
        <v>15</v>
      </c>
      <c r="AT44" s="5" t="s">
        <v>7</v>
      </c>
      <c r="AU44" s="5" t="s">
        <v>14</v>
      </c>
      <c r="AV44" s="50" t="s">
        <v>41</v>
      </c>
    </row>
    <row r="45" spans="1:62" s="2" customFormat="1" ht="24.2" customHeight="1" x14ac:dyDescent="0.2">
      <c r="A45" s="12"/>
      <c r="B45" s="36"/>
      <c r="C45" s="37" t="s">
        <v>103</v>
      </c>
      <c r="D45" s="37" t="s">
        <v>43</v>
      </c>
      <c r="E45" s="38"/>
      <c r="F45" s="39" t="s">
        <v>89</v>
      </c>
      <c r="G45" s="40" t="s">
        <v>90</v>
      </c>
      <c r="H45" s="41">
        <v>7.2009999999999996</v>
      </c>
      <c r="I45" s="13"/>
      <c r="J45" s="42" t="s">
        <v>0</v>
      </c>
      <c r="K45" s="43" t="s">
        <v>9</v>
      </c>
      <c r="L45" s="44">
        <v>0.308</v>
      </c>
      <c r="M45" s="44">
        <f>L45*H45</f>
        <v>2.217908</v>
      </c>
      <c r="N45" s="44">
        <v>0</v>
      </c>
      <c r="O45" s="44">
        <f>N45*H45</f>
        <v>0</v>
      </c>
      <c r="P45" s="44">
        <v>0</v>
      </c>
      <c r="Q45" s="45">
        <f>P45*H45</f>
        <v>0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O45" s="46" t="s">
        <v>46</v>
      </c>
      <c r="AQ45" s="46" t="s">
        <v>43</v>
      </c>
      <c r="AR45" s="46" t="s">
        <v>15</v>
      </c>
      <c r="AV45" s="8" t="s">
        <v>41</v>
      </c>
      <c r="BB45" s="47" t="e">
        <f>IF(K45="základní",#REF!,0)</f>
        <v>#REF!</v>
      </c>
      <c r="BC45" s="47">
        <f>IF(K45="snížená",#REF!,0)</f>
        <v>0</v>
      </c>
      <c r="BD45" s="47">
        <f>IF(K45="zákl. přenesená",#REF!,0)</f>
        <v>0</v>
      </c>
      <c r="BE45" s="47">
        <f>IF(K45="sníž. přenesená",#REF!,0)</f>
        <v>0</v>
      </c>
      <c r="BF45" s="47">
        <f>IF(K45="nulová",#REF!,0)</f>
        <v>0</v>
      </c>
      <c r="BG45" s="8" t="s">
        <v>14</v>
      </c>
      <c r="BH45" s="47" t="e">
        <f>ROUND(#REF!*H45,2)</f>
        <v>#REF!</v>
      </c>
      <c r="BI45" s="8" t="s">
        <v>46</v>
      </c>
      <c r="BJ45" s="46" t="s">
        <v>317</v>
      </c>
    </row>
    <row r="46" spans="1:62" s="5" customFormat="1" x14ac:dyDescent="0.2">
      <c r="B46" s="48"/>
      <c r="D46" s="49" t="s">
        <v>51</v>
      </c>
      <c r="E46" s="50"/>
      <c r="F46" s="51" t="s">
        <v>318</v>
      </c>
      <c r="H46" s="52">
        <v>7.2009999999999996</v>
      </c>
      <c r="I46" s="48"/>
      <c r="J46" s="53"/>
      <c r="K46" s="54"/>
      <c r="L46" s="54"/>
      <c r="M46" s="54"/>
      <c r="N46" s="54"/>
      <c r="O46" s="54"/>
      <c r="P46" s="54"/>
      <c r="Q46" s="55"/>
      <c r="AQ46" s="50" t="s">
        <v>51</v>
      </c>
      <c r="AR46" s="50" t="s">
        <v>15</v>
      </c>
      <c r="AS46" s="5" t="s">
        <v>15</v>
      </c>
      <c r="AT46" s="5" t="s">
        <v>7</v>
      </c>
      <c r="AU46" s="5" t="s">
        <v>13</v>
      </c>
      <c r="AV46" s="50" t="s">
        <v>41</v>
      </c>
    </row>
    <row r="47" spans="1:62" s="7" customFormat="1" x14ac:dyDescent="0.2">
      <c r="B47" s="70"/>
      <c r="D47" s="49" t="s">
        <v>51</v>
      </c>
      <c r="E47" s="71"/>
      <c r="F47" s="72" t="s">
        <v>99</v>
      </c>
      <c r="H47" s="73">
        <v>7.2009999999999996</v>
      </c>
      <c r="I47" s="70"/>
      <c r="J47" s="74"/>
      <c r="K47" s="75"/>
      <c r="L47" s="75"/>
      <c r="M47" s="75"/>
      <c r="N47" s="75"/>
      <c r="O47" s="75"/>
      <c r="P47" s="75"/>
      <c r="Q47" s="76"/>
      <c r="AQ47" s="71" t="s">
        <v>51</v>
      </c>
      <c r="AR47" s="71" t="s">
        <v>15</v>
      </c>
      <c r="AS47" s="7" t="s">
        <v>59</v>
      </c>
      <c r="AT47" s="7" t="s">
        <v>7</v>
      </c>
      <c r="AU47" s="7" t="s">
        <v>14</v>
      </c>
      <c r="AV47" s="71" t="s">
        <v>41</v>
      </c>
    </row>
    <row r="48" spans="1:62" s="2" customFormat="1" ht="24.2" customHeight="1" x14ac:dyDescent="0.2">
      <c r="A48" s="12"/>
      <c r="B48" s="36"/>
      <c r="C48" s="56" t="s">
        <v>107</v>
      </c>
      <c r="D48" s="56" t="s">
        <v>54</v>
      </c>
      <c r="E48" s="57"/>
      <c r="F48" s="58" t="s">
        <v>100</v>
      </c>
      <c r="G48" s="59" t="s">
        <v>61</v>
      </c>
      <c r="H48" s="60">
        <v>7.9000000000000001E-2</v>
      </c>
      <c r="I48" s="61"/>
      <c r="J48" s="62" t="s">
        <v>0</v>
      </c>
      <c r="K48" s="63" t="s">
        <v>9</v>
      </c>
      <c r="L48" s="44">
        <v>0</v>
      </c>
      <c r="M48" s="44">
        <f>L48*H48</f>
        <v>0</v>
      </c>
      <c r="N48" s="44">
        <v>0.44</v>
      </c>
      <c r="O48" s="44">
        <f>N48*H48</f>
        <v>3.4759999999999999E-2</v>
      </c>
      <c r="P48" s="44">
        <v>0</v>
      </c>
      <c r="Q48" s="45">
        <f>P48*H48</f>
        <v>0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O48" s="46" t="s">
        <v>56</v>
      </c>
      <c r="AQ48" s="46" t="s">
        <v>54</v>
      </c>
      <c r="AR48" s="46" t="s">
        <v>15</v>
      </c>
      <c r="AV48" s="8" t="s">
        <v>41</v>
      </c>
      <c r="BB48" s="47" t="e">
        <f>IF(K48="základní",#REF!,0)</f>
        <v>#REF!</v>
      </c>
      <c r="BC48" s="47">
        <f>IF(K48="snížená",#REF!,0)</f>
        <v>0</v>
      </c>
      <c r="BD48" s="47">
        <f>IF(K48="zákl. přenesená",#REF!,0)</f>
        <v>0</v>
      </c>
      <c r="BE48" s="47">
        <f>IF(K48="sníž. přenesená",#REF!,0)</f>
        <v>0</v>
      </c>
      <c r="BF48" s="47">
        <f>IF(K48="nulová",#REF!,0)</f>
        <v>0</v>
      </c>
      <c r="BG48" s="8" t="s">
        <v>14</v>
      </c>
      <c r="BH48" s="47" t="e">
        <f>ROUND(#REF!*H48,2)</f>
        <v>#REF!</v>
      </c>
      <c r="BI48" s="8" t="s">
        <v>46</v>
      </c>
      <c r="BJ48" s="46" t="s">
        <v>319</v>
      </c>
    </row>
    <row r="49" spans="1:62" s="5" customFormat="1" x14ac:dyDescent="0.2">
      <c r="B49" s="48"/>
      <c r="D49" s="49" t="s">
        <v>51</v>
      </c>
      <c r="E49" s="50"/>
      <c r="F49" s="51" t="s">
        <v>320</v>
      </c>
      <c r="H49" s="52">
        <v>7.9000000000000001E-2</v>
      </c>
      <c r="I49" s="48"/>
      <c r="J49" s="53"/>
      <c r="K49" s="54"/>
      <c r="L49" s="54"/>
      <c r="M49" s="54"/>
      <c r="N49" s="54"/>
      <c r="O49" s="54"/>
      <c r="P49" s="54"/>
      <c r="Q49" s="55"/>
      <c r="AQ49" s="50" t="s">
        <v>51</v>
      </c>
      <c r="AR49" s="50" t="s">
        <v>15</v>
      </c>
      <c r="AS49" s="5" t="s">
        <v>15</v>
      </c>
      <c r="AT49" s="5" t="s">
        <v>7</v>
      </c>
      <c r="AU49" s="5" t="s">
        <v>14</v>
      </c>
      <c r="AV49" s="50" t="s">
        <v>41</v>
      </c>
    </row>
    <row r="50" spans="1:62" s="2" customFormat="1" ht="33" customHeight="1" x14ac:dyDescent="0.2">
      <c r="A50" s="12"/>
      <c r="B50" s="36"/>
      <c r="C50" s="37" t="s">
        <v>111</v>
      </c>
      <c r="D50" s="37" t="s">
        <v>43</v>
      </c>
      <c r="E50" s="38"/>
      <c r="F50" s="39" t="s">
        <v>240</v>
      </c>
      <c r="G50" s="40" t="s">
        <v>90</v>
      </c>
      <c r="H50" s="41">
        <v>80.927999999999997</v>
      </c>
      <c r="I50" s="13"/>
      <c r="J50" s="42" t="s">
        <v>0</v>
      </c>
      <c r="K50" s="43" t="s">
        <v>9</v>
      </c>
      <c r="L50" s="44">
        <v>0.35</v>
      </c>
      <c r="M50" s="44">
        <f>L50*H50</f>
        <v>28.324799999999996</v>
      </c>
      <c r="N50" s="44">
        <v>0</v>
      </c>
      <c r="O50" s="44">
        <f>N50*H50</f>
        <v>0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287</v>
      </c>
    </row>
    <row r="51" spans="1:62" s="5" customFormat="1" x14ac:dyDescent="0.2">
      <c r="B51" s="48"/>
      <c r="D51" s="49" t="s">
        <v>51</v>
      </c>
      <c r="E51" s="50"/>
      <c r="F51" s="51" t="s">
        <v>321</v>
      </c>
      <c r="H51" s="52">
        <v>80.927999999999997</v>
      </c>
      <c r="I51" s="48"/>
      <c r="J51" s="53"/>
      <c r="K51" s="54"/>
      <c r="L51" s="54"/>
      <c r="M51" s="54"/>
      <c r="N51" s="54"/>
      <c r="O51" s="54"/>
      <c r="P51" s="54"/>
      <c r="Q51" s="55"/>
      <c r="AQ51" s="50" t="s">
        <v>51</v>
      </c>
      <c r="AR51" s="50" t="s">
        <v>15</v>
      </c>
      <c r="AS51" s="5" t="s">
        <v>15</v>
      </c>
      <c r="AT51" s="5" t="s">
        <v>7</v>
      </c>
      <c r="AU51" s="5" t="s">
        <v>14</v>
      </c>
      <c r="AV51" s="50" t="s">
        <v>41</v>
      </c>
    </row>
    <row r="52" spans="1:62" s="2" customFormat="1" ht="24.2" customHeight="1" x14ac:dyDescent="0.2">
      <c r="A52" s="12"/>
      <c r="B52" s="36"/>
      <c r="C52" s="56" t="s">
        <v>46</v>
      </c>
      <c r="D52" s="56" t="s">
        <v>54</v>
      </c>
      <c r="E52" s="57"/>
      <c r="F52" s="58" t="s">
        <v>243</v>
      </c>
      <c r="G52" s="59" t="s">
        <v>61</v>
      </c>
      <c r="H52" s="60">
        <v>2.0030000000000001</v>
      </c>
      <c r="I52" s="61"/>
      <c r="J52" s="62" t="s">
        <v>0</v>
      </c>
      <c r="K52" s="63" t="s">
        <v>9</v>
      </c>
      <c r="L52" s="44">
        <v>0</v>
      </c>
      <c r="M52" s="44">
        <f>L52*H52</f>
        <v>0</v>
      </c>
      <c r="N52" s="44">
        <v>0.44</v>
      </c>
      <c r="O52" s="44">
        <f>N52*H52</f>
        <v>0.8813200000000001</v>
      </c>
      <c r="P52" s="44">
        <v>0</v>
      </c>
      <c r="Q52" s="45">
        <f>P52*H52</f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O52" s="46" t="s">
        <v>56</v>
      </c>
      <c r="AQ52" s="46" t="s">
        <v>54</v>
      </c>
      <c r="AR52" s="46" t="s">
        <v>15</v>
      </c>
      <c r="AV52" s="8" t="s">
        <v>41</v>
      </c>
      <c r="BB52" s="47" t="e">
        <f>IF(K52="základní",#REF!,0)</f>
        <v>#REF!</v>
      </c>
      <c r="BC52" s="47">
        <f>IF(K52="snížená",#REF!,0)</f>
        <v>0</v>
      </c>
      <c r="BD52" s="47">
        <f>IF(K52="zákl. přenesená",#REF!,0)</f>
        <v>0</v>
      </c>
      <c r="BE52" s="47">
        <f>IF(K52="sníž. přenesená",#REF!,0)</f>
        <v>0</v>
      </c>
      <c r="BF52" s="47">
        <f>IF(K52="nulová",#REF!,0)</f>
        <v>0</v>
      </c>
      <c r="BG52" s="8" t="s">
        <v>14</v>
      </c>
      <c r="BH52" s="47" t="e">
        <f>ROUND(#REF!*H52,2)</f>
        <v>#REF!</v>
      </c>
      <c r="BI52" s="8" t="s">
        <v>46</v>
      </c>
      <c r="BJ52" s="46" t="s">
        <v>289</v>
      </c>
    </row>
    <row r="53" spans="1:62" s="5" customFormat="1" x14ac:dyDescent="0.2">
      <c r="B53" s="48"/>
      <c r="D53" s="49" t="s">
        <v>51</v>
      </c>
      <c r="E53" s="50"/>
      <c r="F53" s="51" t="s">
        <v>322</v>
      </c>
      <c r="H53" s="52">
        <v>2.0030000000000001</v>
      </c>
      <c r="I53" s="48"/>
      <c r="J53" s="53"/>
      <c r="K53" s="54"/>
      <c r="L53" s="54"/>
      <c r="M53" s="54"/>
      <c r="N53" s="54"/>
      <c r="O53" s="54"/>
      <c r="P53" s="54"/>
      <c r="Q53" s="55"/>
      <c r="AQ53" s="50" t="s">
        <v>51</v>
      </c>
      <c r="AR53" s="50" t="s">
        <v>15</v>
      </c>
      <c r="AS53" s="5" t="s">
        <v>15</v>
      </c>
      <c r="AT53" s="5" t="s">
        <v>7</v>
      </c>
      <c r="AU53" s="5" t="s">
        <v>14</v>
      </c>
      <c r="AV53" s="50" t="s">
        <v>41</v>
      </c>
    </row>
    <row r="54" spans="1:62" s="2" customFormat="1" ht="24.2" customHeight="1" x14ac:dyDescent="0.2">
      <c r="A54" s="12"/>
      <c r="B54" s="36"/>
      <c r="C54" s="37" t="s">
        <v>119</v>
      </c>
      <c r="D54" s="37" t="s">
        <v>43</v>
      </c>
      <c r="E54" s="38"/>
      <c r="F54" s="39" t="s">
        <v>104</v>
      </c>
      <c r="G54" s="40" t="s">
        <v>61</v>
      </c>
      <c r="H54" s="41">
        <v>1.893</v>
      </c>
      <c r="I54" s="13"/>
      <c r="J54" s="42" t="s">
        <v>0</v>
      </c>
      <c r="K54" s="43" t="s">
        <v>9</v>
      </c>
      <c r="L54" s="44">
        <v>0</v>
      </c>
      <c r="M54" s="44">
        <f>L54*H54</f>
        <v>0</v>
      </c>
      <c r="N54" s="44">
        <v>2.248E-2</v>
      </c>
      <c r="O54" s="44">
        <f>N54*H54</f>
        <v>4.2554639999999998E-2</v>
      </c>
      <c r="P54" s="44">
        <v>0</v>
      </c>
      <c r="Q54" s="45">
        <f>P54*H54</f>
        <v>0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O54" s="46" t="s">
        <v>46</v>
      </c>
      <c r="AQ54" s="46" t="s">
        <v>43</v>
      </c>
      <c r="AR54" s="46" t="s">
        <v>15</v>
      </c>
      <c r="AV54" s="8" t="s">
        <v>41</v>
      </c>
      <c r="BB54" s="47" t="e">
        <f>IF(K54="základní",#REF!,0)</f>
        <v>#REF!</v>
      </c>
      <c r="BC54" s="47">
        <f>IF(K54="snížená",#REF!,0)</f>
        <v>0</v>
      </c>
      <c r="BD54" s="47">
        <f>IF(K54="zákl. přenesená",#REF!,0)</f>
        <v>0</v>
      </c>
      <c r="BE54" s="47">
        <f>IF(K54="sníž. přenesená",#REF!,0)</f>
        <v>0</v>
      </c>
      <c r="BF54" s="47">
        <f>IF(K54="nulová",#REF!,0)</f>
        <v>0</v>
      </c>
      <c r="BG54" s="8" t="s">
        <v>14</v>
      </c>
      <c r="BH54" s="47" t="e">
        <f>ROUND(#REF!*H54,2)</f>
        <v>#REF!</v>
      </c>
      <c r="BI54" s="8" t="s">
        <v>46</v>
      </c>
      <c r="BJ54" s="46" t="s">
        <v>105</v>
      </c>
    </row>
    <row r="55" spans="1:62" s="5" customFormat="1" x14ac:dyDescent="0.2">
      <c r="B55" s="48"/>
      <c r="D55" s="49" t="s">
        <v>51</v>
      </c>
      <c r="E55" s="50"/>
      <c r="F55" s="51" t="s">
        <v>323</v>
      </c>
      <c r="H55" s="52">
        <v>1.893</v>
      </c>
      <c r="I55" s="48"/>
      <c r="J55" s="53"/>
      <c r="K55" s="54"/>
      <c r="L55" s="54"/>
      <c r="M55" s="54"/>
      <c r="N55" s="54"/>
      <c r="O55" s="54"/>
      <c r="P55" s="54"/>
      <c r="Q55" s="55"/>
      <c r="AQ55" s="50" t="s">
        <v>51</v>
      </c>
      <c r="AR55" s="50" t="s">
        <v>15</v>
      </c>
      <c r="AS55" s="5" t="s">
        <v>15</v>
      </c>
      <c r="AT55" s="5" t="s">
        <v>7</v>
      </c>
      <c r="AU55" s="5" t="s">
        <v>14</v>
      </c>
      <c r="AV55" s="50" t="s">
        <v>41</v>
      </c>
    </row>
    <row r="56" spans="1:62" s="2" customFormat="1" ht="24.2" customHeight="1" x14ac:dyDescent="0.2">
      <c r="A56" s="12"/>
      <c r="B56" s="36"/>
      <c r="C56" s="37" t="s">
        <v>122</v>
      </c>
      <c r="D56" s="37" t="s">
        <v>43</v>
      </c>
      <c r="E56" s="38"/>
      <c r="F56" s="39" t="s">
        <v>324</v>
      </c>
      <c r="G56" s="40" t="s">
        <v>109</v>
      </c>
      <c r="H56" s="41">
        <v>1</v>
      </c>
      <c r="I56" s="13"/>
      <c r="J56" s="42" t="s">
        <v>0</v>
      </c>
      <c r="K56" s="43" t="s">
        <v>9</v>
      </c>
      <c r="L56" s="44">
        <v>0</v>
      </c>
      <c r="M56" s="44">
        <f>L56*H56</f>
        <v>0</v>
      </c>
      <c r="N56" s="44">
        <v>0.04</v>
      </c>
      <c r="O56" s="44">
        <f>N56*H56</f>
        <v>0.04</v>
      </c>
      <c r="P56" s="44">
        <v>0</v>
      </c>
      <c r="Q56" s="45">
        <f>P56*H56</f>
        <v>0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O56" s="46" t="s">
        <v>46</v>
      </c>
      <c r="AQ56" s="46" t="s">
        <v>43</v>
      </c>
      <c r="AR56" s="46" t="s">
        <v>15</v>
      </c>
      <c r="AV56" s="8" t="s">
        <v>41</v>
      </c>
      <c r="BB56" s="47" t="e">
        <f>IF(K56="základní",#REF!,0)</f>
        <v>#REF!</v>
      </c>
      <c r="BC56" s="47">
        <f>IF(K56="snížená",#REF!,0)</f>
        <v>0</v>
      </c>
      <c r="BD56" s="47">
        <f>IF(K56="zákl. přenesená",#REF!,0)</f>
        <v>0</v>
      </c>
      <c r="BE56" s="47">
        <f>IF(K56="sníž. přenesená",#REF!,0)</f>
        <v>0</v>
      </c>
      <c r="BF56" s="47">
        <f>IF(K56="nulová",#REF!,0)</f>
        <v>0</v>
      </c>
      <c r="BG56" s="8" t="s">
        <v>14</v>
      </c>
      <c r="BH56" s="47" t="e">
        <f>ROUND(#REF!*H56,2)</f>
        <v>#REF!</v>
      </c>
      <c r="BI56" s="8" t="s">
        <v>46</v>
      </c>
      <c r="BJ56" s="46" t="s">
        <v>293</v>
      </c>
    </row>
    <row r="57" spans="1:62" s="2" customFormat="1" ht="24.2" customHeight="1" x14ac:dyDescent="0.2">
      <c r="A57" s="12"/>
      <c r="B57" s="36"/>
      <c r="C57" s="37" t="s">
        <v>126</v>
      </c>
      <c r="D57" s="37" t="s">
        <v>43</v>
      </c>
      <c r="E57" s="38"/>
      <c r="F57" s="39" t="s">
        <v>325</v>
      </c>
      <c r="G57" s="40" t="s">
        <v>109</v>
      </c>
      <c r="H57" s="41">
        <v>2</v>
      </c>
      <c r="I57" s="13"/>
      <c r="J57" s="42" t="s">
        <v>0</v>
      </c>
      <c r="K57" s="43" t="s">
        <v>9</v>
      </c>
      <c r="L57" s="44">
        <v>0</v>
      </c>
      <c r="M57" s="44">
        <f>L57*H57</f>
        <v>0</v>
      </c>
      <c r="N57" s="44">
        <v>0.04</v>
      </c>
      <c r="O57" s="44">
        <f>N57*H57</f>
        <v>0.08</v>
      </c>
      <c r="P57" s="44">
        <v>0</v>
      </c>
      <c r="Q57" s="45">
        <f>P57*H57</f>
        <v>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O57" s="46" t="s">
        <v>46</v>
      </c>
      <c r="AQ57" s="46" t="s">
        <v>43</v>
      </c>
      <c r="AR57" s="46" t="s">
        <v>15</v>
      </c>
      <c r="AV57" s="8" t="s">
        <v>41</v>
      </c>
      <c r="BB57" s="47" t="e">
        <f>IF(K57="základní",#REF!,0)</f>
        <v>#REF!</v>
      </c>
      <c r="BC57" s="47">
        <f>IF(K57="snížená",#REF!,0)</f>
        <v>0</v>
      </c>
      <c r="BD57" s="47">
        <f>IF(K57="zákl. přenesená",#REF!,0)</f>
        <v>0</v>
      </c>
      <c r="BE57" s="47">
        <f>IF(K57="sníž. přenesená",#REF!,0)</f>
        <v>0</v>
      </c>
      <c r="BF57" s="47">
        <f>IF(K57="nulová",#REF!,0)</f>
        <v>0</v>
      </c>
      <c r="BG57" s="8" t="s">
        <v>14</v>
      </c>
      <c r="BH57" s="47" t="e">
        <f>ROUND(#REF!*H57,2)</f>
        <v>#REF!</v>
      </c>
      <c r="BI57" s="8" t="s">
        <v>46</v>
      </c>
      <c r="BJ57" s="46" t="s">
        <v>326</v>
      </c>
    </row>
    <row r="58" spans="1:62" s="2" customFormat="1" ht="24.2" customHeight="1" x14ac:dyDescent="0.2">
      <c r="A58" s="12"/>
      <c r="B58" s="36"/>
      <c r="C58" s="37" t="s">
        <v>130</v>
      </c>
      <c r="D58" s="37" t="s">
        <v>43</v>
      </c>
      <c r="E58" s="38"/>
      <c r="F58" s="39" t="s">
        <v>327</v>
      </c>
      <c r="G58" s="40" t="s">
        <v>109</v>
      </c>
      <c r="H58" s="41">
        <v>2</v>
      </c>
      <c r="I58" s="13"/>
      <c r="J58" s="42" t="s">
        <v>0</v>
      </c>
      <c r="K58" s="43" t="s">
        <v>9</v>
      </c>
      <c r="L58" s="44">
        <v>0</v>
      </c>
      <c r="M58" s="44">
        <f>L58*H58</f>
        <v>0</v>
      </c>
      <c r="N58" s="44">
        <v>0.04</v>
      </c>
      <c r="O58" s="44">
        <f>N58*H58</f>
        <v>0.08</v>
      </c>
      <c r="P58" s="44">
        <v>0</v>
      </c>
      <c r="Q58" s="45">
        <f>P58*H58</f>
        <v>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O58" s="46" t="s">
        <v>46</v>
      </c>
      <c r="AQ58" s="46" t="s">
        <v>43</v>
      </c>
      <c r="AR58" s="46" t="s">
        <v>15</v>
      </c>
      <c r="AV58" s="8" t="s">
        <v>41</v>
      </c>
      <c r="BB58" s="47" t="e">
        <f>IF(K58="základní",#REF!,0)</f>
        <v>#REF!</v>
      </c>
      <c r="BC58" s="47">
        <f>IF(K58="snížená",#REF!,0)</f>
        <v>0</v>
      </c>
      <c r="BD58" s="47">
        <f>IF(K58="zákl. přenesená",#REF!,0)</f>
        <v>0</v>
      </c>
      <c r="BE58" s="47">
        <f>IF(K58="sníž. přenesená",#REF!,0)</f>
        <v>0</v>
      </c>
      <c r="BF58" s="47">
        <f>IF(K58="nulová",#REF!,0)</f>
        <v>0</v>
      </c>
      <c r="BG58" s="8" t="s">
        <v>14</v>
      </c>
      <c r="BH58" s="47" t="e">
        <f>ROUND(#REF!*H58,2)</f>
        <v>#REF!</v>
      </c>
      <c r="BI58" s="8" t="s">
        <v>46</v>
      </c>
      <c r="BJ58" s="46" t="s">
        <v>328</v>
      </c>
    </row>
    <row r="59" spans="1:62" s="2" customFormat="1" ht="24.2" customHeight="1" x14ac:dyDescent="0.2">
      <c r="A59" s="12"/>
      <c r="B59" s="36"/>
      <c r="C59" s="37" t="s">
        <v>1</v>
      </c>
      <c r="D59" s="37" t="s">
        <v>43</v>
      </c>
      <c r="E59" s="38"/>
      <c r="F59" s="39" t="s">
        <v>112</v>
      </c>
      <c r="G59" s="40" t="s">
        <v>113</v>
      </c>
      <c r="H59" s="41">
        <v>2.044</v>
      </c>
      <c r="I59" s="13"/>
      <c r="J59" s="42" t="s">
        <v>0</v>
      </c>
      <c r="K59" s="43" t="s">
        <v>9</v>
      </c>
      <c r="L59" s="44">
        <v>2.2519999999999998</v>
      </c>
      <c r="M59" s="44">
        <f>L59*H59</f>
        <v>4.6030879999999996</v>
      </c>
      <c r="N59" s="44">
        <v>0</v>
      </c>
      <c r="O59" s="44">
        <f>N59*H59</f>
        <v>0</v>
      </c>
      <c r="P59" s="44">
        <v>0</v>
      </c>
      <c r="Q59" s="45">
        <f>P59*H59</f>
        <v>0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O59" s="46" t="s">
        <v>46</v>
      </c>
      <c r="AQ59" s="46" t="s">
        <v>43</v>
      </c>
      <c r="AR59" s="46" t="s">
        <v>15</v>
      </c>
      <c r="AV59" s="8" t="s">
        <v>41</v>
      </c>
      <c r="BB59" s="47" t="e">
        <f>IF(K59="základní",#REF!,0)</f>
        <v>#REF!</v>
      </c>
      <c r="BC59" s="47">
        <f>IF(K59="snížená",#REF!,0)</f>
        <v>0</v>
      </c>
      <c r="BD59" s="47">
        <f>IF(K59="zákl. přenesená",#REF!,0)</f>
        <v>0</v>
      </c>
      <c r="BE59" s="47">
        <f>IF(K59="sníž. přenesená",#REF!,0)</f>
        <v>0</v>
      </c>
      <c r="BF59" s="47">
        <f>IF(K59="nulová",#REF!,0)</f>
        <v>0</v>
      </c>
      <c r="BG59" s="8" t="s">
        <v>14</v>
      </c>
      <c r="BH59" s="47" t="e">
        <f>ROUND(#REF!*H59,2)</f>
        <v>#REF!</v>
      </c>
      <c r="BI59" s="8" t="s">
        <v>46</v>
      </c>
      <c r="BJ59" s="46" t="s">
        <v>114</v>
      </c>
    </row>
    <row r="60" spans="1:62" s="4" customFormat="1" ht="22.9" customHeight="1" x14ac:dyDescent="0.2">
      <c r="B60" s="27"/>
      <c r="D60" s="28" t="s">
        <v>12</v>
      </c>
      <c r="E60" s="35"/>
      <c r="F60" s="35" t="s">
        <v>115</v>
      </c>
      <c r="I60" s="27"/>
      <c r="J60" s="29"/>
      <c r="K60" s="30"/>
      <c r="L60" s="30"/>
      <c r="M60" s="31">
        <f>SUM(M61:M64)</f>
        <v>11.145642999999998</v>
      </c>
      <c r="N60" s="30"/>
      <c r="O60" s="31">
        <f>SUM(O61:O64)</f>
        <v>0.29748200000000002</v>
      </c>
      <c r="P60" s="30"/>
      <c r="Q60" s="32">
        <f>SUM(Q61:Q64)</f>
        <v>0</v>
      </c>
      <c r="AO60" s="28" t="s">
        <v>15</v>
      </c>
      <c r="AQ60" s="33" t="s">
        <v>12</v>
      </c>
      <c r="AR60" s="33" t="s">
        <v>14</v>
      </c>
      <c r="AV60" s="28" t="s">
        <v>41</v>
      </c>
      <c r="BH60" s="34" t="e">
        <f>SUM(BH61:BH64)</f>
        <v>#REF!</v>
      </c>
    </row>
    <row r="61" spans="1:62" s="2" customFormat="1" ht="33" customHeight="1" x14ac:dyDescent="0.2">
      <c r="A61" s="12"/>
      <c r="B61" s="36"/>
      <c r="C61" s="37" t="s">
        <v>145</v>
      </c>
      <c r="D61" s="37" t="s">
        <v>43</v>
      </c>
      <c r="E61" s="38"/>
      <c r="F61" s="39" t="s">
        <v>116</v>
      </c>
      <c r="G61" s="40" t="s">
        <v>49</v>
      </c>
      <c r="H61" s="41">
        <v>13.826000000000001</v>
      </c>
      <c r="I61" s="13"/>
      <c r="J61" s="42" t="s">
        <v>0</v>
      </c>
      <c r="K61" s="43" t="s">
        <v>9</v>
      </c>
      <c r="L61" s="44">
        <v>0.59299999999999997</v>
      </c>
      <c r="M61" s="44">
        <f>L61*H61</f>
        <v>8.1988179999999993</v>
      </c>
      <c r="N61" s="44">
        <v>1.9900000000000001E-2</v>
      </c>
      <c r="O61" s="44">
        <f>N61*H61</f>
        <v>0.27513740000000003</v>
      </c>
      <c r="P61" s="44">
        <v>0</v>
      </c>
      <c r="Q61" s="45">
        <f>P61*H61</f>
        <v>0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O61" s="46" t="s">
        <v>46</v>
      </c>
      <c r="AQ61" s="46" t="s">
        <v>43</v>
      </c>
      <c r="AR61" s="46" t="s">
        <v>15</v>
      </c>
      <c r="AV61" s="8" t="s">
        <v>41</v>
      </c>
      <c r="BB61" s="47" t="e">
        <f>IF(K61="základní",#REF!,0)</f>
        <v>#REF!</v>
      </c>
      <c r="BC61" s="47">
        <f>IF(K61="snížená",#REF!,0)</f>
        <v>0</v>
      </c>
      <c r="BD61" s="47">
        <f>IF(K61="zákl. přenesená",#REF!,0)</f>
        <v>0</v>
      </c>
      <c r="BE61" s="47">
        <f>IF(K61="sníž. přenesená",#REF!,0)</f>
        <v>0</v>
      </c>
      <c r="BF61" s="47">
        <f>IF(K61="nulová",#REF!,0)</f>
        <v>0</v>
      </c>
      <c r="BG61" s="8" t="s">
        <v>14</v>
      </c>
      <c r="BH61" s="47" t="e">
        <f>ROUND(#REF!*H61,2)</f>
        <v>#REF!</v>
      </c>
      <c r="BI61" s="8" t="s">
        <v>46</v>
      </c>
      <c r="BJ61" s="46" t="s">
        <v>117</v>
      </c>
    </row>
    <row r="62" spans="1:62" s="5" customFormat="1" x14ac:dyDescent="0.2">
      <c r="B62" s="48"/>
      <c r="D62" s="49" t="s">
        <v>51</v>
      </c>
      <c r="E62" s="50"/>
      <c r="F62" s="51" t="s">
        <v>294</v>
      </c>
      <c r="H62" s="52">
        <v>13.826000000000001</v>
      </c>
      <c r="I62" s="48"/>
      <c r="J62" s="53"/>
      <c r="K62" s="54"/>
      <c r="L62" s="54"/>
      <c r="M62" s="54"/>
      <c r="N62" s="54"/>
      <c r="O62" s="54"/>
      <c r="P62" s="54"/>
      <c r="Q62" s="55"/>
      <c r="AQ62" s="50" t="s">
        <v>51</v>
      </c>
      <c r="AR62" s="50" t="s">
        <v>15</v>
      </c>
      <c r="AS62" s="5" t="s">
        <v>15</v>
      </c>
      <c r="AT62" s="5" t="s">
        <v>7</v>
      </c>
      <c r="AU62" s="5" t="s">
        <v>14</v>
      </c>
      <c r="AV62" s="50" t="s">
        <v>41</v>
      </c>
    </row>
    <row r="63" spans="1:62" s="2" customFormat="1" ht="24.2" customHeight="1" x14ac:dyDescent="0.2">
      <c r="A63" s="12"/>
      <c r="B63" s="36"/>
      <c r="C63" s="37" t="s">
        <v>152</v>
      </c>
      <c r="D63" s="37" t="s">
        <v>43</v>
      </c>
      <c r="E63" s="38"/>
      <c r="F63" s="39" t="s">
        <v>120</v>
      </c>
      <c r="G63" s="40" t="s">
        <v>90</v>
      </c>
      <c r="H63" s="41">
        <v>2.23</v>
      </c>
      <c r="I63" s="13"/>
      <c r="J63" s="42" t="s">
        <v>0</v>
      </c>
      <c r="K63" s="43" t="s">
        <v>9</v>
      </c>
      <c r="L63" s="44">
        <v>1.125</v>
      </c>
      <c r="M63" s="44">
        <f>L63*H63</f>
        <v>2.50875</v>
      </c>
      <c r="N63" s="44">
        <v>1.0019999999999999E-2</v>
      </c>
      <c r="O63" s="44">
        <f>N63*H63</f>
        <v>2.2344599999999999E-2</v>
      </c>
      <c r="P63" s="44">
        <v>0</v>
      </c>
      <c r="Q63" s="45">
        <f>P63*H63</f>
        <v>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O63" s="46" t="s">
        <v>46</v>
      </c>
      <c r="AQ63" s="46" t="s">
        <v>43</v>
      </c>
      <c r="AR63" s="46" t="s">
        <v>15</v>
      </c>
      <c r="AV63" s="8" t="s">
        <v>41</v>
      </c>
      <c r="BB63" s="47" t="e">
        <f>IF(K63="základní",#REF!,0)</f>
        <v>#REF!</v>
      </c>
      <c r="BC63" s="47">
        <f>IF(K63="snížená",#REF!,0)</f>
        <v>0</v>
      </c>
      <c r="BD63" s="47">
        <f>IF(K63="zákl. přenesená",#REF!,0)</f>
        <v>0</v>
      </c>
      <c r="BE63" s="47">
        <f>IF(K63="sníž. přenesená",#REF!,0)</f>
        <v>0</v>
      </c>
      <c r="BF63" s="47">
        <f>IF(K63="nulová",#REF!,0)</f>
        <v>0</v>
      </c>
      <c r="BG63" s="8" t="s">
        <v>14</v>
      </c>
      <c r="BH63" s="47" t="e">
        <f>ROUND(#REF!*H63,2)</f>
        <v>#REF!</v>
      </c>
      <c r="BI63" s="8" t="s">
        <v>46</v>
      </c>
      <c r="BJ63" s="46" t="s">
        <v>121</v>
      </c>
    </row>
    <row r="64" spans="1:62" s="2" customFormat="1" ht="24.2" customHeight="1" x14ac:dyDescent="0.2">
      <c r="A64" s="12"/>
      <c r="B64" s="36"/>
      <c r="C64" s="37" t="s">
        <v>153</v>
      </c>
      <c r="D64" s="37" t="s">
        <v>43</v>
      </c>
      <c r="E64" s="38"/>
      <c r="F64" s="39" t="s">
        <v>123</v>
      </c>
      <c r="G64" s="40" t="s">
        <v>113</v>
      </c>
      <c r="H64" s="41">
        <v>0.29699999999999999</v>
      </c>
      <c r="I64" s="13"/>
      <c r="J64" s="42" t="s">
        <v>0</v>
      </c>
      <c r="K64" s="43" t="s">
        <v>9</v>
      </c>
      <c r="L64" s="44">
        <v>1.4750000000000001</v>
      </c>
      <c r="M64" s="44">
        <f>L64*H64</f>
        <v>0.43807499999999999</v>
      </c>
      <c r="N64" s="44">
        <v>0</v>
      </c>
      <c r="O64" s="44">
        <f>N64*H64</f>
        <v>0</v>
      </c>
      <c r="P64" s="44">
        <v>0</v>
      </c>
      <c r="Q64" s="45">
        <f>P64*H64</f>
        <v>0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O64" s="46" t="s">
        <v>46</v>
      </c>
      <c r="AQ64" s="46" t="s">
        <v>43</v>
      </c>
      <c r="AR64" s="46" t="s">
        <v>15</v>
      </c>
      <c r="AV64" s="8" t="s">
        <v>41</v>
      </c>
      <c r="BB64" s="47" t="e">
        <f>IF(K64="základní",#REF!,0)</f>
        <v>#REF!</v>
      </c>
      <c r="BC64" s="47">
        <f>IF(K64="snížená",#REF!,0)</f>
        <v>0</v>
      </c>
      <c r="BD64" s="47">
        <f>IF(K64="zákl. přenesená",#REF!,0)</f>
        <v>0</v>
      </c>
      <c r="BE64" s="47">
        <f>IF(K64="sníž. přenesená",#REF!,0)</f>
        <v>0</v>
      </c>
      <c r="BF64" s="47">
        <f>IF(K64="nulová",#REF!,0)</f>
        <v>0</v>
      </c>
      <c r="BG64" s="8" t="s">
        <v>14</v>
      </c>
      <c r="BH64" s="47" t="e">
        <f>ROUND(#REF!*H64,2)</f>
        <v>#REF!</v>
      </c>
      <c r="BI64" s="8" t="s">
        <v>46</v>
      </c>
      <c r="BJ64" s="46" t="s">
        <v>124</v>
      </c>
    </row>
    <row r="65" spans="1:62" s="4" customFormat="1" ht="22.9" customHeight="1" x14ac:dyDescent="0.2">
      <c r="B65" s="27"/>
      <c r="D65" s="28" t="s">
        <v>12</v>
      </c>
      <c r="E65" s="35"/>
      <c r="F65" s="35" t="s">
        <v>125</v>
      </c>
      <c r="I65" s="27"/>
      <c r="J65" s="29"/>
      <c r="K65" s="30"/>
      <c r="L65" s="30"/>
      <c r="M65" s="31">
        <f>SUM(M66:M67)</f>
        <v>0.11390400000000001</v>
      </c>
      <c r="N65" s="30"/>
      <c r="O65" s="31">
        <f>SUM(O66:O67)</f>
        <v>6.3E-2</v>
      </c>
      <c r="P65" s="30"/>
      <c r="Q65" s="32">
        <f>SUM(Q66:Q67)</f>
        <v>0</v>
      </c>
      <c r="AO65" s="28" t="s">
        <v>15</v>
      </c>
      <c r="AQ65" s="33" t="s">
        <v>12</v>
      </c>
      <c r="AR65" s="33" t="s">
        <v>14</v>
      </c>
      <c r="AV65" s="28" t="s">
        <v>41</v>
      </c>
      <c r="BH65" s="34" t="e">
        <f>SUM(BH66:BH67)</f>
        <v>#REF!</v>
      </c>
    </row>
    <row r="66" spans="1:62" s="2" customFormat="1" ht="16.5" customHeight="1" x14ac:dyDescent="0.2">
      <c r="A66" s="12"/>
      <c r="B66" s="36"/>
      <c r="C66" s="37" t="s">
        <v>154</v>
      </c>
      <c r="D66" s="37" t="s">
        <v>43</v>
      </c>
      <c r="E66" s="38"/>
      <c r="F66" s="39" t="s">
        <v>127</v>
      </c>
      <c r="G66" s="40" t="s">
        <v>128</v>
      </c>
      <c r="H66" s="41">
        <v>63</v>
      </c>
      <c r="I66" s="13"/>
      <c r="J66" s="42" t="s">
        <v>0</v>
      </c>
      <c r="K66" s="43" t="s">
        <v>9</v>
      </c>
      <c r="L66" s="44">
        <v>0</v>
      </c>
      <c r="M66" s="44">
        <f>L66*H66</f>
        <v>0</v>
      </c>
      <c r="N66" s="44">
        <v>1E-3</v>
      </c>
      <c r="O66" s="44">
        <f>N66*H66</f>
        <v>6.3E-2</v>
      </c>
      <c r="P66" s="44">
        <v>0</v>
      </c>
      <c r="Q66" s="45">
        <f>P66*H66</f>
        <v>0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O66" s="46" t="s">
        <v>46</v>
      </c>
      <c r="AQ66" s="46" t="s">
        <v>43</v>
      </c>
      <c r="AR66" s="46" t="s">
        <v>15</v>
      </c>
      <c r="AV66" s="8" t="s">
        <v>41</v>
      </c>
      <c r="BB66" s="47" t="e">
        <f>IF(K66="základní",#REF!,0)</f>
        <v>#REF!</v>
      </c>
      <c r="BC66" s="47">
        <f>IF(K66="snížená",#REF!,0)</f>
        <v>0</v>
      </c>
      <c r="BD66" s="47">
        <f>IF(K66="zákl. přenesená",#REF!,0)</f>
        <v>0</v>
      </c>
      <c r="BE66" s="47">
        <f>IF(K66="sníž. přenesená",#REF!,0)</f>
        <v>0</v>
      </c>
      <c r="BF66" s="47">
        <f>IF(K66="nulová",#REF!,0)</f>
        <v>0</v>
      </c>
      <c r="BG66" s="8" t="s">
        <v>14</v>
      </c>
      <c r="BH66" s="47" t="e">
        <f>ROUND(#REF!*H66,2)</f>
        <v>#REF!</v>
      </c>
      <c r="BI66" s="8" t="s">
        <v>46</v>
      </c>
      <c r="BJ66" s="46" t="s">
        <v>329</v>
      </c>
    </row>
    <row r="67" spans="1:62" s="2" customFormat="1" ht="24.2" customHeight="1" x14ac:dyDescent="0.2">
      <c r="A67" s="12"/>
      <c r="B67" s="36"/>
      <c r="C67" s="37" t="s">
        <v>155</v>
      </c>
      <c r="D67" s="37" t="s">
        <v>43</v>
      </c>
      <c r="E67" s="38"/>
      <c r="F67" s="39" t="s">
        <v>131</v>
      </c>
      <c r="G67" s="40" t="s">
        <v>113</v>
      </c>
      <c r="H67" s="41">
        <v>6.3E-2</v>
      </c>
      <c r="I67" s="13"/>
      <c r="J67" s="42" t="s">
        <v>0</v>
      </c>
      <c r="K67" s="43" t="s">
        <v>9</v>
      </c>
      <c r="L67" s="44">
        <v>1.8080000000000001</v>
      </c>
      <c r="M67" s="44">
        <f>L67*H67</f>
        <v>0.11390400000000001</v>
      </c>
      <c r="N67" s="44">
        <v>0</v>
      </c>
      <c r="O67" s="44">
        <f>N67*H67</f>
        <v>0</v>
      </c>
      <c r="P67" s="44">
        <v>0</v>
      </c>
      <c r="Q67" s="45">
        <f>P67*H67</f>
        <v>0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O67" s="46" t="s">
        <v>46</v>
      </c>
      <c r="AQ67" s="46" t="s">
        <v>43</v>
      </c>
      <c r="AR67" s="46" t="s">
        <v>15</v>
      </c>
      <c r="AV67" s="8" t="s">
        <v>41</v>
      </c>
      <c r="BB67" s="47" t="e">
        <f>IF(K67="základní",#REF!,0)</f>
        <v>#REF!</v>
      </c>
      <c r="BC67" s="47">
        <f>IF(K67="snížená",#REF!,0)</f>
        <v>0</v>
      </c>
      <c r="BD67" s="47">
        <f>IF(K67="zákl. přenesená",#REF!,0)</f>
        <v>0</v>
      </c>
      <c r="BE67" s="47">
        <f>IF(K67="sníž. přenesená",#REF!,0)</f>
        <v>0</v>
      </c>
      <c r="BF67" s="47">
        <f>IF(K67="nulová",#REF!,0)</f>
        <v>0</v>
      </c>
      <c r="BG67" s="8" t="s">
        <v>14</v>
      </c>
      <c r="BH67" s="47" t="e">
        <f>ROUND(#REF!*H67,2)</f>
        <v>#REF!</v>
      </c>
      <c r="BI67" s="8" t="s">
        <v>46</v>
      </c>
      <c r="BJ67" s="46" t="s">
        <v>330</v>
      </c>
    </row>
    <row r="68" spans="1:62" s="4" customFormat="1" ht="22.9" customHeight="1" x14ac:dyDescent="0.2">
      <c r="B68" s="27"/>
      <c r="D68" s="28" t="s">
        <v>12</v>
      </c>
      <c r="E68" s="35"/>
      <c r="F68" s="35" t="s">
        <v>133</v>
      </c>
      <c r="I68" s="27"/>
      <c r="J68" s="29"/>
      <c r="K68" s="30"/>
      <c r="L68" s="30"/>
      <c r="M68" s="31">
        <f>SUM(M69:M82)</f>
        <v>49.951499999999996</v>
      </c>
      <c r="N68" s="30"/>
      <c r="O68" s="31">
        <f>SUM(O69:O82)</f>
        <v>4.1626249999999997E-2</v>
      </c>
      <c r="P68" s="30"/>
      <c r="Q68" s="32">
        <f>SUM(Q69:Q82)</f>
        <v>0</v>
      </c>
      <c r="AO68" s="28" t="s">
        <v>15</v>
      </c>
      <c r="AQ68" s="33" t="s">
        <v>12</v>
      </c>
      <c r="AR68" s="33" t="s">
        <v>14</v>
      </c>
      <c r="AV68" s="28" t="s">
        <v>41</v>
      </c>
      <c r="BH68" s="34" t="e">
        <f>SUM(BH69:BH82)</f>
        <v>#REF!</v>
      </c>
    </row>
    <row r="69" spans="1:62" s="2" customFormat="1" ht="24.2" customHeight="1" x14ac:dyDescent="0.2">
      <c r="A69" s="12"/>
      <c r="B69" s="36"/>
      <c r="C69" s="37" t="s">
        <v>195</v>
      </c>
      <c r="D69" s="37" t="s">
        <v>43</v>
      </c>
      <c r="E69" s="38"/>
      <c r="F69" s="39" t="s">
        <v>134</v>
      </c>
      <c r="G69" s="40" t="s">
        <v>49</v>
      </c>
      <c r="H69" s="41">
        <v>166.505</v>
      </c>
      <c r="I69" s="13"/>
      <c r="J69" s="42" t="s">
        <v>0</v>
      </c>
      <c r="K69" s="43" t="s">
        <v>9</v>
      </c>
      <c r="L69" s="44">
        <v>0.3</v>
      </c>
      <c r="M69" s="44">
        <f>L69*H69</f>
        <v>49.951499999999996</v>
      </c>
      <c r="N69" s="44">
        <v>2.5000000000000001E-4</v>
      </c>
      <c r="O69" s="44">
        <f>N69*H69</f>
        <v>4.1626249999999997E-2</v>
      </c>
      <c r="P69" s="44">
        <v>0</v>
      </c>
      <c r="Q69" s="45">
        <f>P69*H69</f>
        <v>0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O69" s="46" t="s">
        <v>46</v>
      </c>
      <c r="AQ69" s="46" t="s">
        <v>43</v>
      </c>
      <c r="AR69" s="46" t="s">
        <v>15</v>
      </c>
      <c r="AV69" s="8" t="s">
        <v>41</v>
      </c>
      <c r="BB69" s="47" t="e">
        <f>IF(K69="základní",#REF!,0)</f>
        <v>#REF!</v>
      </c>
      <c r="BC69" s="47">
        <f>IF(K69="snížená",#REF!,0)</f>
        <v>0</v>
      </c>
      <c r="BD69" s="47">
        <f>IF(K69="zákl. přenesená",#REF!,0)</f>
        <v>0</v>
      </c>
      <c r="BE69" s="47">
        <f>IF(K69="sníž. přenesená",#REF!,0)</f>
        <v>0</v>
      </c>
      <c r="BF69" s="47">
        <f>IF(K69="nulová",#REF!,0)</f>
        <v>0</v>
      </c>
      <c r="BG69" s="8" t="s">
        <v>14</v>
      </c>
      <c r="BH69" s="47" t="e">
        <f>ROUND(#REF!*H69,2)</f>
        <v>#REF!</v>
      </c>
      <c r="BI69" s="8" t="s">
        <v>46</v>
      </c>
      <c r="BJ69" s="46" t="s">
        <v>135</v>
      </c>
    </row>
    <row r="70" spans="1:62" s="6" customFormat="1" x14ac:dyDescent="0.2">
      <c r="B70" s="64"/>
      <c r="D70" s="49" t="s">
        <v>51</v>
      </c>
      <c r="E70" s="65" t="s">
        <v>0</v>
      </c>
      <c r="F70" s="66" t="s">
        <v>306</v>
      </c>
      <c r="H70" s="65" t="s">
        <v>0</v>
      </c>
      <c r="I70" s="64"/>
      <c r="J70" s="67"/>
      <c r="K70" s="68"/>
      <c r="L70" s="68"/>
      <c r="M70" s="68"/>
      <c r="N70" s="68"/>
      <c r="O70" s="68"/>
      <c r="P70" s="68"/>
      <c r="Q70" s="69"/>
      <c r="AQ70" s="65" t="s">
        <v>51</v>
      </c>
      <c r="AR70" s="65" t="s">
        <v>15</v>
      </c>
      <c r="AS70" s="6" t="s">
        <v>14</v>
      </c>
      <c r="AT70" s="6" t="s">
        <v>7</v>
      </c>
      <c r="AU70" s="6" t="s">
        <v>13</v>
      </c>
      <c r="AV70" s="65" t="s">
        <v>41</v>
      </c>
    </row>
    <row r="71" spans="1:62" s="5" customFormat="1" x14ac:dyDescent="0.2">
      <c r="B71" s="48"/>
      <c r="D71" s="49" t="s">
        <v>51</v>
      </c>
      <c r="E71" s="50" t="s">
        <v>0</v>
      </c>
      <c r="F71" s="51" t="s">
        <v>307</v>
      </c>
      <c r="H71" s="52">
        <v>55.304000000000002</v>
      </c>
      <c r="I71" s="48"/>
      <c r="J71" s="53"/>
      <c r="K71" s="54"/>
      <c r="L71" s="54"/>
      <c r="M71" s="54"/>
      <c r="N71" s="54"/>
      <c r="O71" s="54"/>
      <c r="P71" s="54"/>
      <c r="Q71" s="55"/>
      <c r="AQ71" s="50" t="s">
        <v>51</v>
      </c>
      <c r="AR71" s="50" t="s">
        <v>15</v>
      </c>
      <c r="AS71" s="5" t="s">
        <v>15</v>
      </c>
      <c r="AT71" s="5" t="s">
        <v>7</v>
      </c>
      <c r="AU71" s="5" t="s">
        <v>13</v>
      </c>
      <c r="AV71" s="50" t="s">
        <v>41</v>
      </c>
    </row>
    <row r="72" spans="1:62" s="6" customFormat="1" x14ac:dyDescent="0.2">
      <c r="B72" s="64"/>
      <c r="D72" s="49" t="s">
        <v>51</v>
      </c>
      <c r="E72" s="65" t="s">
        <v>0</v>
      </c>
      <c r="F72" s="66" t="s">
        <v>137</v>
      </c>
      <c r="H72" s="65" t="s">
        <v>0</v>
      </c>
      <c r="I72" s="64"/>
      <c r="J72" s="67"/>
      <c r="K72" s="68"/>
      <c r="L72" s="68"/>
      <c r="M72" s="68"/>
      <c r="N72" s="68"/>
      <c r="O72" s="68"/>
      <c r="P72" s="68"/>
      <c r="Q72" s="69"/>
      <c r="AQ72" s="65" t="s">
        <v>51</v>
      </c>
      <c r="AR72" s="65" t="s">
        <v>15</v>
      </c>
      <c r="AS72" s="6" t="s">
        <v>14</v>
      </c>
      <c r="AT72" s="6" t="s">
        <v>7</v>
      </c>
      <c r="AU72" s="6" t="s">
        <v>13</v>
      </c>
      <c r="AV72" s="65" t="s">
        <v>41</v>
      </c>
    </row>
    <row r="73" spans="1:62" s="5" customFormat="1" x14ac:dyDescent="0.2">
      <c r="B73" s="48"/>
      <c r="D73" s="49" t="s">
        <v>51</v>
      </c>
      <c r="E73" s="50" t="s">
        <v>0</v>
      </c>
      <c r="F73" s="51" t="s">
        <v>331</v>
      </c>
      <c r="H73" s="52">
        <v>51.436999999999998</v>
      </c>
      <c r="I73" s="48"/>
      <c r="J73" s="53"/>
      <c r="K73" s="54"/>
      <c r="L73" s="54"/>
      <c r="M73" s="54"/>
      <c r="N73" s="54"/>
      <c r="O73" s="54"/>
      <c r="P73" s="54"/>
      <c r="Q73" s="55"/>
      <c r="AQ73" s="50" t="s">
        <v>51</v>
      </c>
      <c r="AR73" s="50" t="s">
        <v>15</v>
      </c>
      <c r="AS73" s="5" t="s">
        <v>15</v>
      </c>
      <c r="AT73" s="5" t="s">
        <v>7</v>
      </c>
      <c r="AU73" s="5" t="s">
        <v>13</v>
      </c>
      <c r="AV73" s="50" t="s">
        <v>41</v>
      </c>
    </row>
    <row r="74" spans="1:62" s="6" customFormat="1" x14ac:dyDescent="0.2">
      <c r="B74" s="64"/>
      <c r="D74" s="49" t="s">
        <v>51</v>
      </c>
      <c r="E74" s="65" t="s">
        <v>0</v>
      </c>
      <c r="F74" s="66" t="s">
        <v>332</v>
      </c>
      <c r="H74" s="65" t="s">
        <v>0</v>
      </c>
      <c r="I74" s="64"/>
      <c r="J74" s="67"/>
      <c r="K74" s="68"/>
      <c r="L74" s="68"/>
      <c r="M74" s="68"/>
      <c r="N74" s="68"/>
      <c r="O74" s="68"/>
      <c r="P74" s="68"/>
      <c r="Q74" s="69"/>
      <c r="AQ74" s="65" t="s">
        <v>51</v>
      </c>
      <c r="AR74" s="65" t="s">
        <v>15</v>
      </c>
      <c r="AS74" s="6" t="s">
        <v>14</v>
      </c>
      <c r="AT74" s="6" t="s">
        <v>7</v>
      </c>
      <c r="AU74" s="6" t="s">
        <v>13</v>
      </c>
      <c r="AV74" s="65" t="s">
        <v>41</v>
      </c>
    </row>
    <row r="75" spans="1:62" s="5" customFormat="1" x14ac:dyDescent="0.2">
      <c r="B75" s="48"/>
      <c r="D75" s="49" t="s">
        <v>51</v>
      </c>
      <c r="E75" s="50" t="s">
        <v>0</v>
      </c>
      <c r="F75" s="51" t="s">
        <v>333</v>
      </c>
      <c r="H75" s="52">
        <v>5.83</v>
      </c>
      <c r="I75" s="48"/>
      <c r="J75" s="53"/>
      <c r="K75" s="54"/>
      <c r="L75" s="54"/>
      <c r="M75" s="54"/>
      <c r="N75" s="54"/>
      <c r="O75" s="54"/>
      <c r="P75" s="54"/>
      <c r="Q75" s="55"/>
      <c r="AQ75" s="50" t="s">
        <v>51</v>
      </c>
      <c r="AR75" s="50" t="s">
        <v>15</v>
      </c>
      <c r="AS75" s="5" t="s">
        <v>15</v>
      </c>
      <c r="AT75" s="5" t="s">
        <v>7</v>
      </c>
      <c r="AU75" s="5" t="s">
        <v>13</v>
      </c>
      <c r="AV75" s="50" t="s">
        <v>41</v>
      </c>
    </row>
    <row r="76" spans="1:62" s="6" customFormat="1" x14ac:dyDescent="0.2">
      <c r="B76" s="64"/>
      <c r="D76" s="49" t="s">
        <v>51</v>
      </c>
      <c r="E76" s="65" t="s">
        <v>0</v>
      </c>
      <c r="F76" s="66" t="s">
        <v>334</v>
      </c>
      <c r="H76" s="65" t="s">
        <v>0</v>
      </c>
      <c r="I76" s="64"/>
      <c r="J76" s="67"/>
      <c r="K76" s="68"/>
      <c r="L76" s="68"/>
      <c r="M76" s="68"/>
      <c r="N76" s="68"/>
      <c r="O76" s="68"/>
      <c r="P76" s="68"/>
      <c r="Q76" s="69"/>
      <c r="AQ76" s="65" t="s">
        <v>51</v>
      </c>
      <c r="AR76" s="65" t="s">
        <v>15</v>
      </c>
      <c r="AS76" s="6" t="s">
        <v>14</v>
      </c>
      <c r="AT76" s="6" t="s">
        <v>7</v>
      </c>
      <c r="AU76" s="6" t="s">
        <v>13</v>
      </c>
      <c r="AV76" s="65" t="s">
        <v>41</v>
      </c>
    </row>
    <row r="77" spans="1:62" s="5" customFormat="1" x14ac:dyDescent="0.2">
      <c r="B77" s="48"/>
      <c r="D77" s="49" t="s">
        <v>51</v>
      </c>
      <c r="E77" s="50" t="s">
        <v>0</v>
      </c>
      <c r="F77" s="51" t="s">
        <v>335</v>
      </c>
      <c r="H77" s="52">
        <v>5.96</v>
      </c>
      <c r="I77" s="48"/>
      <c r="J77" s="53"/>
      <c r="K77" s="54"/>
      <c r="L77" s="54"/>
      <c r="M77" s="54"/>
      <c r="N77" s="54"/>
      <c r="O77" s="54"/>
      <c r="P77" s="54"/>
      <c r="Q77" s="55"/>
      <c r="AQ77" s="50" t="s">
        <v>51</v>
      </c>
      <c r="AR77" s="50" t="s">
        <v>15</v>
      </c>
      <c r="AS77" s="5" t="s">
        <v>15</v>
      </c>
      <c r="AT77" s="5" t="s">
        <v>7</v>
      </c>
      <c r="AU77" s="5" t="s">
        <v>13</v>
      </c>
      <c r="AV77" s="50" t="s">
        <v>41</v>
      </c>
    </row>
    <row r="78" spans="1:62" s="6" customFormat="1" x14ac:dyDescent="0.2">
      <c r="B78" s="64"/>
      <c r="D78" s="49" t="s">
        <v>51</v>
      </c>
      <c r="E78" s="65" t="s">
        <v>0</v>
      </c>
      <c r="F78" s="66" t="s">
        <v>141</v>
      </c>
      <c r="H78" s="65" t="s">
        <v>0</v>
      </c>
      <c r="I78" s="64"/>
      <c r="J78" s="67"/>
      <c r="K78" s="68"/>
      <c r="L78" s="68"/>
      <c r="M78" s="68"/>
      <c r="N78" s="68"/>
      <c r="O78" s="68"/>
      <c r="P78" s="68"/>
      <c r="Q78" s="69"/>
      <c r="AQ78" s="65" t="s">
        <v>51</v>
      </c>
      <c r="AR78" s="65" t="s">
        <v>15</v>
      </c>
      <c r="AS78" s="6" t="s">
        <v>14</v>
      </c>
      <c r="AT78" s="6" t="s">
        <v>7</v>
      </c>
      <c r="AU78" s="6" t="s">
        <v>13</v>
      </c>
      <c r="AV78" s="65" t="s">
        <v>41</v>
      </c>
    </row>
    <row r="79" spans="1:62" s="5" customFormat="1" x14ac:dyDescent="0.2">
      <c r="B79" s="48"/>
      <c r="D79" s="49" t="s">
        <v>51</v>
      </c>
      <c r="E79" s="50" t="s">
        <v>0</v>
      </c>
      <c r="F79" s="51" t="s">
        <v>336</v>
      </c>
      <c r="H79" s="52">
        <v>26.09</v>
      </c>
      <c r="I79" s="48"/>
      <c r="J79" s="53"/>
      <c r="K79" s="54"/>
      <c r="L79" s="54"/>
      <c r="M79" s="54"/>
      <c r="N79" s="54"/>
      <c r="O79" s="54"/>
      <c r="P79" s="54"/>
      <c r="Q79" s="55"/>
      <c r="AQ79" s="50" t="s">
        <v>51</v>
      </c>
      <c r="AR79" s="50" t="s">
        <v>15</v>
      </c>
      <c r="AS79" s="5" t="s">
        <v>15</v>
      </c>
      <c r="AT79" s="5" t="s">
        <v>7</v>
      </c>
      <c r="AU79" s="5" t="s">
        <v>13</v>
      </c>
      <c r="AV79" s="50" t="s">
        <v>41</v>
      </c>
    </row>
    <row r="80" spans="1:62" s="6" customFormat="1" x14ac:dyDescent="0.2">
      <c r="B80" s="64"/>
      <c r="D80" s="49" t="s">
        <v>51</v>
      </c>
      <c r="E80" s="65" t="s">
        <v>0</v>
      </c>
      <c r="F80" s="66" t="s">
        <v>311</v>
      </c>
      <c r="H80" s="65" t="s">
        <v>0</v>
      </c>
      <c r="I80" s="64"/>
      <c r="J80" s="67"/>
      <c r="K80" s="68"/>
      <c r="L80" s="68"/>
      <c r="M80" s="68"/>
      <c r="N80" s="68"/>
      <c r="O80" s="68"/>
      <c r="P80" s="68"/>
      <c r="Q80" s="69"/>
      <c r="AQ80" s="65" t="s">
        <v>51</v>
      </c>
      <c r="AR80" s="65" t="s">
        <v>15</v>
      </c>
      <c r="AS80" s="6" t="s">
        <v>14</v>
      </c>
      <c r="AT80" s="6" t="s">
        <v>7</v>
      </c>
      <c r="AU80" s="6" t="s">
        <v>13</v>
      </c>
      <c r="AV80" s="65" t="s">
        <v>41</v>
      </c>
    </row>
    <row r="81" spans="1:48" s="5" customFormat="1" x14ac:dyDescent="0.2">
      <c r="B81" s="48"/>
      <c r="D81" s="49" t="s">
        <v>51</v>
      </c>
      <c r="E81" s="50" t="s">
        <v>0</v>
      </c>
      <c r="F81" s="51" t="s">
        <v>312</v>
      </c>
      <c r="H81" s="52">
        <v>21.884</v>
      </c>
      <c r="I81" s="48"/>
      <c r="J81" s="53"/>
      <c r="K81" s="54"/>
      <c r="L81" s="54"/>
      <c r="M81" s="54"/>
      <c r="N81" s="54"/>
      <c r="O81" s="54"/>
      <c r="P81" s="54"/>
      <c r="Q81" s="55"/>
      <c r="AQ81" s="50" t="s">
        <v>51</v>
      </c>
      <c r="AR81" s="50" t="s">
        <v>15</v>
      </c>
      <c r="AS81" s="5" t="s">
        <v>15</v>
      </c>
      <c r="AT81" s="5" t="s">
        <v>7</v>
      </c>
      <c r="AU81" s="5" t="s">
        <v>13</v>
      </c>
      <c r="AV81" s="50" t="s">
        <v>41</v>
      </c>
    </row>
    <row r="82" spans="1:48" s="7" customFormat="1" x14ac:dyDescent="0.2">
      <c r="B82" s="70"/>
      <c r="D82" s="49" t="s">
        <v>51</v>
      </c>
      <c r="E82" s="71" t="s">
        <v>0</v>
      </c>
      <c r="F82" s="72" t="s">
        <v>99</v>
      </c>
      <c r="H82" s="73">
        <v>166.505</v>
      </c>
      <c r="I82" s="70"/>
      <c r="J82" s="74"/>
      <c r="K82" s="75"/>
      <c r="L82" s="75"/>
      <c r="M82" s="75"/>
      <c r="N82" s="75"/>
      <c r="O82" s="75"/>
      <c r="P82" s="75"/>
      <c r="Q82" s="76"/>
      <c r="AQ82" s="71" t="s">
        <v>51</v>
      </c>
      <c r="AR82" s="71" t="s">
        <v>15</v>
      </c>
      <c r="AS82" s="7" t="s">
        <v>59</v>
      </c>
      <c r="AT82" s="7" t="s">
        <v>7</v>
      </c>
      <c r="AU82" s="7" t="s">
        <v>14</v>
      </c>
      <c r="AV82" s="71" t="s">
        <v>41</v>
      </c>
    </row>
    <row r="83" spans="1:48" s="2" customFormat="1" ht="6.95" customHeight="1" x14ac:dyDescent="0.2">
      <c r="A83" s="12"/>
      <c r="B83" s="15"/>
      <c r="C83" s="16"/>
      <c r="D83" s="16"/>
      <c r="E83" s="16"/>
      <c r="F83" s="16"/>
      <c r="G83" s="16"/>
      <c r="H83" s="16"/>
      <c r="I83" s="13"/>
      <c r="J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</sheetData>
  <sheetProtection algorithmName="SHA-512" hashValue="5sAiQKpIJ0IFc/+6xJKhT8vZQyX6WMPgpQkP3TeO6iN+DGuBOAyqig2k5dgEqLSPrjjbUh4bkRUqls1nEEkseQ==" saltValue="YuOpduXe2Ht04w8r0gapXQ==" spinCount="100000" sheet="1" objects="1" scenarios="1"/>
  <autoFilter ref="C17:H82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scale="9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64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5" style="1" customWidth="1"/>
    <col min="6" max="6" width="71.33203125" style="1" customWidth="1"/>
    <col min="7" max="7" width="7.5" style="1" customWidth="1"/>
    <col min="8" max="8" width="14.66406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48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'F - Dětská dílnička'!E6:H6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26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'F - Dětská dílnička'!F12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'F - Dětská dílnička'!F14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SUM(M19:M41)</f>
        <v>22.894833999999999</v>
      </c>
      <c r="N18" s="30"/>
      <c r="O18" s="31">
        <f>SUM(O19:O41)</f>
        <v>0.64786859000000008</v>
      </c>
      <c r="P18" s="30"/>
      <c r="Q18" s="32">
        <f>SUM(Q19:Q41)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SUM(BH19:BH41)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337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48</v>
      </c>
      <c r="G20" s="40" t="s">
        <v>49</v>
      </c>
      <c r="H20" s="41">
        <v>23.704999999999998</v>
      </c>
      <c r="I20" s="13"/>
      <c r="J20" s="42" t="s">
        <v>0</v>
      </c>
      <c r="K20" s="43" t="s">
        <v>9</v>
      </c>
      <c r="L20" s="44">
        <v>0.17</v>
      </c>
      <c r="M20" s="44">
        <f>L20*H20</f>
        <v>4.0298499999999997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50</v>
      </c>
    </row>
    <row r="21" spans="1:62" s="5" customFormat="1" x14ac:dyDescent="0.2">
      <c r="B21" s="48"/>
      <c r="D21" s="49" t="s">
        <v>51</v>
      </c>
      <c r="E21" s="50"/>
      <c r="F21" s="51" t="s">
        <v>338</v>
      </c>
      <c r="H21" s="52">
        <v>23.704999999999998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26.076000000000001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0.24276756000000002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57</v>
      </c>
    </row>
    <row r="23" spans="1:62" s="5" customFormat="1" x14ac:dyDescent="0.2">
      <c r="B23" s="48"/>
      <c r="D23" s="49" t="s">
        <v>51</v>
      </c>
      <c r="E23" s="50"/>
      <c r="F23" s="51" t="s">
        <v>339</v>
      </c>
      <c r="H23" s="52">
        <v>26.076000000000001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60</v>
      </c>
      <c r="G24" s="40" t="s">
        <v>61</v>
      </c>
      <c r="H24" s="41">
        <v>0.47399999999999998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1.192E-2</v>
      </c>
      <c r="O24" s="44">
        <f>N24*H24</f>
        <v>5.65008E-3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62</v>
      </c>
    </row>
    <row r="25" spans="1:62" s="5" customFormat="1" x14ac:dyDescent="0.2">
      <c r="B25" s="48"/>
      <c r="D25" s="49" t="s">
        <v>51</v>
      </c>
      <c r="E25" s="50"/>
      <c r="F25" s="51" t="s">
        <v>340</v>
      </c>
      <c r="H25" s="52">
        <v>0.47399999999999998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65</v>
      </c>
      <c r="G26" s="40" t="s">
        <v>49</v>
      </c>
      <c r="H26" s="41">
        <v>18.648</v>
      </c>
      <c r="I26" s="13"/>
      <c r="J26" s="42" t="s">
        <v>0</v>
      </c>
      <c r="K26" s="43" t="s">
        <v>9</v>
      </c>
      <c r="L26" s="44">
        <v>0.34599999999999997</v>
      </c>
      <c r="M26" s="44">
        <f>L26*H26</f>
        <v>6.4522079999999997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66</v>
      </c>
    </row>
    <row r="27" spans="1:62" s="5" customFormat="1" x14ac:dyDescent="0.2">
      <c r="B27" s="48"/>
      <c r="D27" s="49" t="s">
        <v>51</v>
      </c>
      <c r="E27" s="50"/>
      <c r="F27" s="51" t="s">
        <v>341</v>
      </c>
      <c r="H27" s="52">
        <v>18.648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16.5" customHeight="1" x14ac:dyDescent="0.2">
      <c r="A28" s="12"/>
      <c r="B28" s="36"/>
      <c r="C28" s="56" t="s">
        <v>69</v>
      </c>
      <c r="D28" s="56" t="s">
        <v>54</v>
      </c>
      <c r="E28" s="57"/>
      <c r="F28" s="58" t="s">
        <v>55</v>
      </c>
      <c r="G28" s="59" t="s">
        <v>49</v>
      </c>
      <c r="H28" s="60">
        <v>20.513000000000002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9.3100000000000006E-3</v>
      </c>
      <c r="O28" s="44">
        <f>N28*H28</f>
        <v>0.19097603000000002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70</v>
      </c>
    </row>
    <row r="29" spans="1:62" s="5" customFormat="1" x14ac:dyDescent="0.2">
      <c r="B29" s="48"/>
      <c r="D29" s="49" t="s">
        <v>51</v>
      </c>
      <c r="E29" s="50"/>
      <c r="F29" s="51" t="s">
        <v>342</v>
      </c>
      <c r="H29" s="52">
        <v>20.513000000000002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37" t="s">
        <v>72</v>
      </c>
      <c r="D30" s="37" t="s">
        <v>43</v>
      </c>
      <c r="E30" s="38"/>
      <c r="F30" s="39" t="s">
        <v>73</v>
      </c>
      <c r="G30" s="40" t="s">
        <v>61</v>
      </c>
      <c r="H30" s="41">
        <v>0.373</v>
      </c>
      <c r="I30" s="13"/>
      <c r="J30" s="42" t="s">
        <v>0</v>
      </c>
      <c r="K30" s="43" t="s">
        <v>9</v>
      </c>
      <c r="L30" s="44">
        <v>0</v>
      </c>
      <c r="M30" s="44">
        <f>L30*H30</f>
        <v>0</v>
      </c>
      <c r="N30" s="44">
        <v>2.2839999999999999E-2</v>
      </c>
      <c r="O30" s="44">
        <f>N30*H30</f>
        <v>8.5193200000000004E-3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46</v>
      </c>
      <c r="AQ30" s="46" t="s">
        <v>43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74</v>
      </c>
    </row>
    <row r="31" spans="1:62" s="5" customFormat="1" x14ac:dyDescent="0.2">
      <c r="B31" s="48"/>
      <c r="D31" s="49" t="s">
        <v>51</v>
      </c>
      <c r="E31" s="50" t="s">
        <v>0</v>
      </c>
      <c r="F31" s="51" t="s">
        <v>343</v>
      </c>
      <c r="H31" s="52">
        <v>0.373</v>
      </c>
      <c r="I31" s="48"/>
      <c r="J31" s="53"/>
      <c r="K31" s="54"/>
      <c r="L31" s="54"/>
      <c r="M31" s="54"/>
      <c r="N31" s="54"/>
      <c r="O31" s="54"/>
      <c r="P31" s="54"/>
      <c r="Q31" s="55"/>
      <c r="AQ31" s="50" t="s">
        <v>51</v>
      </c>
      <c r="AR31" s="50" t="s">
        <v>15</v>
      </c>
      <c r="AS31" s="5" t="s">
        <v>15</v>
      </c>
      <c r="AT31" s="5" t="s">
        <v>7</v>
      </c>
      <c r="AU31" s="5" t="s">
        <v>14</v>
      </c>
      <c r="AV31" s="50" t="s">
        <v>41</v>
      </c>
    </row>
    <row r="32" spans="1:62" s="2" customFormat="1" ht="16.5" customHeight="1" x14ac:dyDescent="0.2">
      <c r="A32" s="12"/>
      <c r="B32" s="36"/>
      <c r="C32" s="37" t="s">
        <v>76</v>
      </c>
      <c r="D32" s="37" t="s">
        <v>43</v>
      </c>
      <c r="E32" s="38"/>
      <c r="F32" s="39" t="s">
        <v>344</v>
      </c>
      <c r="G32" s="40" t="s">
        <v>49</v>
      </c>
      <c r="H32" s="41">
        <v>1.6220000000000001</v>
      </c>
      <c r="I32" s="13"/>
      <c r="J32" s="42" t="s">
        <v>0</v>
      </c>
      <c r="K32" s="43" t="s">
        <v>9</v>
      </c>
      <c r="L32" s="44">
        <v>0.2</v>
      </c>
      <c r="M32" s="44">
        <f>L32*H32</f>
        <v>0.32440000000000002</v>
      </c>
      <c r="N32" s="44">
        <v>0</v>
      </c>
      <c r="O32" s="44">
        <f>N32*H32</f>
        <v>0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46</v>
      </c>
      <c r="AQ32" s="46" t="s">
        <v>43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345</v>
      </c>
    </row>
    <row r="33" spans="1:62" s="5" customFormat="1" x14ac:dyDescent="0.2">
      <c r="B33" s="48"/>
      <c r="D33" s="49" t="s">
        <v>51</v>
      </c>
      <c r="E33" s="50"/>
      <c r="F33" s="51" t="s">
        <v>346</v>
      </c>
      <c r="H33" s="52">
        <v>1.6220000000000001</v>
      </c>
      <c r="I33" s="48"/>
      <c r="J33" s="53"/>
      <c r="K33" s="54"/>
      <c r="L33" s="54"/>
      <c r="M33" s="54"/>
      <c r="N33" s="54"/>
      <c r="O33" s="54"/>
      <c r="P33" s="54"/>
      <c r="Q33" s="55"/>
      <c r="AQ33" s="50" t="s">
        <v>51</v>
      </c>
      <c r="AR33" s="50" t="s">
        <v>15</v>
      </c>
      <c r="AS33" s="5" t="s">
        <v>15</v>
      </c>
      <c r="AT33" s="5" t="s">
        <v>7</v>
      </c>
      <c r="AU33" s="5" t="s">
        <v>14</v>
      </c>
      <c r="AV33" s="50" t="s">
        <v>41</v>
      </c>
    </row>
    <row r="34" spans="1:62" s="2" customFormat="1" ht="24.2" customHeight="1" x14ac:dyDescent="0.2">
      <c r="A34" s="12"/>
      <c r="B34" s="36"/>
      <c r="C34" s="56" t="s">
        <v>81</v>
      </c>
      <c r="D34" s="56" t="s">
        <v>54</v>
      </c>
      <c r="E34" s="57"/>
      <c r="F34" s="58" t="s">
        <v>347</v>
      </c>
      <c r="G34" s="59" t="s">
        <v>109</v>
      </c>
      <c r="H34" s="60">
        <v>1</v>
      </c>
      <c r="I34" s="61"/>
      <c r="J34" s="62" t="s">
        <v>0</v>
      </c>
      <c r="K34" s="63" t="s">
        <v>9</v>
      </c>
      <c r="L34" s="44">
        <v>0</v>
      </c>
      <c r="M34" s="44">
        <f>L34*H34</f>
        <v>0</v>
      </c>
      <c r="N34" s="44">
        <v>2.5000000000000001E-2</v>
      </c>
      <c r="O34" s="44">
        <f>N34*H34</f>
        <v>2.5000000000000001E-2</v>
      </c>
      <c r="P34" s="44">
        <v>0</v>
      </c>
      <c r="Q34" s="45">
        <f>P34*H34</f>
        <v>0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O34" s="46" t="s">
        <v>56</v>
      </c>
      <c r="AQ34" s="46" t="s">
        <v>54</v>
      </c>
      <c r="AR34" s="46" t="s">
        <v>15</v>
      </c>
      <c r="AV34" s="8" t="s">
        <v>41</v>
      </c>
      <c r="BB34" s="47" t="e">
        <f>IF(K34="základní",#REF!,0)</f>
        <v>#REF!</v>
      </c>
      <c r="BC34" s="47">
        <f>IF(K34="snížená",#REF!,0)</f>
        <v>0</v>
      </c>
      <c r="BD34" s="47">
        <f>IF(K34="zákl. přenesená",#REF!,0)</f>
        <v>0</v>
      </c>
      <c r="BE34" s="47">
        <f>IF(K34="sníž. přenesená",#REF!,0)</f>
        <v>0</v>
      </c>
      <c r="BF34" s="47">
        <f>IF(K34="nulová",#REF!,0)</f>
        <v>0</v>
      </c>
      <c r="BG34" s="8" t="s">
        <v>14</v>
      </c>
      <c r="BH34" s="47" t="e">
        <f>ROUND(#REF!*H34,2)</f>
        <v>#REF!</v>
      </c>
      <c r="BI34" s="8" t="s">
        <v>46</v>
      </c>
      <c r="BJ34" s="46" t="s">
        <v>348</v>
      </c>
    </row>
    <row r="35" spans="1:62" s="2" customFormat="1" ht="24.2" customHeight="1" x14ac:dyDescent="0.2">
      <c r="A35" s="12"/>
      <c r="B35" s="36"/>
      <c r="C35" s="37" t="s">
        <v>29</v>
      </c>
      <c r="D35" s="37" t="s">
        <v>43</v>
      </c>
      <c r="E35" s="38"/>
      <c r="F35" s="39" t="s">
        <v>89</v>
      </c>
      <c r="G35" s="40" t="s">
        <v>90</v>
      </c>
      <c r="H35" s="41">
        <v>34.51</v>
      </c>
      <c r="I35" s="13"/>
      <c r="J35" s="42" t="s">
        <v>0</v>
      </c>
      <c r="K35" s="43" t="s">
        <v>9</v>
      </c>
      <c r="L35" s="44">
        <v>0.308</v>
      </c>
      <c r="M35" s="44">
        <f>L35*H35</f>
        <v>10.62908</v>
      </c>
      <c r="N35" s="44">
        <v>0</v>
      </c>
      <c r="O35" s="44">
        <f>N35*H35</f>
        <v>0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46</v>
      </c>
      <c r="AQ35" s="46" t="s">
        <v>43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91</v>
      </c>
    </row>
    <row r="36" spans="1:62" s="5" customFormat="1" x14ac:dyDescent="0.2">
      <c r="B36" s="48"/>
      <c r="D36" s="49" t="s">
        <v>51</v>
      </c>
      <c r="E36" s="50"/>
      <c r="F36" s="51" t="s">
        <v>349</v>
      </c>
      <c r="H36" s="52">
        <v>34.51</v>
      </c>
      <c r="I36" s="48"/>
      <c r="J36" s="53"/>
      <c r="K36" s="54"/>
      <c r="L36" s="54"/>
      <c r="M36" s="54"/>
      <c r="N36" s="54"/>
      <c r="O36" s="54"/>
      <c r="P36" s="54"/>
      <c r="Q36" s="55"/>
      <c r="AQ36" s="50" t="s">
        <v>51</v>
      </c>
      <c r="AR36" s="50" t="s">
        <v>15</v>
      </c>
      <c r="AS36" s="5" t="s">
        <v>15</v>
      </c>
      <c r="AT36" s="5" t="s">
        <v>7</v>
      </c>
      <c r="AU36" s="5" t="s">
        <v>14</v>
      </c>
      <c r="AV36" s="50" t="s">
        <v>41</v>
      </c>
    </row>
    <row r="37" spans="1:62" s="2" customFormat="1" ht="24.2" customHeight="1" x14ac:dyDescent="0.2">
      <c r="A37" s="12"/>
      <c r="B37" s="36"/>
      <c r="C37" s="56" t="s">
        <v>88</v>
      </c>
      <c r="D37" s="56" t="s">
        <v>54</v>
      </c>
      <c r="E37" s="57"/>
      <c r="F37" s="58" t="s">
        <v>100</v>
      </c>
      <c r="G37" s="59" t="s">
        <v>61</v>
      </c>
      <c r="H37" s="60">
        <v>0.38</v>
      </c>
      <c r="I37" s="61"/>
      <c r="J37" s="62" t="s">
        <v>0</v>
      </c>
      <c r="K37" s="63" t="s">
        <v>9</v>
      </c>
      <c r="L37" s="44">
        <v>0</v>
      </c>
      <c r="M37" s="44">
        <f>L37*H37</f>
        <v>0</v>
      </c>
      <c r="N37" s="44">
        <v>0.44</v>
      </c>
      <c r="O37" s="44">
        <f>N37*H37</f>
        <v>0.16720000000000002</v>
      </c>
      <c r="P37" s="44">
        <v>0</v>
      </c>
      <c r="Q37" s="45">
        <f>P37*H37</f>
        <v>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O37" s="46" t="s">
        <v>56</v>
      </c>
      <c r="AQ37" s="46" t="s">
        <v>54</v>
      </c>
      <c r="AR37" s="46" t="s">
        <v>15</v>
      </c>
      <c r="AV37" s="8" t="s">
        <v>41</v>
      </c>
      <c r="BB37" s="47" t="e">
        <f>IF(K37="základní",#REF!,0)</f>
        <v>#REF!</v>
      </c>
      <c r="BC37" s="47">
        <f>IF(K37="snížená",#REF!,0)</f>
        <v>0</v>
      </c>
      <c r="BD37" s="47">
        <f>IF(K37="zákl. přenesená",#REF!,0)</f>
        <v>0</v>
      </c>
      <c r="BE37" s="47">
        <f>IF(K37="sníž. přenesená",#REF!,0)</f>
        <v>0</v>
      </c>
      <c r="BF37" s="47">
        <f>IF(K37="nulová",#REF!,0)</f>
        <v>0</v>
      </c>
      <c r="BG37" s="8" t="s">
        <v>14</v>
      </c>
      <c r="BH37" s="47" t="e">
        <f>ROUND(#REF!*H37,2)</f>
        <v>#REF!</v>
      </c>
      <c r="BI37" s="8" t="s">
        <v>46</v>
      </c>
      <c r="BJ37" s="46" t="s">
        <v>101</v>
      </c>
    </row>
    <row r="38" spans="1:62" s="5" customFormat="1" x14ac:dyDescent="0.2">
      <c r="B38" s="48"/>
      <c r="D38" s="49" t="s">
        <v>51</v>
      </c>
      <c r="E38" s="50"/>
      <c r="F38" s="51" t="s">
        <v>350</v>
      </c>
      <c r="H38" s="52">
        <v>0.38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14</v>
      </c>
      <c r="AV38" s="50" t="s">
        <v>41</v>
      </c>
    </row>
    <row r="39" spans="1:62" s="2" customFormat="1" ht="24.2" customHeight="1" x14ac:dyDescent="0.2">
      <c r="A39" s="12"/>
      <c r="B39" s="36"/>
      <c r="C39" s="37" t="s">
        <v>2</v>
      </c>
      <c r="D39" s="37" t="s">
        <v>43</v>
      </c>
      <c r="E39" s="38"/>
      <c r="F39" s="39" t="s">
        <v>104</v>
      </c>
      <c r="G39" s="40" t="s">
        <v>61</v>
      </c>
      <c r="H39" s="41">
        <v>0.34499999999999997</v>
      </c>
      <c r="I39" s="13"/>
      <c r="J39" s="42" t="s">
        <v>0</v>
      </c>
      <c r="K39" s="43" t="s">
        <v>9</v>
      </c>
      <c r="L39" s="44">
        <v>0</v>
      </c>
      <c r="M39" s="44">
        <f>L39*H39</f>
        <v>0</v>
      </c>
      <c r="N39" s="44">
        <v>2.248E-2</v>
      </c>
      <c r="O39" s="44">
        <f>N39*H39</f>
        <v>7.7555999999999996E-3</v>
      </c>
      <c r="P39" s="44">
        <v>0</v>
      </c>
      <c r="Q39" s="45">
        <f>P39*H39</f>
        <v>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O39" s="46" t="s">
        <v>46</v>
      </c>
      <c r="AQ39" s="46" t="s">
        <v>43</v>
      </c>
      <c r="AR39" s="46" t="s">
        <v>15</v>
      </c>
      <c r="AV39" s="8" t="s">
        <v>41</v>
      </c>
      <c r="BB39" s="47" t="e">
        <f>IF(K39="základní",#REF!,0)</f>
        <v>#REF!</v>
      </c>
      <c r="BC39" s="47">
        <f>IF(K39="snížená",#REF!,0)</f>
        <v>0</v>
      </c>
      <c r="BD39" s="47">
        <f>IF(K39="zákl. přenesená",#REF!,0)</f>
        <v>0</v>
      </c>
      <c r="BE39" s="47">
        <f>IF(K39="sníž. přenesená",#REF!,0)</f>
        <v>0</v>
      </c>
      <c r="BF39" s="47">
        <f>IF(K39="nulová",#REF!,0)</f>
        <v>0</v>
      </c>
      <c r="BG39" s="8" t="s">
        <v>14</v>
      </c>
      <c r="BH39" s="47" t="e">
        <f>ROUND(#REF!*H39,2)</f>
        <v>#REF!</v>
      </c>
      <c r="BI39" s="8" t="s">
        <v>46</v>
      </c>
      <c r="BJ39" s="46" t="s">
        <v>105</v>
      </c>
    </row>
    <row r="40" spans="1:62" s="5" customFormat="1" x14ac:dyDescent="0.2">
      <c r="B40" s="48"/>
      <c r="D40" s="49" t="s">
        <v>51</v>
      </c>
      <c r="E40" s="50"/>
      <c r="F40" s="51" t="s">
        <v>351</v>
      </c>
      <c r="H40" s="52">
        <v>0.34499999999999997</v>
      </c>
      <c r="I40" s="48"/>
      <c r="J40" s="53"/>
      <c r="K40" s="54"/>
      <c r="L40" s="54"/>
      <c r="M40" s="54"/>
      <c r="N40" s="54"/>
      <c r="O40" s="54"/>
      <c r="P40" s="54"/>
      <c r="Q40" s="55"/>
      <c r="AQ40" s="50" t="s">
        <v>51</v>
      </c>
      <c r="AR40" s="50" t="s">
        <v>15</v>
      </c>
      <c r="AS40" s="5" t="s">
        <v>15</v>
      </c>
      <c r="AT40" s="5" t="s">
        <v>7</v>
      </c>
      <c r="AU40" s="5" t="s">
        <v>14</v>
      </c>
      <c r="AV40" s="50" t="s">
        <v>41</v>
      </c>
    </row>
    <row r="41" spans="1:62" s="2" customFormat="1" ht="24.2" customHeight="1" x14ac:dyDescent="0.2">
      <c r="A41" s="12"/>
      <c r="B41" s="36"/>
      <c r="C41" s="37" t="s">
        <v>103</v>
      </c>
      <c r="D41" s="37" t="s">
        <v>43</v>
      </c>
      <c r="E41" s="38"/>
      <c r="F41" s="39" t="s">
        <v>112</v>
      </c>
      <c r="G41" s="40" t="s">
        <v>113</v>
      </c>
      <c r="H41" s="41">
        <v>0.64800000000000002</v>
      </c>
      <c r="I41" s="13"/>
      <c r="J41" s="42" t="s">
        <v>0</v>
      </c>
      <c r="K41" s="43" t="s">
        <v>9</v>
      </c>
      <c r="L41" s="44">
        <v>2.2519999999999998</v>
      </c>
      <c r="M41" s="44">
        <f>L41*H41</f>
        <v>1.4592959999999999</v>
      </c>
      <c r="N41" s="44">
        <v>0</v>
      </c>
      <c r="O41" s="44">
        <f>N41*H41</f>
        <v>0</v>
      </c>
      <c r="P41" s="44">
        <v>0</v>
      </c>
      <c r="Q41" s="45">
        <f>P41*H41</f>
        <v>0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O41" s="46" t="s">
        <v>46</v>
      </c>
      <c r="AQ41" s="46" t="s">
        <v>43</v>
      </c>
      <c r="AR41" s="46" t="s">
        <v>15</v>
      </c>
      <c r="AV41" s="8" t="s">
        <v>41</v>
      </c>
      <c r="BB41" s="47" t="e">
        <f>IF(K41="základní",#REF!,0)</f>
        <v>#REF!</v>
      </c>
      <c r="BC41" s="47">
        <f>IF(K41="snížená",#REF!,0)</f>
        <v>0</v>
      </c>
      <c r="BD41" s="47">
        <f>IF(K41="zákl. přenesená",#REF!,0)</f>
        <v>0</v>
      </c>
      <c r="BE41" s="47">
        <f>IF(K41="sníž. přenesená",#REF!,0)</f>
        <v>0</v>
      </c>
      <c r="BF41" s="47">
        <f>IF(K41="nulová",#REF!,0)</f>
        <v>0</v>
      </c>
      <c r="BG41" s="8" t="s">
        <v>14</v>
      </c>
      <c r="BH41" s="47" t="e">
        <f>ROUND(#REF!*H41,2)</f>
        <v>#REF!</v>
      </c>
      <c r="BI41" s="8" t="s">
        <v>46</v>
      </c>
      <c r="BJ41" s="46" t="s">
        <v>114</v>
      </c>
    </row>
    <row r="42" spans="1:62" s="4" customFormat="1" ht="22.9" customHeight="1" x14ac:dyDescent="0.2">
      <c r="B42" s="27"/>
      <c r="D42" s="28" t="s">
        <v>12</v>
      </c>
      <c r="E42" s="35"/>
      <c r="F42" s="35" t="s">
        <v>115</v>
      </c>
      <c r="I42" s="27"/>
      <c r="J42" s="29"/>
      <c r="K42" s="30"/>
      <c r="L42" s="30"/>
      <c r="M42" s="31">
        <f>SUM(M43:M46)</f>
        <v>8.675357</v>
      </c>
      <c r="N42" s="30"/>
      <c r="O42" s="31">
        <f>SUM(O43:O46)</f>
        <v>0.21079800000000001</v>
      </c>
      <c r="P42" s="30"/>
      <c r="Q42" s="32">
        <f>SUM(Q43:Q46)</f>
        <v>0</v>
      </c>
      <c r="AO42" s="28" t="s">
        <v>15</v>
      </c>
      <c r="AQ42" s="33" t="s">
        <v>12</v>
      </c>
      <c r="AR42" s="33" t="s">
        <v>14</v>
      </c>
      <c r="AV42" s="28" t="s">
        <v>41</v>
      </c>
      <c r="BH42" s="34" t="e">
        <f>SUM(BH43:BH46)</f>
        <v>#REF!</v>
      </c>
    </row>
    <row r="43" spans="1:62" s="2" customFormat="1" ht="33" customHeight="1" x14ac:dyDescent="0.2">
      <c r="A43" s="12"/>
      <c r="B43" s="36"/>
      <c r="C43" s="37" t="s">
        <v>107</v>
      </c>
      <c r="D43" s="37" t="s">
        <v>43</v>
      </c>
      <c r="E43" s="38"/>
      <c r="F43" s="39" t="s">
        <v>116</v>
      </c>
      <c r="G43" s="40" t="s">
        <v>49</v>
      </c>
      <c r="H43" s="41">
        <v>9.3239999999999998</v>
      </c>
      <c r="I43" s="13"/>
      <c r="J43" s="42" t="s">
        <v>0</v>
      </c>
      <c r="K43" s="43" t="s">
        <v>9</v>
      </c>
      <c r="L43" s="44">
        <v>0.59299999999999997</v>
      </c>
      <c r="M43" s="44">
        <f>L43*H43</f>
        <v>5.5291319999999997</v>
      </c>
      <c r="N43" s="44">
        <v>1.9900000000000001E-2</v>
      </c>
      <c r="O43" s="44">
        <f>N43*H43</f>
        <v>0.18554760000000001</v>
      </c>
      <c r="P43" s="44">
        <v>0</v>
      </c>
      <c r="Q43" s="45">
        <f>P43*H43</f>
        <v>0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O43" s="46" t="s">
        <v>46</v>
      </c>
      <c r="AQ43" s="46" t="s">
        <v>43</v>
      </c>
      <c r="AR43" s="46" t="s">
        <v>15</v>
      </c>
      <c r="AV43" s="8" t="s">
        <v>41</v>
      </c>
      <c r="BB43" s="47" t="e">
        <f>IF(K43="základní",#REF!,0)</f>
        <v>#REF!</v>
      </c>
      <c r="BC43" s="47">
        <f>IF(K43="snížená",#REF!,0)</f>
        <v>0</v>
      </c>
      <c r="BD43" s="47">
        <f>IF(K43="zákl. přenesená",#REF!,0)</f>
        <v>0</v>
      </c>
      <c r="BE43" s="47">
        <f>IF(K43="sníž. přenesená",#REF!,0)</f>
        <v>0</v>
      </c>
      <c r="BF43" s="47">
        <f>IF(K43="nulová",#REF!,0)</f>
        <v>0</v>
      </c>
      <c r="BG43" s="8" t="s">
        <v>14</v>
      </c>
      <c r="BH43" s="47" t="e">
        <f>ROUND(#REF!*H43,2)</f>
        <v>#REF!</v>
      </c>
      <c r="BI43" s="8" t="s">
        <v>46</v>
      </c>
      <c r="BJ43" s="46" t="s">
        <v>117</v>
      </c>
    </row>
    <row r="44" spans="1:62" s="5" customFormat="1" x14ac:dyDescent="0.2">
      <c r="B44" s="48"/>
      <c r="D44" s="49" t="s">
        <v>51</v>
      </c>
      <c r="E44" s="50"/>
      <c r="F44" s="51" t="s">
        <v>352</v>
      </c>
      <c r="H44" s="52">
        <v>9.3239999999999998</v>
      </c>
      <c r="I44" s="48"/>
      <c r="J44" s="53"/>
      <c r="K44" s="54"/>
      <c r="L44" s="54"/>
      <c r="M44" s="54"/>
      <c r="N44" s="54"/>
      <c r="O44" s="54"/>
      <c r="P44" s="54"/>
      <c r="Q44" s="55"/>
      <c r="AQ44" s="50" t="s">
        <v>51</v>
      </c>
      <c r="AR44" s="50" t="s">
        <v>15</v>
      </c>
      <c r="AS44" s="5" t="s">
        <v>15</v>
      </c>
      <c r="AT44" s="5" t="s">
        <v>7</v>
      </c>
      <c r="AU44" s="5" t="s">
        <v>14</v>
      </c>
      <c r="AV44" s="50" t="s">
        <v>41</v>
      </c>
    </row>
    <row r="45" spans="1:62" s="2" customFormat="1" ht="24.2" customHeight="1" x14ac:dyDescent="0.2">
      <c r="A45" s="12"/>
      <c r="B45" s="36"/>
      <c r="C45" s="37" t="s">
        <v>111</v>
      </c>
      <c r="D45" s="37" t="s">
        <v>43</v>
      </c>
      <c r="E45" s="38"/>
      <c r="F45" s="39" t="s">
        <v>120</v>
      </c>
      <c r="G45" s="40" t="s">
        <v>90</v>
      </c>
      <c r="H45" s="41">
        <v>2.52</v>
      </c>
      <c r="I45" s="13"/>
      <c r="J45" s="42" t="s">
        <v>0</v>
      </c>
      <c r="K45" s="43" t="s">
        <v>9</v>
      </c>
      <c r="L45" s="44">
        <v>1.125</v>
      </c>
      <c r="M45" s="44">
        <f>L45*H45</f>
        <v>2.835</v>
      </c>
      <c r="N45" s="44">
        <v>1.0019999999999999E-2</v>
      </c>
      <c r="O45" s="44">
        <f>N45*H45</f>
        <v>2.5250399999999999E-2</v>
      </c>
      <c r="P45" s="44">
        <v>0</v>
      </c>
      <c r="Q45" s="45">
        <f>P45*H45</f>
        <v>0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O45" s="46" t="s">
        <v>46</v>
      </c>
      <c r="AQ45" s="46" t="s">
        <v>43</v>
      </c>
      <c r="AR45" s="46" t="s">
        <v>15</v>
      </c>
      <c r="AV45" s="8" t="s">
        <v>41</v>
      </c>
      <c r="BB45" s="47" t="e">
        <f>IF(K45="základní",#REF!,0)</f>
        <v>#REF!</v>
      </c>
      <c r="BC45" s="47">
        <f>IF(K45="snížená",#REF!,0)</f>
        <v>0</v>
      </c>
      <c r="BD45" s="47">
        <f>IF(K45="zákl. přenesená",#REF!,0)</f>
        <v>0</v>
      </c>
      <c r="BE45" s="47">
        <f>IF(K45="sníž. přenesená",#REF!,0)</f>
        <v>0</v>
      </c>
      <c r="BF45" s="47">
        <f>IF(K45="nulová",#REF!,0)</f>
        <v>0</v>
      </c>
      <c r="BG45" s="8" t="s">
        <v>14</v>
      </c>
      <c r="BH45" s="47" t="e">
        <f>ROUND(#REF!*H45,2)</f>
        <v>#REF!</v>
      </c>
      <c r="BI45" s="8" t="s">
        <v>46</v>
      </c>
      <c r="BJ45" s="46" t="s">
        <v>121</v>
      </c>
    </row>
    <row r="46" spans="1:62" s="2" customFormat="1" ht="24.2" customHeight="1" x14ac:dyDescent="0.2">
      <c r="A46" s="12"/>
      <c r="B46" s="36"/>
      <c r="C46" s="37" t="s">
        <v>46</v>
      </c>
      <c r="D46" s="37" t="s">
        <v>43</v>
      </c>
      <c r="E46" s="38"/>
      <c r="F46" s="39" t="s">
        <v>123</v>
      </c>
      <c r="G46" s="40" t="s">
        <v>113</v>
      </c>
      <c r="H46" s="41">
        <v>0.21099999999999999</v>
      </c>
      <c r="I46" s="13"/>
      <c r="J46" s="42" t="s">
        <v>0</v>
      </c>
      <c r="K46" s="43" t="s">
        <v>9</v>
      </c>
      <c r="L46" s="44">
        <v>1.4750000000000001</v>
      </c>
      <c r="M46" s="44">
        <f>L46*H46</f>
        <v>0.31122500000000003</v>
      </c>
      <c r="N46" s="44">
        <v>0</v>
      </c>
      <c r="O46" s="44">
        <f>N46*H46</f>
        <v>0</v>
      </c>
      <c r="P46" s="44">
        <v>0</v>
      </c>
      <c r="Q46" s="45">
        <f>P46*H46</f>
        <v>0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O46" s="46" t="s">
        <v>46</v>
      </c>
      <c r="AQ46" s="46" t="s">
        <v>43</v>
      </c>
      <c r="AR46" s="46" t="s">
        <v>15</v>
      </c>
      <c r="AV46" s="8" t="s">
        <v>41</v>
      </c>
      <c r="BB46" s="47" t="e">
        <f>IF(K46="základní",#REF!,0)</f>
        <v>#REF!</v>
      </c>
      <c r="BC46" s="47">
        <f>IF(K46="snížená",#REF!,0)</f>
        <v>0</v>
      </c>
      <c r="BD46" s="47">
        <f>IF(K46="zákl. přenesená",#REF!,0)</f>
        <v>0</v>
      </c>
      <c r="BE46" s="47">
        <f>IF(K46="sníž. přenesená",#REF!,0)</f>
        <v>0</v>
      </c>
      <c r="BF46" s="47">
        <f>IF(K46="nulová",#REF!,0)</f>
        <v>0</v>
      </c>
      <c r="BG46" s="8" t="s">
        <v>14</v>
      </c>
      <c r="BH46" s="47" t="e">
        <f>ROUND(#REF!*H46,2)</f>
        <v>#REF!</v>
      </c>
      <c r="BI46" s="8" t="s">
        <v>46</v>
      </c>
      <c r="BJ46" s="46" t="s">
        <v>124</v>
      </c>
    </row>
    <row r="47" spans="1:62" s="4" customFormat="1" ht="22.9" customHeight="1" x14ac:dyDescent="0.2">
      <c r="B47" s="27"/>
      <c r="D47" s="28" t="s">
        <v>12</v>
      </c>
      <c r="E47" s="35"/>
      <c r="F47" s="35" t="s">
        <v>133</v>
      </c>
      <c r="I47" s="27"/>
      <c r="J47" s="29"/>
      <c r="K47" s="30"/>
      <c r="L47" s="30"/>
      <c r="M47" s="31">
        <f>SUM(M48:M63)</f>
        <v>16.421399999999998</v>
      </c>
      <c r="N47" s="30"/>
      <c r="O47" s="31">
        <f>SUM(O48:O63)</f>
        <v>1.36845E-2</v>
      </c>
      <c r="P47" s="30"/>
      <c r="Q47" s="32">
        <f>SUM(Q48:Q63)</f>
        <v>0</v>
      </c>
      <c r="AO47" s="28" t="s">
        <v>15</v>
      </c>
      <c r="AQ47" s="33" t="s">
        <v>12</v>
      </c>
      <c r="AR47" s="33" t="s">
        <v>14</v>
      </c>
      <c r="AV47" s="28" t="s">
        <v>41</v>
      </c>
      <c r="BH47" s="34" t="e">
        <f>SUM(BH48:BH63)</f>
        <v>#REF!</v>
      </c>
    </row>
    <row r="48" spans="1:62" s="2" customFormat="1" ht="24.2" customHeight="1" x14ac:dyDescent="0.2">
      <c r="A48" s="12"/>
      <c r="B48" s="36"/>
      <c r="C48" s="37" t="s">
        <v>119</v>
      </c>
      <c r="D48" s="37" t="s">
        <v>43</v>
      </c>
      <c r="E48" s="38"/>
      <c r="F48" s="39" t="s">
        <v>134</v>
      </c>
      <c r="G48" s="40" t="s">
        <v>49</v>
      </c>
      <c r="H48" s="41">
        <v>54.738</v>
      </c>
      <c r="I48" s="13"/>
      <c r="J48" s="42" t="s">
        <v>0</v>
      </c>
      <c r="K48" s="43" t="s">
        <v>9</v>
      </c>
      <c r="L48" s="44">
        <v>0.3</v>
      </c>
      <c r="M48" s="44">
        <f>L48*H48</f>
        <v>16.421399999999998</v>
      </c>
      <c r="N48" s="44">
        <v>2.5000000000000001E-4</v>
      </c>
      <c r="O48" s="44">
        <f>N48*H48</f>
        <v>1.36845E-2</v>
      </c>
      <c r="P48" s="44">
        <v>0</v>
      </c>
      <c r="Q48" s="45">
        <f>P48*H48</f>
        <v>0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O48" s="46" t="s">
        <v>46</v>
      </c>
      <c r="AQ48" s="46" t="s">
        <v>43</v>
      </c>
      <c r="AR48" s="46" t="s">
        <v>15</v>
      </c>
      <c r="AV48" s="8" t="s">
        <v>41</v>
      </c>
      <c r="BB48" s="47" t="e">
        <f>IF(K48="základní",#REF!,0)</f>
        <v>#REF!</v>
      </c>
      <c r="BC48" s="47">
        <f>IF(K48="snížená",#REF!,0)</f>
        <v>0</v>
      </c>
      <c r="BD48" s="47">
        <f>IF(K48="zákl. přenesená",#REF!,0)</f>
        <v>0</v>
      </c>
      <c r="BE48" s="47">
        <f>IF(K48="sníž. přenesená",#REF!,0)</f>
        <v>0</v>
      </c>
      <c r="BF48" s="47">
        <f>IF(K48="nulová",#REF!,0)</f>
        <v>0</v>
      </c>
      <c r="BG48" s="8" t="s">
        <v>14</v>
      </c>
      <c r="BH48" s="47" t="e">
        <f>ROUND(#REF!*H48,2)</f>
        <v>#REF!</v>
      </c>
      <c r="BI48" s="8" t="s">
        <v>46</v>
      </c>
      <c r="BJ48" s="46" t="s">
        <v>135</v>
      </c>
    </row>
    <row r="49" spans="1:62" s="6" customFormat="1" x14ac:dyDescent="0.2">
      <c r="B49" s="64"/>
      <c r="D49" s="49" t="s">
        <v>51</v>
      </c>
      <c r="E49" s="65"/>
      <c r="F49" s="66" t="s">
        <v>353</v>
      </c>
      <c r="H49" s="65" t="s">
        <v>0</v>
      </c>
      <c r="I49" s="64"/>
      <c r="J49" s="67"/>
      <c r="K49" s="68"/>
      <c r="L49" s="68"/>
      <c r="M49" s="68"/>
      <c r="N49" s="68"/>
      <c r="O49" s="68"/>
      <c r="P49" s="68"/>
      <c r="Q49" s="69"/>
      <c r="AQ49" s="65" t="s">
        <v>51</v>
      </c>
      <c r="AR49" s="65" t="s">
        <v>15</v>
      </c>
      <c r="AS49" s="6" t="s">
        <v>14</v>
      </c>
      <c r="AT49" s="6" t="s">
        <v>7</v>
      </c>
      <c r="AU49" s="6" t="s">
        <v>13</v>
      </c>
      <c r="AV49" s="65" t="s">
        <v>41</v>
      </c>
    </row>
    <row r="50" spans="1:62" s="5" customFormat="1" x14ac:dyDescent="0.2">
      <c r="B50" s="48"/>
      <c r="D50" s="49" t="s">
        <v>51</v>
      </c>
      <c r="E50" s="50"/>
      <c r="F50" s="51" t="s">
        <v>354</v>
      </c>
      <c r="H50" s="52">
        <v>13.986000000000001</v>
      </c>
      <c r="I50" s="48"/>
      <c r="J50" s="53"/>
      <c r="K50" s="54"/>
      <c r="L50" s="54"/>
      <c r="M50" s="54"/>
      <c r="N50" s="54"/>
      <c r="O50" s="54"/>
      <c r="P50" s="54"/>
      <c r="Q50" s="55"/>
      <c r="AQ50" s="50" t="s">
        <v>51</v>
      </c>
      <c r="AR50" s="50" t="s">
        <v>15</v>
      </c>
      <c r="AS50" s="5" t="s">
        <v>15</v>
      </c>
      <c r="AT50" s="5" t="s">
        <v>7</v>
      </c>
      <c r="AU50" s="5" t="s">
        <v>13</v>
      </c>
      <c r="AV50" s="50" t="s">
        <v>41</v>
      </c>
    </row>
    <row r="51" spans="1:62" s="6" customFormat="1" x14ac:dyDescent="0.2">
      <c r="B51" s="64"/>
      <c r="D51" s="49" t="s">
        <v>51</v>
      </c>
      <c r="E51" s="65"/>
      <c r="F51" s="66" t="s">
        <v>137</v>
      </c>
      <c r="H51" s="65" t="s">
        <v>0</v>
      </c>
      <c r="I51" s="64"/>
      <c r="J51" s="67"/>
      <c r="K51" s="68"/>
      <c r="L51" s="68"/>
      <c r="M51" s="68"/>
      <c r="N51" s="68"/>
      <c r="O51" s="68"/>
      <c r="P51" s="68"/>
      <c r="Q51" s="69"/>
      <c r="AQ51" s="65" t="s">
        <v>51</v>
      </c>
      <c r="AR51" s="65" t="s">
        <v>15</v>
      </c>
      <c r="AS51" s="6" t="s">
        <v>14</v>
      </c>
      <c r="AT51" s="6" t="s">
        <v>7</v>
      </c>
      <c r="AU51" s="6" t="s">
        <v>13</v>
      </c>
      <c r="AV51" s="65" t="s">
        <v>41</v>
      </c>
    </row>
    <row r="52" spans="1:62" s="5" customFormat="1" x14ac:dyDescent="0.2">
      <c r="B52" s="48"/>
      <c r="D52" s="49" t="s">
        <v>51</v>
      </c>
      <c r="E52" s="50"/>
      <c r="F52" s="51" t="s">
        <v>355</v>
      </c>
      <c r="H52" s="52">
        <v>13.804</v>
      </c>
      <c r="I52" s="48"/>
      <c r="J52" s="53"/>
      <c r="K52" s="54"/>
      <c r="L52" s="54"/>
      <c r="M52" s="54"/>
      <c r="N52" s="54"/>
      <c r="O52" s="54"/>
      <c r="P52" s="54"/>
      <c r="Q52" s="55"/>
      <c r="AQ52" s="50" t="s">
        <v>51</v>
      </c>
      <c r="AR52" s="50" t="s">
        <v>15</v>
      </c>
      <c r="AS52" s="5" t="s">
        <v>15</v>
      </c>
      <c r="AT52" s="5" t="s">
        <v>7</v>
      </c>
      <c r="AU52" s="5" t="s">
        <v>13</v>
      </c>
      <c r="AV52" s="50" t="s">
        <v>41</v>
      </c>
    </row>
    <row r="53" spans="1:62" s="6" customFormat="1" x14ac:dyDescent="0.2">
      <c r="B53" s="64"/>
      <c r="D53" s="49" t="s">
        <v>51</v>
      </c>
      <c r="E53" s="65"/>
      <c r="F53" s="66" t="s">
        <v>356</v>
      </c>
      <c r="H53" s="65" t="s">
        <v>0</v>
      </c>
      <c r="I53" s="64"/>
      <c r="J53" s="67"/>
      <c r="K53" s="68"/>
      <c r="L53" s="68"/>
      <c r="M53" s="68"/>
      <c r="N53" s="68"/>
      <c r="O53" s="68"/>
      <c r="P53" s="68"/>
      <c r="Q53" s="69"/>
      <c r="AQ53" s="65" t="s">
        <v>51</v>
      </c>
      <c r="AR53" s="65" t="s">
        <v>15</v>
      </c>
      <c r="AS53" s="6" t="s">
        <v>14</v>
      </c>
      <c r="AT53" s="6" t="s">
        <v>7</v>
      </c>
      <c r="AU53" s="6" t="s">
        <v>13</v>
      </c>
      <c r="AV53" s="65" t="s">
        <v>41</v>
      </c>
    </row>
    <row r="54" spans="1:62" s="5" customFormat="1" x14ac:dyDescent="0.2">
      <c r="B54" s="48"/>
      <c r="D54" s="49" t="s">
        <v>51</v>
      </c>
      <c r="E54" s="50"/>
      <c r="F54" s="51" t="s">
        <v>357</v>
      </c>
      <c r="H54" s="52">
        <v>23.704999999999998</v>
      </c>
      <c r="I54" s="48"/>
      <c r="J54" s="53"/>
      <c r="K54" s="54"/>
      <c r="L54" s="54"/>
      <c r="M54" s="54"/>
      <c r="N54" s="54"/>
      <c r="O54" s="54"/>
      <c r="P54" s="54"/>
      <c r="Q54" s="55"/>
      <c r="AQ54" s="50" t="s">
        <v>51</v>
      </c>
      <c r="AR54" s="50" t="s">
        <v>15</v>
      </c>
      <c r="AS54" s="5" t="s">
        <v>15</v>
      </c>
      <c r="AT54" s="5" t="s">
        <v>7</v>
      </c>
      <c r="AU54" s="5" t="s">
        <v>13</v>
      </c>
      <c r="AV54" s="50" t="s">
        <v>41</v>
      </c>
    </row>
    <row r="55" spans="1:62" s="6" customFormat="1" x14ac:dyDescent="0.2">
      <c r="B55" s="64"/>
      <c r="D55" s="49" t="s">
        <v>51</v>
      </c>
      <c r="E55" s="65"/>
      <c r="F55" s="66" t="s">
        <v>358</v>
      </c>
      <c r="H55" s="65" t="s">
        <v>0</v>
      </c>
      <c r="I55" s="64"/>
      <c r="J55" s="67"/>
      <c r="K55" s="68"/>
      <c r="L55" s="68"/>
      <c r="M55" s="68"/>
      <c r="N55" s="68"/>
      <c r="O55" s="68"/>
      <c r="P55" s="68"/>
      <c r="Q55" s="69"/>
      <c r="AQ55" s="65" t="s">
        <v>51</v>
      </c>
      <c r="AR55" s="65" t="s">
        <v>15</v>
      </c>
      <c r="AS55" s="6" t="s">
        <v>14</v>
      </c>
      <c r="AT55" s="6" t="s">
        <v>7</v>
      </c>
      <c r="AU55" s="6" t="s">
        <v>13</v>
      </c>
      <c r="AV55" s="65" t="s">
        <v>41</v>
      </c>
    </row>
    <row r="56" spans="1:62" s="5" customFormat="1" x14ac:dyDescent="0.2">
      <c r="B56" s="48"/>
      <c r="D56" s="49" t="s">
        <v>51</v>
      </c>
      <c r="E56" s="50"/>
      <c r="F56" s="51" t="s">
        <v>359</v>
      </c>
      <c r="H56" s="52">
        <v>3.2429999999999999</v>
      </c>
      <c r="I56" s="48"/>
      <c r="J56" s="53"/>
      <c r="K56" s="54"/>
      <c r="L56" s="54"/>
      <c r="M56" s="54"/>
      <c r="N56" s="54"/>
      <c r="O56" s="54"/>
      <c r="P56" s="54"/>
      <c r="Q56" s="55"/>
      <c r="AQ56" s="50" t="s">
        <v>51</v>
      </c>
      <c r="AR56" s="50" t="s">
        <v>15</v>
      </c>
      <c r="AS56" s="5" t="s">
        <v>15</v>
      </c>
      <c r="AT56" s="5" t="s">
        <v>7</v>
      </c>
      <c r="AU56" s="5" t="s">
        <v>13</v>
      </c>
      <c r="AV56" s="50" t="s">
        <v>41</v>
      </c>
    </row>
    <row r="57" spans="1:62" s="7" customFormat="1" x14ac:dyDescent="0.2">
      <c r="B57" s="70"/>
      <c r="D57" s="49" t="s">
        <v>51</v>
      </c>
      <c r="E57" s="71"/>
      <c r="F57" s="72" t="s">
        <v>99</v>
      </c>
      <c r="H57" s="73">
        <v>54.738</v>
      </c>
      <c r="I57" s="70"/>
      <c r="J57" s="74"/>
      <c r="K57" s="75"/>
      <c r="L57" s="75"/>
      <c r="M57" s="75"/>
      <c r="N57" s="75"/>
      <c r="O57" s="75"/>
      <c r="P57" s="75"/>
      <c r="Q57" s="76"/>
      <c r="AQ57" s="71" t="s">
        <v>51</v>
      </c>
      <c r="AR57" s="71" t="s">
        <v>15</v>
      </c>
      <c r="AS57" s="7" t="s">
        <v>59</v>
      </c>
      <c r="AT57" s="7" t="s">
        <v>7</v>
      </c>
      <c r="AU57" s="7" t="s">
        <v>14</v>
      </c>
      <c r="AV57" s="71" t="s">
        <v>41</v>
      </c>
    </row>
    <row r="58" spans="1:62" s="2" customFormat="1" ht="24.2" customHeight="1" x14ac:dyDescent="0.2">
      <c r="A58" s="12"/>
      <c r="B58" s="36"/>
      <c r="C58" s="37" t="s">
        <v>122</v>
      </c>
      <c r="D58" s="37" t="s">
        <v>43</v>
      </c>
      <c r="E58" s="38"/>
      <c r="F58" s="39" t="s">
        <v>146</v>
      </c>
      <c r="G58" s="40" t="s">
        <v>49</v>
      </c>
      <c r="H58" s="41">
        <v>28.367000000000001</v>
      </c>
      <c r="I58" s="13"/>
      <c r="J58" s="42" t="s">
        <v>0</v>
      </c>
      <c r="K58" s="43" t="s">
        <v>9</v>
      </c>
      <c r="L58" s="44">
        <v>0</v>
      </c>
      <c r="M58" s="44">
        <f>L58*H58</f>
        <v>0</v>
      </c>
      <c r="N58" s="44">
        <v>0</v>
      </c>
      <c r="O58" s="44">
        <f>N58*H58</f>
        <v>0</v>
      </c>
      <c r="P58" s="44">
        <v>0</v>
      </c>
      <c r="Q58" s="45">
        <f>P58*H58</f>
        <v>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O58" s="46" t="s">
        <v>46</v>
      </c>
      <c r="AQ58" s="46" t="s">
        <v>43</v>
      </c>
      <c r="AR58" s="46" t="s">
        <v>15</v>
      </c>
      <c r="AV58" s="8" t="s">
        <v>41</v>
      </c>
      <c r="BB58" s="47" t="e">
        <f>IF(K58="základní",#REF!,0)</f>
        <v>#REF!</v>
      </c>
      <c r="BC58" s="47">
        <f>IF(K58="snížená",#REF!,0)</f>
        <v>0</v>
      </c>
      <c r="BD58" s="47">
        <f>IF(K58="zákl. přenesená",#REF!,0)</f>
        <v>0</v>
      </c>
      <c r="BE58" s="47">
        <f>IF(K58="sníž. přenesená",#REF!,0)</f>
        <v>0</v>
      </c>
      <c r="BF58" s="47">
        <f>IF(K58="nulová",#REF!,0)</f>
        <v>0</v>
      </c>
      <c r="BG58" s="8" t="s">
        <v>14</v>
      </c>
      <c r="BH58" s="47" t="e">
        <f>ROUND(#REF!*H58,2)</f>
        <v>#REF!</v>
      </c>
      <c r="BI58" s="8" t="s">
        <v>46</v>
      </c>
      <c r="BJ58" s="46" t="s">
        <v>147</v>
      </c>
    </row>
    <row r="59" spans="1:62" s="6" customFormat="1" x14ac:dyDescent="0.2">
      <c r="B59" s="64"/>
      <c r="D59" s="49" t="s">
        <v>51</v>
      </c>
      <c r="E59" s="65" t="s">
        <v>0</v>
      </c>
      <c r="F59" s="66" t="s">
        <v>150</v>
      </c>
      <c r="H59" s="65" t="s">
        <v>0</v>
      </c>
      <c r="I59" s="64"/>
      <c r="J59" s="67"/>
      <c r="K59" s="68"/>
      <c r="L59" s="68"/>
      <c r="M59" s="68"/>
      <c r="N59" s="68"/>
      <c r="O59" s="68"/>
      <c r="P59" s="68"/>
      <c r="Q59" s="69"/>
      <c r="AQ59" s="65" t="s">
        <v>51</v>
      </c>
      <c r="AR59" s="65" t="s">
        <v>15</v>
      </c>
      <c r="AS59" s="6" t="s">
        <v>14</v>
      </c>
      <c r="AT59" s="6" t="s">
        <v>7</v>
      </c>
      <c r="AU59" s="6" t="s">
        <v>13</v>
      </c>
      <c r="AV59" s="65" t="s">
        <v>41</v>
      </c>
    </row>
    <row r="60" spans="1:62" s="5" customFormat="1" x14ac:dyDescent="0.2">
      <c r="B60" s="48"/>
      <c r="D60" s="49" t="s">
        <v>51</v>
      </c>
      <c r="E60" s="50" t="s">
        <v>0</v>
      </c>
      <c r="F60" s="51" t="s">
        <v>360</v>
      </c>
      <c r="H60" s="52">
        <v>4.6619999999999999</v>
      </c>
      <c r="I60" s="48"/>
      <c r="J60" s="53"/>
      <c r="K60" s="54"/>
      <c r="L60" s="54"/>
      <c r="M60" s="54"/>
      <c r="N60" s="54"/>
      <c r="O60" s="54"/>
      <c r="P60" s="54"/>
      <c r="Q60" s="55"/>
      <c r="AQ60" s="50" t="s">
        <v>51</v>
      </c>
      <c r="AR60" s="50" t="s">
        <v>15</v>
      </c>
      <c r="AS60" s="5" t="s">
        <v>15</v>
      </c>
      <c r="AT60" s="5" t="s">
        <v>7</v>
      </c>
      <c r="AU60" s="5" t="s">
        <v>13</v>
      </c>
      <c r="AV60" s="50" t="s">
        <v>41</v>
      </c>
    </row>
    <row r="61" spans="1:62" s="6" customFormat="1" x14ac:dyDescent="0.2">
      <c r="B61" s="64"/>
      <c r="D61" s="49" t="s">
        <v>51</v>
      </c>
      <c r="E61" s="65" t="s">
        <v>0</v>
      </c>
      <c r="F61" s="66" t="s">
        <v>361</v>
      </c>
      <c r="H61" s="65" t="s">
        <v>0</v>
      </c>
      <c r="I61" s="64"/>
      <c r="J61" s="67"/>
      <c r="K61" s="68"/>
      <c r="L61" s="68"/>
      <c r="M61" s="68"/>
      <c r="N61" s="68"/>
      <c r="O61" s="68"/>
      <c r="P61" s="68"/>
      <c r="Q61" s="69"/>
      <c r="AQ61" s="65" t="s">
        <v>51</v>
      </c>
      <c r="AR61" s="65" t="s">
        <v>15</v>
      </c>
      <c r="AS61" s="6" t="s">
        <v>14</v>
      </c>
      <c r="AT61" s="6" t="s">
        <v>7</v>
      </c>
      <c r="AU61" s="6" t="s">
        <v>13</v>
      </c>
      <c r="AV61" s="65" t="s">
        <v>41</v>
      </c>
    </row>
    <row r="62" spans="1:62" s="5" customFormat="1" x14ac:dyDescent="0.2">
      <c r="B62" s="48"/>
      <c r="D62" s="49" t="s">
        <v>51</v>
      </c>
      <c r="E62" s="50" t="s">
        <v>0</v>
      </c>
      <c r="F62" s="51" t="s">
        <v>357</v>
      </c>
      <c r="H62" s="52">
        <v>23.704999999999998</v>
      </c>
      <c r="I62" s="48"/>
      <c r="J62" s="53"/>
      <c r="K62" s="54"/>
      <c r="L62" s="54"/>
      <c r="M62" s="54"/>
      <c r="N62" s="54"/>
      <c r="O62" s="54"/>
      <c r="P62" s="54"/>
      <c r="Q62" s="55"/>
      <c r="AQ62" s="50" t="s">
        <v>51</v>
      </c>
      <c r="AR62" s="50" t="s">
        <v>15</v>
      </c>
      <c r="AS62" s="5" t="s">
        <v>15</v>
      </c>
      <c r="AT62" s="5" t="s">
        <v>7</v>
      </c>
      <c r="AU62" s="5" t="s">
        <v>13</v>
      </c>
      <c r="AV62" s="50" t="s">
        <v>41</v>
      </c>
    </row>
    <row r="63" spans="1:62" s="7" customFormat="1" x14ac:dyDescent="0.2">
      <c r="B63" s="70"/>
      <c r="D63" s="49" t="s">
        <v>51</v>
      </c>
      <c r="E63" s="71" t="s">
        <v>0</v>
      </c>
      <c r="F63" s="72" t="s">
        <v>99</v>
      </c>
      <c r="H63" s="73">
        <v>28.366999999999997</v>
      </c>
      <c r="I63" s="70"/>
      <c r="J63" s="74"/>
      <c r="K63" s="75"/>
      <c r="L63" s="75"/>
      <c r="M63" s="75"/>
      <c r="N63" s="75"/>
      <c r="O63" s="75"/>
      <c r="P63" s="75"/>
      <c r="Q63" s="76"/>
      <c r="AQ63" s="71" t="s">
        <v>51</v>
      </c>
      <c r="AR63" s="71" t="s">
        <v>15</v>
      </c>
      <c r="AS63" s="7" t="s">
        <v>59</v>
      </c>
      <c r="AT63" s="7" t="s">
        <v>7</v>
      </c>
      <c r="AU63" s="7" t="s">
        <v>14</v>
      </c>
      <c r="AV63" s="71" t="s">
        <v>41</v>
      </c>
    </row>
    <row r="64" spans="1:62" s="2" customFormat="1" ht="6.95" customHeight="1" x14ac:dyDescent="0.2">
      <c r="A64" s="12"/>
      <c r="B64" s="15"/>
      <c r="C64" s="16"/>
      <c r="D64" s="16"/>
      <c r="E64" s="16"/>
      <c r="F64" s="16"/>
      <c r="G64" s="16"/>
      <c r="H64" s="16"/>
      <c r="I64" s="13"/>
      <c r="J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</sheetData>
  <sheetProtection algorithmName="SHA-512" hashValue="NibYzDQWtwBlrrzz5QzZO4A0Mx1WMS2jgSGzVkr73Z9JBICXIRTcB32K3KptOWQsJ2w1VUj2PPBzA/LVAqBuAQ==" saltValue="MLMmjDCX9xdozhAto+pPdg==" spinCount="100000" sheet="1" objects="1" scenarios="1"/>
  <autoFilter ref="C17:H63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scale="9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61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5" style="1" customWidth="1"/>
    <col min="6" max="6" width="71" style="1" customWidth="1"/>
    <col min="7" max="7" width="7.5" style="1" customWidth="1"/>
    <col min="8" max="8" width="14.66406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49.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'G - Diskrétní zóna'!E6:H6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27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'G - Diskrétní zóna'!F12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'G - Diskrétní zóna'!F14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SUM(M19:M42)</f>
        <v>101.27809999999999</v>
      </c>
      <c r="N18" s="30"/>
      <c r="O18" s="31">
        <f>SUM(O19:O42)</f>
        <v>1.1465711399999998</v>
      </c>
      <c r="P18" s="30"/>
      <c r="Q18" s="32">
        <f>SUM(Q19:Q42)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SUM(BH19:BH42)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362</v>
      </c>
    </row>
    <row r="20" spans="1:62" s="2" customFormat="1" ht="24.2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65</v>
      </c>
      <c r="G20" s="40" t="s">
        <v>49</v>
      </c>
      <c r="H20" s="41">
        <v>28.536000000000001</v>
      </c>
      <c r="I20" s="13"/>
      <c r="J20" s="42" t="s">
        <v>0</v>
      </c>
      <c r="K20" s="43" t="s">
        <v>9</v>
      </c>
      <c r="L20" s="44">
        <v>0.34599999999999997</v>
      </c>
      <c r="M20" s="44">
        <f>L20*H20</f>
        <v>9.8734559999999991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66</v>
      </c>
    </row>
    <row r="21" spans="1:62" s="5" customFormat="1" x14ac:dyDescent="0.2">
      <c r="B21" s="48"/>
      <c r="D21" s="49" t="s">
        <v>51</v>
      </c>
      <c r="E21" s="50"/>
      <c r="F21" s="51" t="s">
        <v>363</v>
      </c>
      <c r="H21" s="52">
        <v>28.536000000000001</v>
      </c>
      <c r="I21" s="48"/>
      <c r="J21" s="53"/>
      <c r="K21" s="54"/>
      <c r="L21" s="54"/>
      <c r="M21" s="54"/>
      <c r="N21" s="54"/>
      <c r="O21" s="54"/>
      <c r="P21" s="54"/>
      <c r="Q21" s="55"/>
      <c r="AQ21" s="50" t="s">
        <v>51</v>
      </c>
      <c r="AR21" s="50" t="s">
        <v>15</v>
      </c>
      <c r="AS21" s="5" t="s">
        <v>15</v>
      </c>
      <c r="AT21" s="5" t="s">
        <v>7</v>
      </c>
      <c r="AU21" s="5" t="s">
        <v>14</v>
      </c>
      <c r="AV21" s="50" t="s">
        <v>41</v>
      </c>
    </row>
    <row r="22" spans="1:62" s="2" customFormat="1" ht="16.5" customHeight="1" x14ac:dyDescent="0.2">
      <c r="A22" s="12"/>
      <c r="B22" s="36"/>
      <c r="C22" s="56" t="s">
        <v>53</v>
      </c>
      <c r="D22" s="56" t="s">
        <v>54</v>
      </c>
      <c r="E22" s="57"/>
      <c r="F22" s="58" t="s">
        <v>55</v>
      </c>
      <c r="G22" s="59" t="s">
        <v>49</v>
      </c>
      <c r="H22" s="60">
        <v>31.39</v>
      </c>
      <c r="I22" s="61"/>
      <c r="J22" s="62" t="s">
        <v>0</v>
      </c>
      <c r="K22" s="63" t="s">
        <v>9</v>
      </c>
      <c r="L22" s="44">
        <v>0</v>
      </c>
      <c r="M22" s="44">
        <f>L22*H22</f>
        <v>0</v>
      </c>
      <c r="N22" s="44">
        <v>9.3100000000000006E-3</v>
      </c>
      <c r="O22" s="44">
        <f>N22*H22</f>
        <v>0.29224090000000003</v>
      </c>
      <c r="P22" s="44">
        <v>0</v>
      </c>
      <c r="Q22" s="45">
        <f>P22*H22</f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O22" s="46" t="s">
        <v>56</v>
      </c>
      <c r="AQ22" s="46" t="s">
        <v>54</v>
      </c>
      <c r="AR22" s="46" t="s">
        <v>15</v>
      </c>
      <c r="AV22" s="8" t="s">
        <v>41</v>
      </c>
      <c r="BB22" s="47" t="e">
        <f>IF(K22="základní",#REF!,0)</f>
        <v>#REF!</v>
      </c>
      <c r="BC22" s="47">
        <f>IF(K22="snížená",#REF!,0)</f>
        <v>0</v>
      </c>
      <c r="BD22" s="47">
        <f>IF(K22="zákl. přenesená",#REF!,0)</f>
        <v>0</v>
      </c>
      <c r="BE22" s="47">
        <f>IF(K22="sníž. přenesená",#REF!,0)</f>
        <v>0</v>
      </c>
      <c r="BF22" s="47">
        <f>IF(K22="nulová",#REF!,0)</f>
        <v>0</v>
      </c>
      <c r="BG22" s="8" t="s">
        <v>14</v>
      </c>
      <c r="BH22" s="47" t="e">
        <f>ROUND(#REF!*H22,2)</f>
        <v>#REF!</v>
      </c>
      <c r="BI22" s="8" t="s">
        <v>46</v>
      </c>
      <c r="BJ22" s="46" t="s">
        <v>70</v>
      </c>
    </row>
    <row r="23" spans="1:62" s="5" customFormat="1" x14ac:dyDescent="0.2">
      <c r="B23" s="48"/>
      <c r="D23" s="49" t="s">
        <v>51</v>
      </c>
      <c r="E23" s="50"/>
      <c r="F23" s="51" t="s">
        <v>364</v>
      </c>
      <c r="H23" s="52">
        <v>31.39</v>
      </c>
      <c r="I23" s="48"/>
      <c r="J23" s="53"/>
      <c r="K23" s="54"/>
      <c r="L23" s="54"/>
      <c r="M23" s="54"/>
      <c r="N23" s="54"/>
      <c r="O23" s="54"/>
      <c r="P23" s="54"/>
      <c r="Q23" s="55"/>
      <c r="AQ23" s="50" t="s">
        <v>51</v>
      </c>
      <c r="AR23" s="50" t="s">
        <v>15</v>
      </c>
      <c r="AS23" s="5" t="s">
        <v>15</v>
      </c>
      <c r="AT23" s="5" t="s">
        <v>7</v>
      </c>
      <c r="AU23" s="5" t="s">
        <v>14</v>
      </c>
      <c r="AV23" s="50" t="s">
        <v>41</v>
      </c>
    </row>
    <row r="24" spans="1:62" s="2" customFormat="1" ht="24.2" customHeight="1" x14ac:dyDescent="0.2">
      <c r="A24" s="12"/>
      <c r="B24" s="36"/>
      <c r="C24" s="37" t="s">
        <v>59</v>
      </c>
      <c r="D24" s="37" t="s">
        <v>43</v>
      </c>
      <c r="E24" s="38"/>
      <c r="F24" s="39" t="s">
        <v>73</v>
      </c>
      <c r="G24" s="40" t="s">
        <v>61</v>
      </c>
      <c r="H24" s="41">
        <v>0.57099999999999995</v>
      </c>
      <c r="I24" s="13"/>
      <c r="J24" s="42" t="s">
        <v>0</v>
      </c>
      <c r="K24" s="43" t="s">
        <v>9</v>
      </c>
      <c r="L24" s="44">
        <v>0</v>
      </c>
      <c r="M24" s="44">
        <f>L24*H24</f>
        <v>0</v>
      </c>
      <c r="N24" s="44">
        <v>2.2839999999999999E-2</v>
      </c>
      <c r="O24" s="44">
        <f>N24*H24</f>
        <v>1.3041639999999998E-2</v>
      </c>
      <c r="P24" s="44">
        <v>0</v>
      </c>
      <c r="Q24" s="45">
        <f>P24*H24</f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O24" s="46" t="s">
        <v>46</v>
      </c>
      <c r="AQ24" s="46" t="s">
        <v>43</v>
      </c>
      <c r="AR24" s="46" t="s">
        <v>15</v>
      </c>
      <c r="AV24" s="8" t="s">
        <v>41</v>
      </c>
      <c r="BB24" s="47" t="e">
        <f>IF(K24="základní",#REF!,0)</f>
        <v>#REF!</v>
      </c>
      <c r="BC24" s="47">
        <f>IF(K24="snížená",#REF!,0)</f>
        <v>0</v>
      </c>
      <c r="BD24" s="47">
        <f>IF(K24="zákl. přenesená",#REF!,0)</f>
        <v>0</v>
      </c>
      <c r="BE24" s="47">
        <f>IF(K24="sníž. přenesená",#REF!,0)</f>
        <v>0</v>
      </c>
      <c r="BF24" s="47">
        <f>IF(K24="nulová",#REF!,0)</f>
        <v>0</v>
      </c>
      <c r="BG24" s="8" t="s">
        <v>14</v>
      </c>
      <c r="BH24" s="47" t="e">
        <f>ROUND(#REF!*H24,2)</f>
        <v>#REF!</v>
      </c>
      <c r="BI24" s="8" t="s">
        <v>46</v>
      </c>
      <c r="BJ24" s="46" t="s">
        <v>74</v>
      </c>
    </row>
    <row r="25" spans="1:62" s="5" customFormat="1" x14ac:dyDescent="0.2">
      <c r="B25" s="48"/>
      <c r="D25" s="49" t="s">
        <v>51</v>
      </c>
      <c r="E25" s="50"/>
      <c r="F25" s="51" t="s">
        <v>365</v>
      </c>
      <c r="H25" s="52">
        <v>0.57099999999999995</v>
      </c>
      <c r="I25" s="48"/>
      <c r="J25" s="53"/>
      <c r="K25" s="54"/>
      <c r="L25" s="54"/>
      <c r="M25" s="54"/>
      <c r="N25" s="54"/>
      <c r="O25" s="54"/>
      <c r="P25" s="54"/>
      <c r="Q25" s="55"/>
      <c r="AQ25" s="50" t="s">
        <v>51</v>
      </c>
      <c r="AR25" s="50" t="s">
        <v>15</v>
      </c>
      <c r="AS25" s="5" t="s">
        <v>15</v>
      </c>
      <c r="AT25" s="5" t="s">
        <v>7</v>
      </c>
      <c r="AU25" s="5" t="s">
        <v>14</v>
      </c>
      <c r="AV25" s="50" t="s">
        <v>41</v>
      </c>
    </row>
    <row r="26" spans="1:62" s="2" customFormat="1" ht="24.2" customHeight="1" x14ac:dyDescent="0.2">
      <c r="A26" s="12"/>
      <c r="B26" s="36"/>
      <c r="C26" s="37" t="s">
        <v>64</v>
      </c>
      <c r="D26" s="37" t="s">
        <v>43</v>
      </c>
      <c r="E26" s="38"/>
      <c r="F26" s="39" t="s">
        <v>89</v>
      </c>
      <c r="G26" s="40" t="s">
        <v>90</v>
      </c>
      <c r="H26" s="41">
        <v>235.2</v>
      </c>
      <c r="I26" s="13"/>
      <c r="J26" s="42" t="s">
        <v>0</v>
      </c>
      <c r="K26" s="43" t="s">
        <v>9</v>
      </c>
      <c r="L26" s="44">
        <v>0.308</v>
      </c>
      <c r="M26" s="44">
        <f>L26*H26</f>
        <v>72.441599999999994</v>
      </c>
      <c r="N26" s="44">
        <v>0</v>
      </c>
      <c r="O26" s="44">
        <f>N26*H26</f>
        <v>0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46</v>
      </c>
      <c r="AQ26" s="46" t="s">
        <v>43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317</v>
      </c>
    </row>
    <row r="27" spans="1:62" s="6" customFormat="1" x14ac:dyDescent="0.2">
      <c r="B27" s="64"/>
      <c r="D27" s="49" t="s">
        <v>51</v>
      </c>
      <c r="E27" s="65"/>
      <c r="F27" s="66" t="s">
        <v>262</v>
      </c>
      <c r="H27" s="65" t="s">
        <v>0</v>
      </c>
      <c r="I27" s="64"/>
      <c r="J27" s="67"/>
      <c r="K27" s="68"/>
      <c r="L27" s="68"/>
      <c r="M27" s="68"/>
      <c r="N27" s="68"/>
      <c r="O27" s="68"/>
      <c r="P27" s="68"/>
      <c r="Q27" s="69"/>
      <c r="AQ27" s="65" t="s">
        <v>51</v>
      </c>
      <c r="AR27" s="65" t="s">
        <v>15</v>
      </c>
      <c r="AS27" s="6" t="s">
        <v>14</v>
      </c>
      <c r="AT27" s="6" t="s">
        <v>7</v>
      </c>
      <c r="AU27" s="6" t="s">
        <v>13</v>
      </c>
      <c r="AV27" s="65" t="s">
        <v>41</v>
      </c>
    </row>
    <row r="28" spans="1:62" s="5" customFormat="1" x14ac:dyDescent="0.2">
      <c r="B28" s="48"/>
      <c r="D28" s="49" t="s">
        <v>51</v>
      </c>
      <c r="E28" s="50"/>
      <c r="F28" s="51" t="s">
        <v>366</v>
      </c>
      <c r="H28" s="52">
        <v>176.4</v>
      </c>
      <c r="I28" s="48"/>
      <c r="J28" s="53"/>
      <c r="K28" s="54"/>
      <c r="L28" s="54"/>
      <c r="M28" s="54"/>
      <c r="N28" s="54"/>
      <c r="O28" s="54"/>
      <c r="P28" s="54"/>
      <c r="Q28" s="55"/>
      <c r="AQ28" s="50" t="s">
        <v>51</v>
      </c>
      <c r="AR28" s="50" t="s">
        <v>15</v>
      </c>
      <c r="AS28" s="5" t="s">
        <v>15</v>
      </c>
      <c r="AT28" s="5" t="s">
        <v>7</v>
      </c>
      <c r="AU28" s="5" t="s">
        <v>13</v>
      </c>
      <c r="AV28" s="50" t="s">
        <v>41</v>
      </c>
    </row>
    <row r="29" spans="1:62" s="6" customFormat="1" x14ac:dyDescent="0.2">
      <c r="B29" s="64"/>
      <c r="D29" s="49" t="s">
        <v>51</v>
      </c>
      <c r="E29" s="65"/>
      <c r="F29" s="66" t="s">
        <v>367</v>
      </c>
      <c r="H29" s="65" t="s">
        <v>0</v>
      </c>
      <c r="I29" s="64"/>
      <c r="J29" s="67"/>
      <c r="K29" s="68"/>
      <c r="L29" s="68"/>
      <c r="M29" s="68"/>
      <c r="N29" s="68"/>
      <c r="O29" s="68"/>
      <c r="P29" s="68"/>
      <c r="Q29" s="69"/>
      <c r="AQ29" s="65" t="s">
        <v>51</v>
      </c>
      <c r="AR29" s="65" t="s">
        <v>15</v>
      </c>
      <c r="AS29" s="6" t="s">
        <v>14</v>
      </c>
      <c r="AT29" s="6" t="s">
        <v>7</v>
      </c>
      <c r="AU29" s="6" t="s">
        <v>13</v>
      </c>
      <c r="AV29" s="65" t="s">
        <v>41</v>
      </c>
    </row>
    <row r="30" spans="1:62" s="5" customFormat="1" x14ac:dyDescent="0.2">
      <c r="B30" s="48"/>
      <c r="D30" s="49" t="s">
        <v>51</v>
      </c>
      <c r="E30" s="50"/>
      <c r="F30" s="51" t="s">
        <v>368</v>
      </c>
      <c r="H30" s="52">
        <v>58.8</v>
      </c>
      <c r="I30" s="48"/>
      <c r="J30" s="53"/>
      <c r="K30" s="54"/>
      <c r="L30" s="54"/>
      <c r="M30" s="54"/>
      <c r="N30" s="54"/>
      <c r="O30" s="54"/>
      <c r="P30" s="54"/>
      <c r="Q30" s="55"/>
      <c r="AQ30" s="50" t="s">
        <v>51</v>
      </c>
      <c r="AR30" s="50" t="s">
        <v>15</v>
      </c>
      <c r="AS30" s="5" t="s">
        <v>15</v>
      </c>
      <c r="AT30" s="5" t="s">
        <v>7</v>
      </c>
      <c r="AU30" s="5" t="s">
        <v>13</v>
      </c>
      <c r="AV30" s="50" t="s">
        <v>41</v>
      </c>
    </row>
    <row r="31" spans="1:62" s="7" customFormat="1" x14ac:dyDescent="0.2">
      <c r="B31" s="70"/>
      <c r="D31" s="49" t="s">
        <v>51</v>
      </c>
      <c r="E31" s="71"/>
      <c r="F31" s="72" t="s">
        <v>99</v>
      </c>
      <c r="H31" s="73">
        <v>235.2</v>
      </c>
      <c r="I31" s="70"/>
      <c r="J31" s="74"/>
      <c r="K31" s="75"/>
      <c r="L31" s="75"/>
      <c r="M31" s="75"/>
      <c r="N31" s="75"/>
      <c r="O31" s="75"/>
      <c r="P31" s="75"/>
      <c r="Q31" s="76"/>
      <c r="AQ31" s="71" t="s">
        <v>51</v>
      </c>
      <c r="AR31" s="71" t="s">
        <v>15</v>
      </c>
      <c r="AS31" s="7" t="s">
        <v>59</v>
      </c>
      <c r="AT31" s="7" t="s">
        <v>7</v>
      </c>
      <c r="AU31" s="7" t="s">
        <v>14</v>
      </c>
      <c r="AV31" s="71" t="s">
        <v>41</v>
      </c>
    </row>
    <row r="32" spans="1:62" s="2" customFormat="1" ht="16.5" customHeight="1" x14ac:dyDescent="0.2">
      <c r="A32" s="12"/>
      <c r="B32" s="36"/>
      <c r="C32" s="56" t="s">
        <v>69</v>
      </c>
      <c r="D32" s="56" t="s">
        <v>54</v>
      </c>
      <c r="E32" s="57"/>
      <c r="F32" s="58" t="s">
        <v>55</v>
      </c>
      <c r="G32" s="59" t="s">
        <v>49</v>
      </c>
      <c r="H32" s="60">
        <v>0.38800000000000001</v>
      </c>
      <c r="I32" s="61"/>
      <c r="J32" s="62" t="s">
        <v>0</v>
      </c>
      <c r="K32" s="63" t="s">
        <v>9</v>
      </c>
      <c r="L32" s="44">
        <v>0</v>
      </c>
      <c r="M32" s="44">
        <f>L32*H32</f>
        <v>0</v>
      </c>
      <c r="N32" s="44">
        <v>9.3100000000000006E-3</v>
      </c>
      <c r="O32" s="44">
        <f>N32*H32</f>
        <v>3.6122800000000003E-3</v>
      </c>
      <c r="P32" s="44">
        <v>0</v>
      </c>
      <c r="Q32" s="45">
        <f>P32*H32</f>
        <v>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O32" s="46" t="s">
        <v>56</v>
      </c>
      <c r="AQ32" s="46" t="s">
        <v>54</v>
      </c>
      <c r="AR32" s="46" t="s">
        <v>15</v>
      </c>
      <c r="AV32" s="8" t="s">
        <v>41</v>
      </c>
      <c r="BB32" s="47" t="e">
        <f>IF(K32="základní",#REF!,0)</f>
        <v>#REF!</v>
      </c>
      <c r="BC32" s="47">
        <f>IF(K32="snížená",#REF!,0)</f>
        <v>0</v>
      </c>
      <c r="BD32" s="47">
        <f>IF(K32="zákl. přenesená",#REF!,0)</f>
        <v>0</v>
      </c>
      <c r="BE32" s="47">
        <f>IF(K32="sníž. přenesená",#REF!,0)</f>
        <v>0</v>
      </c>
      <c r="BF32" s="47">
        <f>IF(K32="nulová",#REF!,0)</f>
        <v>0</v>
      </c>
      <c r="BG32" s="8" t="s">
        <v>14</v>
      </c>
      <c r="BH32" s="47" t="e">
        <f>ROUND(#REF!*H32,2)</f>
        <v>#REF!</v>
      </c>
      <c r="BI32" s="8" t="s">
        <v>46</v>
      </c>
      <c r="BJ32" s="46" t="s">
        <v>369</v>
      </c>
    </row>
    <row r="33" spans="1:62" s="5" customFormat="1" x14ac:dyDescent="0.2">
      <c r="B33" s="48"/>
      <c r="D33" s="49" t="s">
        <v>51</v>
      </c>
      <c r="E33" s="50"/>
      <c r="F33" s="51" t="s">
        <v>370</v>
      </c>
      <c r="H33" s="52">
        <v>0.38800000000000001</v>
      </c>
      <c r="I33" s="48"/>
      <c r="J33" s="53"/>
      <c r="K33" s="54"/>
      <c r="L33" s="54"/>
      <c r="M33" s="54"/>
      <c r="N33" s="54"/>
      <c r="O33" s="54"/>
      <c r="P33" s="54"/>
      <c r="Q33" s="55"/>
      <c r="AQ33" s="50" t="s">
        <v>51</v>
      </c>
      <c r="AR33" s="50" t="s">
        <v>15</v>
      </c>
      <c r="AS33" s="5" t="s">
        <v>15</v>
      </c>
      <c r="AT33" s="5" t="s">
        <v>7</v>
      </c>
      <c r="AU33" s="5" t="s">
        <v>14</v>
      </c>
      <c r="AV33" s="50" t="s">
        <v>41</v>
      </c>
    </row>
    <row r="34" spans="1:62" s="2" customFormat="1" ht="24.2" customHeight="1" x14ac:dyDescent="0.2">
      <c r="A34" s="12"/>
      <c r="B34" s="36"/>
      <c r="C34" s="56" t="s">
        <v>72</v>
      </c>
      <c r="D34" s="56" t="s">
        <v>54</v>
      </c>
      <c r="E34" s="57"/>
      <c r="F34" s="58" t="s">
        <v>100</v>
      </c>
      <c r="G34" s="59" t="s">
        <v>61</v>
      </c>
      <c r="H34" s="60">
        <v>0.64700000000000002</v>
      </c>
      <c r="I34" s="61"/>
      <c r="J34" s="62" t="s">
        <v>0</v>
      </c>
      <c r="K34" s="63" t="s">
        <v>9</v>
      </c>
      <c r="L34" s="44">
        <v>0</v>
      </c>
      <c r="M34" s="44">
        <f>L34*H34</f>
        <v>0</v>
      </c>
      <c r="N34" s="44">
        <v>0.44</v>
      </c>
      <c r="O34" s="44">
        <f>N34*H34</f>
        <v>0.28467999999999999</v>
      </c>
      <c r="P34" s="44">
        <v>0</v>
      </c>
      <c r="Q34" s="45">
        <f>P34*H34</f>
        <v>0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O34" s="46" t="s">
        <v>56</v>
      </c>
      <c r="AQ34" s="46" t="s">
        <v>54</v>
      </c>
      <c r="AR34" s="46" t="s">
        <v>15</v>
      </c>
      <c r="AV34" s="8" t="s">
        <v>41</v>
      </c>
      <c r="BB34" s="47" t="e">
        <f>IF(K34="základní",#REF!,0)</f>
        <v>#REF!</v>
      </c>
      <c r="BC34" s="47">
        <f>IF(K34="snížená",#REF!,0)</f>
        <v>0</v>
      </c>
      <c r="BD34" s="47">
        <f>IF(K34="zákl. přenesená",#REF!,0)</f>
        <v>0</v>
      </c>
      <c r="BE34" s="47">
        <f>IF(K34="sníž. přenesená",#REF!,0)</f>
        <v>0</v>
      </c>
      <c r="BF34" s="47">
        <f>IF(K34="nulová",#REF!,0)</f>
        <v>0</v>
      </c>
      <c r="BG34" s="8" t="s">
        <v>14</v>
      </c>
      <c r="BH34" s="47" t="e">
        <f>ROUND(#REF!*H34,2)</f>
        <v>#REF!</v>
      </c>
      <c r="BI34" s="8" t="s">
        <v>46</v>
      </c>
      <c r="BJ34" s="46" t="s">
        <v>319</v>
      </c>
    </row>
    <row r="35" spans="1:62" s="5" customFormat="1" x14ac:dyDescent="0.2">
      <c r="B35" s="48"/>
      <c r="D35" s="49" t="s">
        <v>51</v>
      </c>
      <c r="E35" s="50"/>
      <c r="F35" s="51" t="s">
        <v>371</v>
      </c>
      <c r="H35" s="52">
        <v>0.64700000000000002</v>
      </c>
      <c r="I35" s="48"/>
      <c r="J35" s="53"/>
      <c r="K35" s="54"/>
      <c r="L35" s="54"/>
      <c r="M35" s="54"/>
      <c r="N35" s="54"/>
      <c r="O35" s="54"/>
      <c r="P35" s="54"/>
      <c r="Q35" s="55"/>
      <c r="AQ35" s="50" t="s">
        <v>51</v>
      </c>
      <c r="AR35" s="50" t="s">
        <v>15</v>
      </c>
      <c r="AS35" s="5" t="s">
        <v>15</v>
      </c>
      <c r="AT35" s="5" t="s">
        <v>7</v>
      </c>
      <c r="AU35" s="5" t="s">
        <v>14</v>
      </c>
      <c r="AV35" s="50" t="s">
        <v>41</v>
      </c>
    </row>
    <row r="36" spans="1:62" s="2" customFormat="1" ht="33" customHeight="1" x14ac:dyDescent="0.2">
      <c r="A36" s="12"/>
      <c r="B36" s="36"/>
      <c r="C36" s="37" t="s">
        <v>76</v>
      </c>
      <c r="D36" s="37" t="s">
        <v>43</v>
      </c>
      <c r="E36" s="38"/>
      <c r="F36" s="39" t="s">
        <v>240</v>
      </c>
      <c r="G36" s="40" t="s">
        <v>90</v>
      </c>
      <c r="H36" s="41">
        <v>46.8</v>
      </c>
      <c r="I36" s="13"/>
      <c r="J36" s="42" t="s">
        <v>0</v>
      </c>
      <c r="K36" s="43" t="s">
        <v>9</v>
      </c>
      <c r="L36" s="44">
        <v>0.35</v>
      </c>
      <c r="M36" s="44">
        <f>L36*H36</f>
        <v>16.38</v>
      </c>
      <c r="N36" s="44">
        <v>0</v>
      </c>
      <c r="O36" s="44">
        <f>N36*H36</f>
        <v>0</v>
      </c>
      <c r="P36" s="44">
        <v>0</v>
      </c>
      <c r="Q36" s="45">
        <f>P36*H36</f>
        <v>0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O36" s="46" t="s">
        <v>46</v>
      </c>
      <c r="AQ36" s="46" t="s">
        <v>43</v>
      </c>
      <c r="AR36" s="46" t="s">
        <v>15</v>
      </c>
      <c r="AV36" s="8" t="s">
        <v>41</v>
      </c>
      <c r="BB36" s="47" t="e">
        <f>IF(K36="základní",#REF!,0)</f>
        <v>#REF!</v>
      </c>
      <c r="BC36" s="47">
        <f>IF(K36="snížená",#REF!,0)</f>
        <v>0</v>
      </c>
      <c r="BD36" s="47">
        <f>IF(K36="zákl. přenesená",#REF!,0)</f>
        <v>0</v>
      </c>
      <c r="BE36" s="47">
        <f>IF(K36="sníž. přenesená",#REF!,0)</f>
        <v>0</v>
      </c>
      <c r="BF36" s="47">
        <f>IF(K36="nulová",#REF!,0)</f>
        <v>0</v>
      </c>
      <c r="BG36" s="8" t="s">
        <v>14</v>
      </c>
      <c r="BH36" s="47" t="e">
        <f>ROUND(#REF!*H36,2)</f>
        <v>#REF!</v>
      </c>
      <c r="BI36" s="8" t="s">
        <v>46</v>
      </c>
      <c r="BJ36" s="46" t="s">
        <v>287</v>
      </c>
    </row>
    <row r="37" spans="1:62" s="5" customFormat="1" x14ac:dyDescent="0.2">
      <c r="B37" s="48"/>
      <c r="D37" s="49" t="s">
        <v>51</v>
      </c>
      <c r="E37" s="50"/>
      <c r="F37" s="51" t="s">
        <v>372</v>
      </c>
      <c r="H37" s="52">
        <v>46.8</v>
      </c>
      <c r="I37" s="48"/>
      <c r="J37" s="53"/>
      <c r="K37" s="54"/>
      <c r="L37" s="54"/>
      <c r="M37" s="54"/>
      <c r="N37" s="54"/>
      <c r="O37" s="54"/>
      <c r="P37" s="54"/>
      <c r="Q37" s="55"/>
      <c r="AQ37" s="50" t="s">
        <v>51</v>
      </c>
      <c r="AR37" s="50" t="s">
        <v>15</v>
      </c>
      <c r="AS37" s="5" t="s">
        <v>15</v>
      </c>
      <c r="AT37" s="5" t="s">
        <v>7</v>
      </c>
      <c r="AU37" s="5" t="s">
        <v>14</v>
      </c>
      <c r="AV37" s="50" t="s">
        <v>41</v>
      </c>
    </row>
    <row r="38" spans="1:62" s="2" customFormat="1" ht="24.2" customHeight="1" x14ac:dyDescent="0.2">
      <c r="A38" s="12"/>
      <c r="B38" s="36"/>
      <c r="C38" s="56" t="s">
        <v>81</v>
      </c>
      <c r="D38" s="56" t="s">
        <v>54</v>
      </c>
      <c r="E38" s="57"/>
      <c r="F38" s="58" t="s">
        <v>243</v>
      </c>
      <c r="G38" s="59" t="s">
        <v>61</v>
      </c>
      <c r="H38" s="60">
        <v>1.1579999999999999</v>
      </c>
      <c r="I38" s="61"/>
      <c r="J38" s="62" t="s">
        <v>0</v>
      </c>
      <c r="K38" s="63" t="s">
        <v>9</v>
      </c>
      <c r="L38" s="44">
        <v>0</v>
      </c>
      <c r="M38" s="44">
        <f>L38*H38</f>
        <v>0</v>
      </c>
      <c r="N38" s="44">
        <v>0.44</v>
      </c>
      <c r="O38" s="44">
        <f>N38*H38</f>
        <v>0.50951999999999997</v>
      </c>
      <c r="P38" s="44">
        <v>0</v>
      </c>
      <c r="Q38" s="45">
        <f>P38*H38</f>
        <v>0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O38" s="46" t="s">
        <v>56</v>
      </c>
      <c r="AQ38" s="46" t="s">
        <v>54</v>
      </c>
      <c r="AR38" s="46" t="s">
        <v>15</v>
      </c>
      <c r="AV38" s="8" t="s">
        <v>41</v>
      </c>
      <c r="BB38" s="47" t="e">
        <f>IF(K38="základní",#REF!,0)</f>
        <v>#REF!</v>
      </c>
      <c r="BC38" s="47">
        <f>IF(K38="snížená",#REF!,0)</f>
        <v>0</v>
      </c>
      <c r="BD38" s="47">
        <f>IF(K38="zákl. přenesená",#REF!,0)</f>
        <v>0</v>
      </c>
      <c r="BE38" s="47">
        <f>IF(K38="sníž. přenesená",#REF!,0)</f>
        <v>0</v>
      </c>
      <c r="BF38" s="47">
        <f>IF(K38="nulová",#REF!,0)</f>
        <v>0</v>
      </c>
      <c r="BG38" s="8" t="s">
        <v>14</v>
      </c>
      <c r="BH38" s="47" t="e">
        <f>ROUND(#REF!*H38,2)</f>
        <v>#REF!</v>
      </c>
      <c r="BI38" s="8" t="s">
        <v>46</v>
      </c>
      <c r="BJ38" s="46" t="s">
        <v>289</v>
      </c>
    </row>
    <row r="39" spans="1:62" s="5" customFormat="1" x14ac:dyDescent="0.2">
      <c r="B39" s="48"/>
      <c r="D39" s="49" t="s">
        <v>51</v>
      </c>
      <c r="E39" s="50"/>
      <c r="F39" s="51" t="s">
        <v>373</v>
      </c>
      <c r="H39" s="52">
        <v>1.1579999999999999</v>
      </c>
      <c r="I39" s="48"/>
      <c r="J39" s="53"/>
      <c r="K39" s="54"/>
      <c r="L39" s="54"/>
      <c r="M39" s="54"/>
      <c r="N39" s="54"/>
      <c r="O39" s="54"/>
      <c r="P39" s="54"/>
      <c r="Q39" s="55"/>
      <c r="AQ39" s="50" t="s">
        <v>51</v>
      </c>
      <c r="AR39" s="50" t="s">
        <v>15</v>
      </c>
      <c r="AS39" s="5" t="s">
        <v>15</v>
      </c>
      <c r="AT39" s="5" t="s">
        <v>7</v>
      </c>
      <c r="AU39" s="5" t="s">
        <v>14</v>
      </c>
      <c r="AV39" s="50" t="s">
        <v>41</v>
      </c>
    </row>
    <row r="40" spans="1:62" s="2" customFormat="1" ht="24.2" customHeight="1" x14ac:dyDescent="0.2">
      <c r="A40" s="12"/>
      <c r="B40" s="36"/>
      <c r="C40" s="37" t="s">
        <v>29</v>
      </c>
      <c r="D40" s="37" t="s">
        <v>43</v>
      </c>
      <c r="E40" s="38"/>
      <c r="F40" s="39" t="s">
        <v>104</v>
      </c>
      <c r="G40" s="40" t="s">
        <v>61</v>
      </c>
      <c r="H40" s="41">
        <v>1.9339999999999999</v>
      </c>
      <c r="I40" s="13"/>
      <c r="J40" s="42" t="s">
        <v>0</v>
      </c>
      <c r="K40" s="43" t="s">
        <v>9</v>
      </c>
      <c r="L40" s="44">
        <v>0</v>
      </c>
      <c r="M40" s="44">
        <f>L40*H40</f>
        <v>0</v>
      </c>
      <c r="N40" s="44">
        <v>2.248E-2</v>
      </c>
      <c r="O40" s="44">
        <f>N40*H40</f>
        <v>4.3476319999999999E-2</v>
      </c>
      <c r="P40" s="44">
        <v>0</v>
      </c>
      <c r="Q40" s="45">
        <f>P40*H40</f>
        <v>0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O40" s="46" t="s">
        <v>46</v>
      </c>
      <c r="AQ40" s="46" t="s">
        <v>43</v>
      </c>
      <c r="AR40" s="46" t="s">
        <v>15</v>
      </c>
      <c r="AV40" s="8" t="s">
        <v>41</v>
      </c>
      <c r="BB40" s="47" t="e">
        <f>IF(K40="základní",#REF!,0)</f>
        <v>#REF!</v>
      </c>
      <c r="BC40" s="47">
        <f>IF(K40="snížená",#REF!,0)</f>
        <v>0</v>
      </c>
      <c r="BD40" s="47">
        <f>IF(K40="zákl. přenesená",#REF!,0)</f>
        <v>0</v>
      </c>
      <c r="BE40" s="47">
        <f>IF(K40="sníž. přenesená",#REF!,0)</f>
        <v>0</v>
      </c>
      <c r="BF40" s="47">
        <f>IF(K40="nulová",#REF!,0)</f>
        <v>0</v>
      </c>
      <c r="BG40" s="8" t="s">
        <v>14</v>
      </c>
      <c r="BH40" s="47" t="e">
        <f>ROUND(#REF!*H40,2)</f>
        <v>#REF!</v>
      </c>
      <c r="BI40" s="8" t="s">
        <v>46</v>
      </c>
      <c r="BJ40" s="46" t="s">
        <v>105</v>
      </c>
    </row>
    <row r="41" spans="1:62" s="5" customFormat="1" x14ac:dyDescent="0.2">
      <c r="B41" s="48"/>
      <c r="D41" s="49" t="s">
        <v>51</v>
      </c>
      <c r="E41" s="50"/>
      <c r="F41" s="51" t="s">
        <v>374</v>
      </c>
      <c r="H41" s="52">
        <v>1.9339999999999999</v>
      </c>
      <c r="I41" s="48"/>
      <c r="J41" s="53"/>
      <c r="K41" s="54"/>
      <c r="L41" s="54"/>
      <c r="M41" s="54"/>
      <c r="N41" s="54"/>
      <c r="O41" s="54"/>
      <c r="P41" s="54"/>
      <c r="Q41" s="55"/>
      <c r="AQ41" s="50" t="s">
        <v>51</v>
      </c>
      <c r="AR41" s="50" t="s">
        <v>15</v>
      </c>
      <c r="AS41" s="5" t="s">
        <v>15</v>
      </c>
      <c r="AT41" s="5" t="s">
        <v>7</v>
      </c>
      <c r="AU41" s="5" t="s">
        <v>14</v>
      </c>
      <c r="AV41" s="50" t="s">
        <v>41</v>
      </c>
    </row>
    <row r="42" spans="1:62" s="2" customFormat="1" ht="24.2" customHeight="1" x14ac:dyDescent="0.2">
      <c r="A42" s="12"/>
      <c r="B42" s="36"/>
      <c r="C42" s="37" t="s">
        <v>88</v>
      </c>
      <c r="D42" s="37" t="s">
        <v>43</v>
      </c>
      <c r="E42" s="38"/>
      <c r="F42" s="39" t="s">
        <v>112</v>
      </c>
      <c r="G42" s="40" t="s">
        <v>113</v>
      </c>
      <c r="H42" s="41">
        <v>1.147</v>
      </c>
      <c r="I42" s="13"/>
      <c r="J42" s="42" t="s">
        <v>0</v>
      </c>
      <c r="K42" s="43" t="s">
        <v>9</v>
      </c>
      <c r="L42" s="44">
        <v>2.2519999999999998</v>
      </c>
      <c r="M42" s="44">
        <f>L42*H42</f>
        <v>2.5830439999999997</v>
      </c>
      <c r="N42" s="44">
        <v>0</v>
      </c>
      <c r="O42" s="44">
        <f>N42*H42</f>
        <v>0</v>
      </c>
      <c r="P42" s="44">
        <v>0</v>
      </c>
      <c r="Q42" s="45">
        <f>P42*H42</f>
        <v>0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O42" s="46" t="s">
        <v>46</v>
      </c>
      <c r="AQ42" s="46" t="s">
        <v>43</v>
      </c>
      <c r="AR42" s="46" t="s">
        <v>15</v>
      </c>
      <c r="AV42" s="8" t="s">
        <v>41</v>
      </c>
      <c r="BB42" s="47" t="e">
        <f>IF(K42="základní",#REF!,0)</f>
        <v>#REF!</v>
      </c>
      <c r="BC42" s="47">
        <f>IF(K42="snížená",#REF!,0)</f>
        <v>0</v>
      </c>
      <c r="BD42" s="47">
        <f>IF(K42="zákl. přenesená",#REF!,0)</f>
        <v>0</v>
      </c>
      <c r="BE42" s="47">
        <f>IF(K42="sníž. přenesená",#REF!,0)</f>
        <v>0</v>
      </c>
      <c r="BF42" s="47">
        <f>IF(K42="nulová",#REF!,0)</f>
        <v>0</v>
      </c>
      <c r="BG42" s="8" t="s">
        <v>14</v>
      </c>
      <c r="BH42" s="47" t="e">
        <f>ROUND(#REF!*H42,2)</f>
        <v>#REF!</v>
      </c>
      <c r="BI42" s="8" t="s">
        <v>46</v>
      </c>
      <c r="BJ42" s="46" t="s">
        <v>114</v>
      </c>
    </row>
    <row r="43" spans="1:62" s="4" customFormat="1" ht="22.9" customHeight="1" x14ac:dyDescent="0.2">
      <c r="B43" s="27"/>
      <c r="D43" s="28" t="s">
        <v>12</v>
      </c>
      <c r="E43" s="35"/>
      <c r="F43" s="35" t="s">
        <v>115</v>
      </c>
      <c r="I43" s="27"/>
      <c r="J43" s="29"/>
      <c r="K43" s="30"/>
      <c r="L43" s="30"/>
      <c r="M43" s="31">
        <f>SUM(M44:M48)</f>
        <v>24.370197999999998</v>
      </c>
      <c r="N43" s="30"/>
      <c r="O43" s="31">
        <f>SUM(O44:O48)</f>
        <v>0.62598240000000005</v>
      </c>
      <c r="P43" s="30"/>
      <c r="Q43" s="32">
        <f>SUM(Q44:Q48)</f>
        <v>0</v>
      </c>
      <c r="AO43" s="28" t="s">
        <v>15</v>
      </c>
      <c r="AQ43" s="33" t="s">
        <v>12</v>
      </c>
      <c r="AR43" s="33" t="s">
        <v>14</v>
      </c>
      <c r="AV43" s="28" t="s">
        <v>41</v>
      </c>
      <c r="BH43" s="34" t="e">
        <f>SUM(BH44:BH48)</f>
        <v>#REF!</v>
      </c>
    </row>
    <row r="44" spans="1:62" s="2" customFormat="1" ht="33" customHeight="1" x14ac:dyDescent="0.2">
      <c r="A44" s="12"/>
      <c r="B44" s="36"/>
      <c r="C44" s="37" t="s">
        <v>2</v>
      </c>
      <c r="D44" s="37" t="s">
        <v>43</v>
      </c>
      <c r="E44" s="38"/>
      <c r="F44" s="39" t="s">
        <v>116</v>
      </c>
      <c r="G44" s="40" t="s">
        <v>49</v>
      </c>
      <c r="H44" s="41">
        <v>28.536000000000001</v>
      </c>
      <c r="I44" s="13"/>
      <c r="J44" s="42" t="s">
        <v>0</v>
      </c>
      <c r="K44" s="43" t="s">
        <v>9</v>
      </c>
      <c r="L44" s="44">
        <v>0.59299999999999997</v>
      </c>
      <c r="M44" s="44">
        <f>L44*H44</f>
        <v>16.921848000000001</v>
      </c>
      <c r="N44" s="44">
        <v>1.9900000000000001E-2</v>
      </c>
      <c r="O44" s="44">
        <f>N44*H44</f>
        <v>0.5678664000000001</v>
      </c>
      <c r="P44" s="44">
        <v>0</v>
      </c>
      <c r="Q44" s="45">
        <f>P44*H44</f>
        <v>0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O44" s="46" t="s">
        <v>46</v>
      </c>
      <c r="AQ44" s="46" t="s">
        <v>43</v>
      </c>
      <c r="AR44" s="46" t="s">
        <v>15</v>
      </c>
      <c r="AV44" s="8" t="s">
        <v>41</v>
      </c>
      <c r="BB44" s="47" t="e">
        <f>IF(K44="základní",#REF!,0)</f>
        <v>#REF!</v>
      </c>
      <c r="BC44" s="47">
        <f>IF(K44="snížená",#REF!,0)</f>
        <v>0</v>
      </c>
      <c r="BD44" s="47">
        <f>IF(K44="zákl. přenesená",#REF!,0)</f>
        <v>0</v>
      </c>
      <c r="BE44" s="47">
        <f>IF(K44="sníž. přenesená",#REF!,0)</f>
        <v>0</v>
      </c>
      <c r="BF44" s="47">
        <f>IF(K44="nulová",#REF!,0)</f>
        <v>0</v>
      </c>
      <c r="BG44" s="8" t="s">
        <v>14</v>
      </c>
      <c r="BH44" s="47" t="e">
        <f>ROUND(#REF!*H44,2)</f>
        <v>#REF!</v>
      </c>
      <c r="BI44" s="8" t="s">
        <v>46</v>
      </c>
      <c r="BJ44" s="46" t="s">
        <v>117</v>
      </c>
    </row>
    <row r="45" spans="1:62" s="5" customFormat="1" x14ac:dyDescent="0.2">
      <c r="B45" s="48"/>
      <c r="D45" s="49" t="s">
        <v>51</v>
      </c>
      <c r="E45" s="50"/>
      <c r="F45" s="51" t="s">
        <v>363</v>
      </c>
      <c r="H45" s="52">
        <v>28.536000000000001</v>
      </c>
      <c r="I45" s="48"/>
      <c r="J45" s="53"/>
      <c r="K45" s="54"/>
      <c r="L45" s="54"/>
      <c r="M45" s="54"/>
      <c r="N45" s="54"/>
      <c r="O45" s="54"/>
      <c r="P45" s="54"/>
      <c r="Q45" s="55"/>
      <c r="AQ45" s="50" t="s">
        <v>51</v>
      </c>
      <c r="AR45" s="50" t="s">
        <v>15</v>
      </c>
      <c r="AS45" s="5" t="s">
        <v>15</v>
      </c>
      <c r="AT45" s="5" t="s">
        <v>7</v>
      </c>
      <c r="AU45" s="5" t="s">
        <v>14</v>
      </c>
      <c r="AV45" s="50" t="s">
        <v>41</v>
      </c>
    </row>
    <row r="46" spans="1:62" s="2" customFormat="1" ht="24.2" customHeight="1" x14ac:dyDescent="0.2">
      <c r="A46" s="12"/>
      <c r="B46" s="36"/>
      <c r="C46" s="37" t="s">
        <v>103</v>
      </c>
      <c r="D46" s="37" t="s">
        <v>43</v>
      </c>
      <c r="E46" s="38"/>
      <c r="F46" s="39" t="s">
        <v>120</v>
      </c>
      <c r="G46" s="40" t="s">
        <v>90</v>
      </c>
      <c r="H46" s="41">
        <v>5.8</v>
      </c>
      <c r="I46" s="13"/>
      <c r="J46" s="42" t="s">
        <v>0</v>
      </c>
      <c r="K46" s="43" t="s">
        <v>9</v>
      </c>
      <c r="L46" s="44">
        <v>1.125</v>
      </c>
      <c r="M46" s="44">
        <f>L46*H46</f>
        <v>6.5249999999999995</v>
      </c>
      <c r="N46" s="44">
        <v>1.0019999999999999E-2</v>
      </c>
      <c r="O46" s="44">
        <f>N46*H46</f>
        <v>5.8115999999999994E-2</v>
      </c>
      <c r="P46" s="44">
        <v>0</v>
      </c>
      <c r="Q46" s="45">
        <f>P46*H46</f>
        <v>0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O46" s="46" t="s">
        <v>46</v>
      </c>
      <c r="AQ46" s="46" t="s">
        <v>43</v>
      </c>
      <c r="AR46" s="46" t="s">
        <v>15</v>
      </c>
      <c r="AV46" s="8" t="s">
        <v>41</v>
      </c>
      <c r="BB46" s="47" t="e">
        <f>IF(K46="základní",#REF!,0)</f>
        <v>#REF!</v>
      </c>
      <c r="BC46" s="47">
        <f>IF(K46="snížená",#REF!,0)</f>
        <v>0</v>
      </c>
      <c r="BD46" s="47">
        <f>IF(K46="zákl. přenesená",#REF!,0)</f>
        <v>0</v>
      </c>
      <c r="BE46" s="47">
        <f>IF(K46="sníž. přenesená",#REF!,0)</f>
        <v>0</v>
      </c>
      <c r="BF46" s="47">
        <f>IF(K46="nulová",#REF!,0)</f>
        <v>0</v>
      </c>
      <c r="BG46" s="8" t="s">
        <v>14</v>
      </c>
      <c r="BH46" s="47" t="e">
        <f>ROUND(#REF!*H46,2)</f>
        <v>#REF!</v>
      </c>
      <c r="BI46" s="8" t="s">
        <v>46</v>
      </c>
      <c r="BJ46" s="46" t="s">
        <v>121</v>
      </c>
    </row>
    <row r="47" spans="1:62" s="5" customFormat="1" x14ac:dyDescent="0.2">
      <c r="B47" s="48"/>
      <c r="D47" s="49" t="s">
        <v>51</v>
      </c>
      <c r="E47" s="50"/>
      <c r="F47" s="51" t="s">
        <v>375</v>
      </c>
      <c r="H47" s="52">
        <v>5.8</v>
      </c>
      <c r="I47" s="48"/>
      <c r="J47" s="53"/>
      <c r="K47" s="54"/>
      <c r="L47" s="54"/>
      <c r="M47" s="54"/>
      <c r="N47" s="54"/>
      <c r="O47" s="54"/>
      <c r="P47" s="54"/>
      <c r="Q47" s="55"/>
      <c r="AQ47" s="50" t="s">
        <v>51</v>
      </c>
      <c r="AR47" s="50" t="s">
        <v>15</v>
      </c>
      <c r="AS47" s="5" t="s">
        <v>15</v>
      </c>
      <c r="AT47" s="5" t="s">
        <v>7</v>
      </c>
      <c r="AU47" s="5" t="s">
        <v>14</v>
      </c>
      <c r="AV47" s="50" t="s">
        <v>41</v>
      </c>
    </row>
    <row r="48" spans="1:62" s="2" customFormat="1" ht="24.2" customHeight="1" x14ac:dyDescent="0.2">
      <c r="A48" s="12"/>
      <c r="B48" s="36"/>
      <c r="C48" s="37" t="s">
        <v>107</v>
      </c>
      <c r="D48" s="37" t="s">
        <v>43</v>
      </c>
      <c r="E48" s="38"/>
      <c r="F48" s="39" t="s">
        <v>123</v>
      </c>
      <c r="G48" s="40" t="s">
        <v>113</v>
      </c>
      <c r="H48" s="41">
        <v>0.626</v>
      </c>
      <c r="I48" s="13"/>
      <c r="J48" s="42" t="s">
        <v>0</v>
      </c>
      <c r="K48" s="43" t="s">
        <v>9</v>
      </c>
      <c r="L48" s="44">
        <v>1.4750000000000001</v>
      </c>
      <c r="M48" s="44">
        <f>L48*H48</f>
        <v>0.92335</v>
      </c>
      <c r="N48" s="44">
        <v>0</v>
      </c>
      <c r="O48" s="44">
        <f>N48*H48</f>
        <v>0</v>
      </c>
      <c r="P48" s="44">
        <v>0</v>
      </c>
      <c r="Q48" s="45">
        <f>P48*H48</f>
        <v>0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O48" s="46" t="s">
        <v>46</v>
      </c>
      <c r="AQ48" s="46" t="s">
        <v>43</v>
      </c>
      <c r="AR48" s="46" t="s">
        <v>15</v>
      </c>
      <c r="AV48" s="8" t="s">
        <v>41</v>
      </c>
      <c r="BB48" s="47" t="e">
        <f>IF(K48="základní",#REF!,0)</f>
        <v>#REF!</v>
      </c>
      <c r="BC48" s="47">
        <f>IF(K48="snížená",#REF!,0)</f>
        <v>0</v>
      </c>
      <c r="BD48" s="47">
        <f>IF(K48="zákl. přenesená",#REF!,0)</f>
        <v>0</v>
      </c>
      <c r="BE48" s="47">
        <f>IF(K48="sníž. přenesená",#REF!,0)</f>
        <v>0</v>
      </c>
      <c r="BF48" s="47">
        <f>IF(K48="nulová",#REF!,0)</f>
        <v>0</v>
      </c>
      <c r="BG48" s="8" t="s">
        <v>14</v>
      </c>
      <c r="BH48" s="47" t="e">
        <f>ROUND(#REF!*H48,2)</f>
        <v>#REF!</v>
      </c>
      <c r="BI48" s="8" t="s">
        <v>46</v>
      </c>
      <c r="BJ48" s="46" t="s">
        <v>124</v>
      </c>
    </row>
    <row r="49" spans="1:62" s="4" customFormat="1" ht="22.9" customHeight="1" x14ac:dyDescent="0.2">
      <c r="B49" s="27"/>
      <c r="D49" s="28" t="s">
        <v>12</v>
      </c>
      <c r="E49" s="35"/>
      <c r="F49" s="35" t="s">
        <v>125</v>
      </c>
      <c r="I49" s="27"/>
      <c r="J49" s="29"/>
      <c r="K49" s="30"/>
      <c r="L49" s="30"/>
      <c r="M49" s="31">
        <f>SUM(M50:M51)</f>
        <v>0.13198399999999999</v>
      </c>
      <c r="N49" s="30"/>
      <c r="O49" s="31">
        <f>SUM(O50:O51)</f>
        <v>7.2999999999999995E-2</v>
      </c>
      <c r="P49" s="30"/>
      <c r="Q49" s="32">
        <f>SUM(Q50:Q51)</f>
        <v>0</v>
      </c>
      <c r="AO49" s="28" t="s">
        <v>15</v>
      </c>
      <c r="AQ49" s="33" t="s">
        <v>12</v>
      </c>
      <c r="AR49" s="33" t="s">
        <v>14</v>
      </c>
      <c r="AV49" s="28" t="s">
        <v>41</v>
      </c>
      <c r="BH49" s="34" t="e">
        <f>SUM(BH50:BH51)</f>
        <v>#REF!</v>
      </c>
    </row>
    <row r="50" spans="1:62" s="2" customFormat="1" ht="16.5" customHeight="1" x14ac:dyDescent="0.2">
      <c r="A50" s="12"/>
      <c r="B50" s="36"/>
      <c r="C50" s="37" t="s">
        <v>111</v>
      </c>
      <c r="D50" s="37" t="s">
        <v>43</v>
      </c>
      <c r="E50" s="38"/>
      <c r="F50" s="39" t="s">
        <v>127</v>
      </c>
      <c r="G50" s="40" t="s">
        <v>128</v>
      </c>
      <c r="H50" s="41">
        <v>73</v>
      </c>
      <c r="I50" s="13"/>
      <c r="J50" s="42" t="s">
        <v>0</v>
      </c>
      <c r="K50" s="43" t="s">
        <v>9</v>
      </c>
      <c r="L50" s="44">
        <v>0</v>
      </c>
      <c r="M50" s="44">
        <f>L50*H50</f>
        <v>0</v>
      </c>
      <c r="N50" s="44">
        <v>1E-3</v>
      </c>
      <c r="O50" s="44">
        <f>N50*H50</f>
        <v>7.2999999999999995E-2</v>
      </c>
      <c r="P50" s="44">
        <v>0</v>
      </c>
      <c r="Q50" s="45">
        <f>P50*H50</f>
        <v>0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O50" s="46" t="s">
        <v>46</v>
      </c>
      <c r="AQ50" s="46" t="s">
        <v>43</v>
      </c>
      <c r="AR50" s="46" t="s">
        <v>15</v>
      </c>
      <c r="AV50" s="8" t="s">
        <v>41</v>
      </c>
      <c r="BB50" s="47" t="e">
        <f>IF(K50="základní",#REF!,0)</f>
        <v>#REF!</v>
      </c>
      <c r="BC50" s="47">
        <f>IF(K50="snížená",#REF!,0)</f>
        <v>0</v>
      </c>
      <c r="BD50" s="47">
        <f>IF(K50="zákl. přenesená",#REF!,0)</f>
        <v>0</v>
      </c>
      <c r="BE50" s="47">
        <f>IF(K50="sníž. přenesená",#REF!,0)</f>
        <v>0</v>
      </c>
      <c r="BF50" s="47">
        <f>IF(K50="nulová",#REF!,0)</f>
        <v>0</v>
      </c>
      <c r="BG50" s="8" t="s">
        <v>14</v>
      </c>
      <c r="BH50" s="47" t="e">
        <f>ROUND(#REF!*H50,2)</f>
        <v>#REF!</v>
      </c>
      <c r="BI50" s="8" t="s">
        <v>46</v>
      </c>
      <c r="BJ50" s="46" t="s">
        <v>329</v>
      </c>
    </row>
    <row r="51" spans="1:62" s="2" customFormat="1" ht="24.2" customHeight="1" x14ac:dyDescent="0.2">
      <c r="A51" s="12"/>
      <c r="B51" s="36"/>
      <c r="C51" s="37" t="s">
        <v>46</v>
      </c>
      <c r="D51" s="37" t="s">
        <v>43</v>
      </c>
      <c r="E51" s="38"/>
      <c r="F51" s="39" t="s">
        <v>131</v>
      </c>
      <c r="G51" s="40" t="s">
        <v>113</v>
      </c>
      <c r="H51" s="41">
        <v>7.2999999999999995E-2</v>
      </c>
      <c r="I51" s="13"/>
      <c r="J51" s="42" t="s">
        <v>0</v>
      </c>
      <c r="K51" s="43" t="s">
        <v>9</v>
      </c>
      <c r="L51" s="44">
        <v>1.8080000000000001</v>
      </c>
      <c r="M51" s="44">
        <f>L51*H51</f>
        <v>0.13198399999999999</v>
      </c>
      <c r="N51" s="44">
        <v>0</v>
      </c>
      <c r="O51" s="44">
        <f>N51*H51</f>
        <v>0</v>
      </c>
      <c r="P51" s="44">
        <v>0</v>
      </c>
      <c r="Q51" s="45">
        <f>P51*H51</f>
        <v>0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O51" s="46" t="s">
        <v>46</v>
      </c>
      <c r="AQ51" s="46" t="s">
        <v>43</v>
      </c>
      <c r="AR51" s="46" t="s">
        <v>15</v>
      </c>
      <c r="AV51" s="8" t="s">
        <v>41</v>
      </c>
      <c r="BB51" s="47" t="e">
        <f>IF(K51="základní",#REF!,0)</f>
        <v>#REF!</v>
      </c>
      <c r="BC51" s="47">
        <f>IF(K51="snížená",#REF!,0)</f>
        <v>0</v>
      </c>
      <c r="BD51" s="47">
        <f>IF(K51="zákl. přenesená",#REF!,0)</f>
        <v>0</v>
      </c>
      <c r="BE51" s="47">
        <f>IF(K51="sníž. přenesená",#REF!,0)</f>
        <v>0</v>
      </c>
      <c r="BF51" s="47">
        <f>IF(K51="nulová",#REF!,0)</f>
        <v>0</v>
      </c>
      <c r="BG51" s="8" t="s">
        <v>14</v>
      </c>
      <c r="BH51" s="47" t="e">
        <f>ROUND(#REF!*H51,2)</f>
        <v>#REF!</v>
      </c>
      <c r="BI51" s="8" t="s">
        <v>46</v>
      </c>
      <c r="BJ51" s="46" t="s">
        <v>330</v>
      </c>
    </row>
    <row r="52" spans="1:62" s="4" customFormat="1" ht="22.9" customHeight="1" x14ac:dyDescent="0.2">
      <c r="B52" s="27"/>
      <c r="D52" s="28" t="s">
        <v>12</v>
      </c>
      <c r="E52" s="35"/>
      <c r="F52" s="35" t="s">
        <v>133</v>
      </c>
      <c r="I52" s="27"/>
      <c r="J52" s="29"/>
      <c r="K52" s="30"/>
      <c r="L52" s="30"/>
      <c r="M52" s="31">
        <f>SUM(M53:M60)</f>
        <v>45.302399999999999</v>
      </c>
      <c r="N52" s="30"/>
      <c r="O52" s="31">
        <f>SUM(O53:O60)</f>
        <v>3.7752000000000001E-2</v>
      </c>
      <c r="P52" s="30"/>
      <c r="Q52" s="32">
        <f>SUM(Q53:Q60)</f>
        <v>0</v>
      </c>
      <c r="AO52" s="28" t="s">
        <v>15</v>
      </c>
      <c r="AQ52" s="33" t="s">
        <v>12</v>
      </c>
      <c r="AR52" s="33" t="s">
        <v>14</v>
      </c>
      <c r="AV52" s="28" t="s">
        <v>41</v>
      </c>
      <c r="BH52" s="34" t="e">
        <f>SUM(BH53:BH60)</f>
        <v>#REF!</v>
      </c>
    </row>
    <row r="53" spans="1:62" s="2" customFormat="1" ht="24.2" customHeight="1" x14ac:dyDescent="0.2">
      <c r="A53" s="12"/>
      <c r="B53" s="36"/>
      <c r="C53" s="37" t="s">
        <v>119</v>
      </c>
      <c r="D53" s="37" t="s">
        <v>43</v>
      </c>
      <c r="E53" s="38"/>
      <c r="F53" s="39" t="s">
        <v>134</v>
      </c>
      <c r="G53" s="40" t="s">
        <v>49</v>
      </c>
      <c r="H53" s="41">
        <v>151.00800000000001</v>
      </c>
      <c r="I53" s="13"/>
      <c r="J53" s="42" t="s">
        <v>0</v>
      </c>
      <c r="K53" s="43" t="s">
        <v>9</v>
      </c>
      <c r="L53" s="44">
        <v>0.3</v>
      </c>
      <c r="M53" s="44">
        <f>L53*H53</f>
        <v>45.302399999999999</v>
      </c>
      <c r="N53" s="44">
        <v>2.5000000000000001E-4</v>
      </c>
      <c r="O53" s="44">
        <f>N53*H53</f>
        <v>3.7752000000000001E-2</v>
      </c>
      <c r="P53" s="44">
        <v>0</v>
      </c>
      <c r="Q53" s="45">
        <f>P53*H53</f>
        <v>0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O53" s="46" t="s">
        <v>46</v>
      </c>
      <c r="AQ53" s="46" t="s">
        <v>43</v>
      </c>
      <c r="AR53" s="46" t="s">
        <v>15</v>
      </c>
      <c r="AV53" s="8" t="s">
        <v>41</v>
      </c>
      <c r="BB53" s="47" t="e">
        <f>IF(K53="základní",#REF!,0)</f>
        <v>#REF!</v>
      </c>
      <c r="BC53" s="47">
        <f>IF(K53="snížená",#REF!,0)</f>
        <v>0</v>
      </c>
      <c r="BD53" s="47">
        <f>IF(K53="zákl. přenesená",#REF!,0)</f>
        <v>0</v>
      </c>
      <c r="BE53" s="47">
        <f>IF(K53="sníž. přenesená",#REF!,0)</f>
        <v>0</v>
      </c>
      <c r="BF53" s="47">
        <f>IF(K53="nulová",#REF!,0)</f>
        <v>0</v>
      </c>
      <c r="BG53" s="8" t="s">
        <v>14</v>
      </c>
      <c r="BH53" s="47" t="e">
        <f>ROUND(#REF!*H53,2)</f>
        <v>#REF!</v>
      </c>
      <c r="BI53" s="8" t="s">
        <v>46</v>
      </c>
      <c r="BJ53" s="46" t="s">
        <v>135</v>
      </c>
    </row>
    <row r="54" spans="1:62" s="6" customFormat="1" x14ac:dyDescent="0.2">
      <c r="B54" s="64"/>
      <c r="D54" s="49" t="s">
        <v>51</v>
      </c>
      <c r="E54" s="65" t="s">
        <v>0</v>
      </c>
      <c r="F54" s="66" t="s">
        <v>306</v>
      </c>
      <c r="H54" s="65" t="s">
        <v>0</v>
      </c>
      <c r="I54" s="64"/>
      <c r="J54" s="67"/>
      <c r="K54" s="68"/>
      <c r="L54" s="68"/>
      <c r="M54" s="68"/>
      <c r="N54" s="68"/>
      <c r="O54" s="68"/>
      <c r="P54" s="68"/>
      <c r="Q54" s="69"/>
      <c r="AQ54" s="65" t="s">
        <v>51</v>
      </c>
      <c r="AR54" s="65" t="s">
        <v>15</v>
      </c>
      <c r="AS54" s="6" t="s">
        <v>14</v>
      </c>
      <c r="AT54" s="6" t="s">
        <v>7</v>
      </c>
      <c r="AU54" s="6" t="s">
        <v>13</v>
      </c>
      <c r="AV54" s="65" t="s">
        <v>41</v>
      </c>
    </row>
    <row r="55" spans="1:62" s="5" customFormat="1" x14ac:dyDescent="0.2">
      <c r="B55" s="48"/>
      <c r="D55" s="49" t="s">
        <v>51</v>
      </c>
      <c r="E55" s="50" t="s">
        <v>0</v>
      </c>
      <c r="F55" s="51" t="s">
        <v>376</v>
      </c>
      <c r="H55" s="52">
        <v>57.072000000000003</v>
      </c>
      <c r="I55" s="48"/>
      <c r="J55" s="53"/>
      <c r="K55" s="54"/>
      <c r="L55" s="54"/>
      <c r="M55" s="54"/>
      <c r="N55" s="54"/>
      <c r="O55" s="54"/>
      <c r="P55" s="54"/>
      <c r="Q55" s="55"/>
      <c r="AQ55" s="50" t="s">
        <v>51</v>
      </c>
      <c r="AR55" s="50" t="s">
        <v>15</v>
      </c>
      <c r="AS55" s="5" t="s">
        <v>15</v>
      </c>
      <c r="AT55" s="5" t="s">
        <v>7</v>
      </c>
      <c r="AU55" s="5" t="s">
        <v>13</v>
      </c>
      <c r="AV55" s="50" t="s">
        <v>41</v>
      </c>
    </row>
    <row r="56" spans="1:62" s="6" customFormat="1" x14ac:dyDescent="0.2">
      <c r="B56" s="64"/>
      <c r="D56" s="49" t="s">
        <v>51</v>
      </c>
      <c r="E56" s="65" t="s">
        <v>0</v>
      </c>
      <c r="F56" s="66" t="s">
        <v>137</v>
      </c>
      <c r="H56" s="65" t="s">
        <v>0</v>
      </c>
      <c r="I56" s="64"/>
      <c r="J56" s="67"/>
      <c r="K56" s="68"/>
      <c r="L56" s="68"/>
      <c r="M56" s="68"/>
      <c r="N56" s="68"/>
      <c r="O56" s="68"/>
      <c r="P56" s="68"/>
      <c r="Q56" s="69"/>
      <c r="AQ56" s="65" t="s">
        <v>51</v>
      </c>
      <c r="AR56" s="65" t="s">
        <v>15</v>
      </c>
      <c r="AS56" s="6" t="s">
        <v>14</v>
      </c>
      <c r="AT56" s="6" t="s">
        <v>7</v>
      </c>
      <c r="AU56" s="6" t="s">
        <v>13</v>
      </c>
      <c r="AV56" s="65" t="s">
        <v>41</v>
      </c>
    </row>
    <row r="57" spans="1:62" s="5" customFormat="1" x14ac:dyDescent="0.2">
      <c r="B57" s="48"/>
      <c r="D57" s="49" t="s">
        <v>51</v>
      </c>
      <c r="E57" s="50" t="s">
        <v>0</v>
      </c>
      <c r="F57" s="51" t="s">
        <v>377</v>
      </c>
      <c r="H57" s="52">
        <v>51.6</v>
      </c>
      <c r="I57" s="48"/>
      <c r="J57" s="53"/>
      <c r="K57" s="54"/>
      <c r="L57" s="54"/>
      <c r="M57" s="54"/>
      <c r="N57" s="54"/>
      <c r="O57" s="54"/>
      <c r="P57" s="54"/>
      <c r="Q57" s="55"/>
      <c r="AQ57" s="50" t="s">
        <v>51</v>
      </c>
      <c r="AR57" s="50" t="s">
        <v>15</v>
      </c>
      <c r="AS57" s="5" t="s">
        <v>15</v>
      </c>
      <c r="AT57" s="5" t="s">
        <v>7</v>
      </c>
      <c r="AU57" s="5" t="s">
        <v>13</v>
      </c>
      <c r="AV57" s="50" t="s">
        <v>41</v>
      </c>
    </row>
    <row r="58" spans="1:62" s="6" customFormat="1" x14ac:dyDescent="0.2">
      <c r="B58" s="64"/>
      <c r="D58" s="49" t="s">
        <v>51</v>
      </c>
      <c r="E58" s="65" t="s">
        <v>0</v>
      </c>
      <c r="F58" s="66" t="s">
        <v>378</v>
      </c>
      <c r="H58" s="65" t="s">
        <v>0</v>
      </c>
      <c r="I58" s="64"/>
      <c r="J58" s="67"/>
      <c r="K58" s="68"/>
      <c r="L58" s="68"/>
      <c r="M58" s="68"/>
      <c r="N58" s="68"/>
      <c r="O58" s="68"/>
      <c r="P58" s="68"/>
      <c r="Q58" s="69"/>
      <c r="AQ58" s="65" t="s">
        <v>51</v>
      </c>
      <c r="AR58" s="65" t="s">
        <v>15</v>
      </c>
      <c r="AS58" s="6" t="s">
        <v>14</v>
      </c>
      <c r="AT58" s="6" t="s">
        <v>7</v>
      </c>
      <c r="AU58" s="6" t="s">
        <v>13</v>
      </c>
      <c r="AV58" s="65" t="s">
        <v>41</v>
      </c>
    </row>
    <row r="59" spans="1:62" s="5" customFormat="1" x14ac:dyDescent="0.2">
      <c r="B59" s="48"/>
      <c r="D59" s="49" t="s">
        <v>51</v>
      </c>
      <c r="E59" s="50" t="s">
        <v>0</v>
      </c>
      <c r="F59" s="51" t="s">
        <v>379</v>
      </c>
      <c r="H59" s="52">
        <v>42.335999999999999</v>
      </c>
      <c r="I59" s="48"/>
      <c r="J59" s="53"/>
      <c r="K59" s="54"/>
      <c r="L59" s="54"/>
      <c r="M59" s="54"/>
      <c r="N59" s="54"/>
      <c r="O59" s="54"/>
      <c r="P59" s="54"/>
      <c r="Q59" s="55"/>
      <c r="AQ59" s="50" t="s">
        <v>51</v>
      </c>
      <c r="AR59" s="50" t="s">
        <v>15</v>
      </c>
      <c r="AS59" s="5" t="s">
        <v>15</v>
      </c>
      <c r="AT59" s="5" t="s">
        <v>7</v>
      </c>
      <c r="AU59" s="5" t="s">
        <v>13</v>
      </c>
      <c r="AV59" s="50" t="s">
        <v>41</v>
      </c>
    </row>
    <row r="60" spans="1:62" s="7" customFormat="1" x14ac:dyDescent="0.2">
      <c r="B60" s="70"/>
      <c r="D60" s="49" t="s">
        <v>51</v>
      </c>
      <c r="E60" s="71" t="s">
        <v>0</v>
      </c>
      <c r="F60" s="72" t="s">
        <v>99</v>
      </c>
      <c r="H60" s="73">
        <v>151.00799999999998</v>
      </c>
      <c r="I60" s="70"/>
      <c r="J60" s="74"/>
      <c r="K60" s="75"/>
      <c r="L60" s="75"/>
      <c r="M60" s="75"/>
      <c r="N60" s="75"/>
      <c r="O60" s="75"/>
      <c r="P60" s="75"/>
      <c r="Q60" s="76"/>
      <c r="AQ60" s="71" t="s">
        <v>51</v>
      </c>
      <c r="AR60" s="71" t="s">
        <v>15</v>
      </c>
      <c r="AS60" s="7" t="s">
        <v>59</v>
      </c>
      <c r="AT60" s="7" t="s">
        <v>7</v>
      </c>
      <c r="AU60" s="7" t="s">
        <v>14</v>
      </c>
      <c r="AV60" s="71" t="s">
        <v>41</v>
      </c>
    </row>
    <row r="61" spans="1:62" s="2" customFormat="1" ht="6.95" customHeight="1" x14ac:dyDescent="0.2">
      <c r="A61" s="12"/>
      <c r="B61" s="15"/>
      <c r="C61" s="16"/>
      <c r="D61" s="16"/>
      <c r="E61" s="16"/>
      <c r="F61" s="16"/>
      <c r="G61" s="16"/>
      <c r="H61" s="16"/>
      <c r="I61" s="13"/>
      <c r="J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</sheetData>
  <sheetProtection algorithmName="SHA-512" hashValue="UPfPUK8jScIJSLetJvqHcoxjifh1eiAKI/f4JJx8RvvfRmRcyPBsytVmOfiPzTcNu4yD66B9DGDgx6W4DIYQ7A==" saltValue="qvEk2EiBXTUjGEGQ6Os7YA==" spinCount="100000" sheet="1" objects="1" scenarios="1"/>
  <autoFilter ref="C17:H60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scale="9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BJ43"/>
  <sheetViews>
    <sheetView showGridLines="0" workbookViewId="0">
      <selection activeCell="B2" sqref="B2:H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7.33203125" style="1" customWidth="1"/>
    <col min="6" max="6" width="71" style="1" customWidth="1"/>
    <col min="7" max="7" width="7.5" style="1" customWidth="1"/>
    <col min="8" max="8" width="14.1640625" style="1" customWidth="1"/>
    <col min="9" max="9" width="9.33203125" style="1" customWidth="1"/>
    <col min="10" max="10" width="10.83203125" style="1" hidden="1" customWidth="1"/>
    <col min="11" max="11" width="9.33203125" style="1" hidden="1"/>
    <col min="12" max="17" width="14.1640625" style="1" hidden="1" customWidth="1"/>
    <col min="18" max="18" width="16.33203125" style="1" hidden="1" customWidth="1"/>
    <col min="19" max="19" width="12.33203125" style="1" customWidth="1"/>
    <col min="20" max="20" width="16.33203125" style="1" customWidth="1"/>
    <col min="21" max="21" width="12.33203125" style="1" customWidth="1"/>
    <col min="22" max="22" width="15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41" max="62" width="9.33203125" style="1" hidden="1"/>
  </cols>
  <sheetData>
    <row r="2" spans="1:28" ht="50.25" customHeight="1" x14ac:dyDescent="0.2">
      <c r="B2" s="97" t="s">
        <v>406</v>
      </c>
      <c r="C2" s="98"/>
      <c r="D2" s="98"/>
      <c r="E2" s="98"/>
      <c r="F2" s="98"/>
      <c r="G2" s="98"/>
      <c r="H2" s="99"/>
    </row>
    <row r="3" spans="1:28" s="2" customFormat="1" ht="6.95" customHeight="1" x14ac:dyDescent="0.2">
      <c r="A3" s="12"/>
      <c r="B3" s="17"/>
      <c r="C3" s="18"/>
      <c r="D3" s="18"/>
      <c r="E3" s="18"/>
      <c r="F3" s="18"/>
      <c r="G3" s="18"/>
      <c r="H3" s="18"/>
      <c r="I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2" customFormat="1" ht="12" customHeight="1" x14ac:dyDescent="0.2">
      <c r="A5" s="12"/>
      <c r="B5" s="13"/>
      <c r="C5" s="11" t="s">
        <v>3</v>
      </c>
      <c r="D5" s="12"/>
      <c r="E5" s="12"/>
      <c r="F5" s="12"/>
      <c r="G5" s="12"/>
      <c r="H5" s="12"/>
      <c r="I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16.5" customHeight="1" x14ac:dyDescent="0.2">
      <c r="A6" s="12"/>
      <c r="B6" s="13"/>
      <c r="C6" s="12"/>
      <c r="D6" s="12"/>
      <c r="E6" s="90" t="str">
        <f>'H - Stodola'!E6:H6</f>
        <v>Dětská  vesnička - Zelný trh, Brno</v>
      </c>
      <c r="F6" s="91"/>
      <c r="G6" s="91"/>
      <c r="H6" s="91"/>
      <c r="I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2" customHeight="1" x14ac:dyDescent="0.2">
      <c r="B7" s="9"/>
      <c r="C7" s="11" t="s">
        <v>30</v>
      </c>
      <c r="I7" s="9"/>
    </row>
    <row r="8" spans="1:28" s="2" customFormat="1" ht="16.5" customHeight="1" x14ac:dyDescent="0.2">
      <c r="A8" s="12"/>
      <c r="B8" s="13"/>
      <c r="C8" s="12"/>
      <c r="D8" s="12"/>
      <c r="E8" s="92"/>
      <c r="F8" s="89"/>
      <c r="G8" s="89"/>
      <c r="H8" s="89"/>
      <c r="I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2" customFormat="1" ht="12" customHeight="1" x14ac:dyDescent="0.2">
      <c r="A9" s="12"/>
      <c r="B9" s="13"/>
      <c r="C9" s="11" t="s">
        <v>31</v>
      </c>
      <c r="D9" s="12"/>
      <c r="E9" s="12"/>
      <c r="F9" s="12"/>
      <c r="G9" s="12"/>
      <c r="H9" s="12"/>
      <c r="I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16.5" customHeight="1" x14ac:dyDescent="0.2">
      <c r="A10" s="12"/>
      <c r="B10" s="13"/>
      <c r="C10" s="12"/>
      <c r="D10" s="12"/>
      <c r="E10" s="88" t="s">
        <v>28</v>
      </c>
      <c r="F10" s="89"/>
      <c r="G10" s="89"/>
      <c r="H10" s="89"/>
      <c r="I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6.95" customHeight="1" x14ac:dyDescent="0.2">
      <c r="A11" s="12"/>
      <c r="B11" s="13"/>
      <c r="C11" s="12"/>
      <c r="D11" s="12"/>
      <c r="E11" s="12"/>
      <c r="F11" s="12"/>
      <c r="G11" s="12"/>
      <c r="H11" s="12"/>
      <c r="I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2" customFormat="1" ht="12" customHeight="1" x14ac:dyDescent="0.2">
      <c r="A12" s="12"/>
      <c r="B12" s="13"/>
      <c r="C12" s="11" t="s">
        <v>4</v>
      </c>
      <c r="D12" s="12"/>
      <c r="E12" s="12"/>
      <c r="F12" s="10" t="str">
        <f>'H - Stodola'!F12</f>
        <v>Zelný trh, Brno</v>
      </c>
      <c r="G12" s="12"/>
      <c r="H12" s="12"/>
      <c r="I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2" customFormat="1" ht="6.95" customHeight="1" x14ac:dyDescent="0.2">
      <c r="A13" s="12"/>
      <c r="B13" s="13"/>
      <c r="C13" s="12"/>
      <c r="D13" s="12"/>
      <c r="E13" s="12"/>
      <c r="F13" s="12"/>
      <c r="G13" s="12"/>
      <c r="H13" s="12"/>
      <c r="I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2" customFormat="1" ht="15.2" customHeight="1" x14ac:dyDescent="0.2">
      <c r="A14" s="12"/>
      <c r="B14" s="13"/>
      <c r="C14" s="11" t="s">
        <v>5</v>
      </c>
      <c r="D14" s="12"/>
      <c r="E14" s="12"/>
      <c r="F14" s="10" t="str">
        <f>'H - Stodola'!F14</f>
        <v>Statutární město Brno - MČ Brno-střed, Dominikánská 2, 60169 Brno</v>
      </c>
      <c r="G14" s="12"/>
      <c r="H14" s="12"/>
      <c r="I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2" customFormat="1" ht="15.2" customHeight="1" x14ac:dyDescent="0.2">
      <c r="A15" s="12"/>
      <c r="B15" s="13"/>
      <c r="C15" s="11" t="s">
        <v>6</v>
      </c>
      <c r="D15" s="12"/>
      <c r="E15" s="12"/>
      <c r="F15" s="10"/>
      <c r="G15" s="12"/>
      <c r="H15" s="12"/>
      <c r="I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2" customFormat="1" ht="10.35" customHeight="1" x14ac:dyDescent="0.2">
      <c r="A16" s="12"/>
      <c r="B16" s="13"/>
      <c r="C16" s="12"/>
      <c r="D16" s="12"/>
      <c r="E16" s="12"/>
      <c r="F16" s="12"/>
      <c r="G16" s="12"/>
      <c r="H16" s="12"/>
      <c r="I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62" s="3" customFormat="1" ht="29.25" customHeight="1" x14ac:dyDescent="0.2">
      <c r="A17" s="22"/>
      <c r="B17" s="23"/>
      <c r="C17" s="24" t="s">
        <v>32</v>
      </c>
      <c r="D17" s="25" t="s">
        <v>11</v>
      </c>
      <c r="E17" s="25"/>
      <c r="F17" s="25" t="s">
        <v>10</v>
      </c>
      <c r="G17" s="25" t="s">
        <v>33</v>
      </c>
      <c r="H17" s="25" t="s">
        <v>34</v>
      </c>
      <c r="I17" s="26"/>
      <c r="J17" s="19" t="s">
        <v>0</v>
      </c>
      <c r="K17" s="20" t="s">
        <v>8</v>
      </c>
      <c r="L17" s="20" t="s">
        <v>35</v>
      </c>
      <c r="M17" s="20" t="s">
        <v>36</v>
      </c>
      <c r="N17" s="20" t="s">
        <v>37</v>
      </c>
      <c r="O17" s="20" t="s">
        <v>38</v>
      </c>
      <c r="P17" s="20" t="s">
        <v>39</v>
      </c>
      <c r="Q17" s="21" t="s">
        <v>40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62" s="4" customFormat="1" ht="22.9" customHeight="1" x14ac:dyDescent="0.2">
      <c r="B18" s="27"/>
      <c r="D18" s="28" t="s">
        <v>12</v>
      </c>
      <c r="E18" s="35"/>
      <c r="F18" s="35" t="s">
        <v>42</v>
      </c>
      <c r="I18" s="27"/>
      <c r="J18" s="29"/>
      <c r="K18" s="30"/>
      <c r="L18" s="30"/>
      <c r="M18" s="31">
        <f>SUM(M19:M35)</f>
        <v>50.147979999999997</v>
      </c>
      <c r="N18" s="30"/>
      <c r="O18" s="31">
        <f>SUM(O19:O35)</f>
        <v>0.66534392000000009</v>
      </c>
      <c r="P18" s="30"/>
      <c r="Q18" s="32">
        <f>SUM(Q19:Q35)</f>
        <v>0</v>
      </c>
      <c r="AO18" s="28" t="s">
        <v>15</v>
      </c>
      <c r="AQ18" s="33" t="s">
        <v>12</v>
      </c>
      <c r="AR18" s="33" t="s">
        <v>14</v>
      </c>
      <c r="AV18" s="28" t="s">
        <v>41</v>
      </c>
      <c r="BH18" s="34" t="e">
        <f>SUM(BH19:BH35)</f>
        <v>#REF!</v>
      </c>
    </row>
    <row r="19" spans="1:62" s="2" customFormat="1" ht="21.75" customHeight="1" x14ac:dyDescent="0.2">
      <c r="A19" s="12"/>
      <c r="B19" s="36"/>
      <c r="C19" s="37" t="s">
        <v>14</v>
      </c>
      <c r="D19" s="37" t="s">
        <v>43</v>
      </c>
      <c r="E19" s="38"/>
      <c r="F19" s="39" t="s">
        <v>44</v>
      </c>
      <c r="G19" s="40" t="s">
        <v>45</v>
      </c>
      <c r="H19" s="41">
        <v>1</v>
      </c>
      <c r="I19" s="13"/>
      <c r="J19" s="42" t="s">
        <v>0</v>
      </c>
      <c r="K19" s="43" t="s">
        <v>9</v>
      </c>
      <c r="L19" s="44">
        <v>0</v>
      </c>
      <c r="M19" s="44">
        <f>L19*H19</f>
        <v>0</v>
      </c>
      <c r="N19" s="44">
        <v>0</v>
      </c>
      <c r="O19" s="44">
        <f>N19*H19</f>
        <v>0</v>
      </c>
      <c r="P19" s="44">
        <v>0</v>
      </c>
      <c r="Q19" s="45">
        <f>P19*H19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O19" s="46" t="s">
        <v>46</v>
      </c>
      <c r="AQ19" s="46" t="s">
        <v>43</v>
      </c>
      <c r="AR19" s="46" t="s">
        <v>15</v>
      </c>
      <c r="AV19" s="8" t="s">
        <v>41</v>
      </c>
      <c r="BB19" s="47" t="e">
        <f>IF(K19="základní",#REF!,0)</f>
        <v>#REF!</v>
      </c>
      <c r="BC19" s="47">
        <f>IF(K19="snížená",#REF!,0)</f>
        <v>0</v>
      </c>
      <c r="BD19" s="47">
        <f>IF(K19="zákl. přenesená",#REF!,0)</f>
        <v>0</v>
      </c>
      <c r="BE19" s="47">
        <f>IF(K19="sníž. přenesená",#REF!,0)</f>
        <v>0</v>
      </c>
      <c r="BF19" s="47">
        <f>IF(K19="nulová",#REF!,0)</f>
        <v>0</v>
      </c>
      <c r="BG19" s="8" t="s">
        <v>14</v>
      </c>
      <c r="BH19" s="47" t="e">
        <f>ROUND(#REF!*H19,2)</f>
        <v>#REF!</v>
      </c>
      <c r="BI19" s="8" t="s">
        <v>46</v>
      </c>
      <c r="BJ19" s="46" t="s">
        <v>380</v>
      </c>
    </row>
    <row r="20" spans="1:62" s="2" customFormat="1" ht="33" customHeight="1" x14ac:dyDescent="0.2">
      <c r="A20" s="12"/>
      <c r="B20" s="36"/>
      <c r="C20" s="37" t="s">
        <v>15</v>
      </c>
      <c r="D20" s="37" t="s">
        <v>43</v>
      </c>
      <c r="E20" s="38"/>
      <c r="F20" s="39" t="s">
        <v>381</v>
      </c>
      <c r="G20" s="40" t="s">
        <v>90</v>
      </c>
      <c r="H20" s="41">
        <v>139.80000000000001</v>
      </c>
      <c r="I20" s="13"/>
      <c r="J20" s="42" t="s">
        <v>0</v>
      </c>
      <c r="K20" s="43" t="s">
        <v>9</v>
      </c>
      <c r="L20" s="44">
        <v>0.34799999999999998</v>
      </c>
      <c r="M20" s="44">
        <f>L20*H20</f>
        <v>48.650399999999998</v>
      </c>
      <c r="N20" s="44">
        <v>0</v>
      </c>
      <c r="O20" s="44">
        <f>N20*H20</f>
        <v>0</v>
      </c>
      <c r="P20" s="44">
        <v>0</v>
      </c>
      <c r="Q20" s="45">
        <f>P20*H20</f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O20" s="46" t="s">
        <v>46</v>
      </c>
      <c r="AQ20" s="46" t="s">
        <v>43</v>
      </c>
      <c r="AR20" s="46" t="s">
        <v>15</v>
      </c>
      <c r="AV20" s="8" t="s">
        <v>41</v>
      </c>
      <c r="BB20" s="47" t="e">
        <f>IF(K20="základní",#REF!,0)</f>
        <v>#REF!</v>
      </c>
      <c r="BC20" s="47">
        <f>IF(K20="snížená",#REF!,0)</f>
        <v>0</v>
      </c>
      <c r="BD20" s="47">
        <f>IF(K20="zákl. přenesená",#REF!,0)</f>
        <v>0</v>
      </c>
      <c r="BE20" s="47">
        <f>IF(K20="sníž. přenesená",#REF!,0)</f>
        <v>0</v>
      </c>
      <c r="BF20" s="47">
        <f>IF(K20="nulová",#REF!,0)</f>
        <v>0</v>
      </c>
      <c r="BG20" s="8" t="s">
        <v>14</v>
      </c>
      <c r="BH20" s="47" t="e">
        <f>ROUND(#REF!*H20,2)</f>
        <v>#REF!</v>
      </c>
      <c r="BI20" s="8" t="s">
        <v>46</v>
      </c>
      <c r="BJ20" s="46" t="s">
        <v>382</v>
      </c>
    </row>
    <row r="21" spans="1:62" s="6" customFormat="1" x14ac:dyDescent="0.2">
      <c r="B21" s="64"/>
      <c r="D21" s="49" t="s">
        <v>51</v>
      </c>
      <c r="E21" s="65"/>
      <c r="F21" s="66" t="s">
        <v>92</v>
      </c>
      <c r="H21" s="65" t="s">
        <v>0</v>
      </c>
      <c r="I21" s="64"/>
      <c r="J21" s="67"/>
      <c r="K21" s="68"/>
      <c r="L21" s="68"/>
      <c r="M21" s="68"/>
      <c r="N21" s="68"/>
      <c r="O21" s="68"/>
      <c r="P21" s="68"/>
      <c r="Q21" s="69"/>
      <c r="AQ21" s="65" t="s">
        <v>51</v>
      </c>
      <c r="AR21" s="65" t="s">
        <v>15</v>
      </c>
      <c r="AS21" s="6" t="s">
        <v>14</v>
      </c>
      <c r="AT21" s="6" t="s">
        <v>7</v>
      </c>
      <c r="AU21" s="6" t="s">
        <v>13</v>
      </c>
      <c r="AV21" s="65" t="s">
        <v>41</v>
      </c>
    </row>
    <row r="22" spans="1:62" s="5" customFormat="1" x14ac:dyDescent="0.2">
      <c r="B22" s="48"/>
      <c r="D22" s="49" t="s">
        <v>51</v>
      </c>
      <c r="E22" s="50"/>
      <c r="F22" s="51" t="s">
        <v>383</v>
      </c>
      <c r="H22" s="52">
        <v>102.8</v>
      </c>
      <c r="I22" s="48"/>
      <c r="J22" s="53"/>
      <c r="K22" s="54"/>
      <c r="L22" s="54"/>
      <c r="M22" s="54"/>
      <c r="N22" s="54"/>
      <c r="O22" s="54"/>
      <c r="P22" s="54"/>
      <c r="Q22" s="55"/>
      <c r="AQ22" s="50" t="s">
        <v>51</v>
      </c>
      <c r="AR22" s="50" t="s">
        <v>15</v>
      </c>
      <c r="AS22" s="5" t="s">
        <v>15</v>
      </c>
      <c r="AT22" s="5" t="s">
        <v>7</v>
      </c>
      <c r="AU22" s="5" t="s">
        <v>13</v>
      </c>
      <c r="AV22" s="50" t="s">
        <v>41</v>
      </c>
    </row>
    <row r="23" spans="1:62" s="6" customFormat="1" x14ac:dyDescent="0.2">
      <c r="B23" s="64"/>
      <c r="D23" s="49" t="s">
        <v>51</v>
      </c>
      <c r="E23" s="65"/>
      <c r="F23" s="66" t="s">
        <v>384</v>
      </c>
      <c r="H23" s="65" t="s">
        <v>0</v>
      </c>
      <c r="I23" s="64"/>
      <c r="J23" s="67"/>
      <c r="K23" s="68"/>
      <c r="L23" s="68"/>
      <c r="M23" s="68"/>
      <c r="N23" s="68"/>
      <c r="O23" s="68"/>
      <c r="P23" s="68"/>
      <c r="Q23" s="69"/>
      <c r="AQ23" s="65" t="s">
        <v>51</v>
      </c>
      <c r="AR23" s="65" t="s">
        <v>15</v>
      </c>
      <c r="AS23" s="6" t="s">
        <v>14</v>
      </c>
      <c r="AT23" s="6" t="s">
        <v>7</v>
      </c>
      <c r="AU23" s="6" t="s">
        <v>13</v>
      </c>
      <c r="AV23" s="65" t="s">
        <v>41</v>
      </c>
    </row>
    <row r="24" spans="1:62" s="5" customFormat="1" x14ac:dyDescent="0.2">
      <c r="B24" s="48"/>
      <c r="D24" s="49" t="s">
        <v>51</v>
      </c>
      <c r="E24" s="50"/>
      <c r="F24" s="51" t="s">
        <v>385</v>
      </c>
      <c r="H24" s="52">
        <v>37</v>
      </c>
      <c r="I24" s="48"/>
      <c r="J24" s="53"/>
      <c r="K24" s="54"/>
      <c r="L24" s="54"/>
      <c r="M24" s="54"/>
      <c r="N24" s="54"/>
      <c r="O24" s="54"/>
      <c r="P24" s="54"/>
      <c r="Q24" s="55"/>
      <c r="AQ24" s="50" t="s">
        <v>51</v>
      </c>
      <c r="AR24" s="50" t="s">
        <v>15</v>
      </c>
      <c r="AS24" s="5" t="s">
        <v>15</v>
      </c>
      <c r="AT24" s="5" t="s">
        <v>7</v>
      </c>
      <c r="AU24" s="5" t="s">
        <v>13</v>
      </c>
      <c r="AV24" s="50" t="s">
        <v>41</v>
      </c>
    </row>
    <row r="25" spans="1:62" s="7" customFormat="1" x14ac:dyDescent="0.2">
      <c r="B25" s="70"/>
      <c r="D25" s="49" t="s">
        <v>51</v>
      </c>
      <c r="E25" s="71"/>
      <c r="F25" s="72" t="s">
        <v>99</v>
      </c>
      <c r="H25" s="73">
        <v>139.80000000000001</v>
      </c>
      <c r="I25" s="70"/>
      <c r="J25" s="74"/>
      <c r="K25" s="75"/>
      <c r="L25" s="75"/>
      <c r="M25" s="75"/>
      <c r="N25" s="75"/>
      <c r="O25" s="75"/>
      <c r="P25" s="75"/>
      <c r="Q25" s="76"/>
      <c r="AQ25" s="71" t="s">
        <v>51</v>
      </c>
      <c r="AR25" s="71" t="s">
        <v>15</v>
      </c>
      <c r="AS25" s="7" t="s">
        <v>59</v>
      </c>
      <c r="AT25" s="7" t="s">
        <v>7</v>
      </c>
      <c r="AU25" s="7" t="s">
        <v>14</v>
      </c>
      <c r="AV25" s="71" t="s">
        <v>41</v>
      </c>
    </row>
    <row r="26" spans="1:62" s="2" customFormat="1" ht="16.5" customHeight="1" x14ac:dyDescent="0.2">
      <c r="A26" s="12"/>
      <c r="B26" s="36"/>
      <c r="C26" s="56" t="s">
        <v>53</v>
      </c>
      <c r="D26" s="56" t="s">
        <v>54</v>
      </c>
      <c r="E26" s="57"/>
      <c r="F26" s="58" t="s">
        <v>55</v>
      </c>
      <c r="G26" s="59" t="s">
        <v>49</v>
      </c>
      <c r="H26" s="60">
        <v>39.6</v>
      </c>
      <c r="I26" s="61"/>
      <c r="J26" s="62" t="s">
        <v>0</v>
      </c>
      <c r="K26" s="63" t="s">
        <v>9</v>
      </c>
      <c r="L26" s="44">
        <v>0</v>
      </c>
      <c r="M26" s="44">
        <f>L26*H26</f>
        <v>0</v>
      </c>
      <c r="N26" s="44">
        <v>9.3100000000000006E-3</v>
      </c>
      <c r="O26" s="44">
        <f>N26*H26</f>
        <v>0.36867600000000006</v>
      </c>
      <c r="P26" s="44">
        <v>0</v>
      </c>
      <c r="Q26" s="45">
        <f>P26*H26</f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O26" s="46" t="s">
        <v>56</v>
      </c>
      <c r="AQ26" s="46" t="s">
        <v>54</v>
      </c>
      <c r="AR26" s="46" t="s">
        <v>15</v>
      </c>
      <c r="AV26" s="8" t="s">
        <v>41</v>
      </c>
      <c r="BB26" s="47" t="e">
        <f>IF(K26="základní",#REF!,0)</f>
        <v>#REF!</v>
      </c>
      <c r="BC26" s="47">
        <f>IF(K26="snížená",#REF!,0)</f>
        <v>0</v>
      </c>
      <c r="BD26" s="47">
        <f>IF(K26="zákl. přenesená",#REF!,0)</f>
        <v>0</v>
      </c>
      <c r="BE26" s="47">
        <f>IF(K26="sníž. přenesená",#REF!,0)</f>
        <v>0</v>
      </c>
      <c r="BF26" s="47">
        <f>IF(K26="nulová",#REF!,0)</f>
        <v>0</v>
      </c>
      <c r="BG26" s="8" t="s">
        <v>14</v>
      </c>
      <c r="BH26" s="47" t="e">
        <f>ROUND(#REF!*H26,2)</f>
        <v>#REF!</v>
      </c>
      <c r="BI26" s="8" t="s">
        <v>46</v>
      </c>
      <c r="BJ26" s="46" t="s">
        <v>386</v>
      </c>
    </row>
    <row r="27" spans="1:62" s="5" customFormat="1" x14ac:dyDescent="0.2">
      <c r="B27" s="48"/>
      <c r="D27" s="49" t="s">
        <v>51</v>
      </c>
      <c r="E27" s="50"/>
      <c r="F27" s="51" t="s">
        <v>387</v>
      </c>
      <c r="H27" s="52">
        <v>39.6</v>
      </c>
      <c r="I27" s="48"/>
      <c r="J27" s="53"/>
      <c r="K27" s="54"/>
      <c r="L27" s="54"/>
      <c r="M27" s="54"/>
      <c r="N27" s="54"/>
      <c r="O27" s="54"/>
      <c r="P27" s="54"/>
      <c r="Q27" s="55"/>
      <c r="AQ27" s="50" t="s">
        <v>51</v>
      </c>
      <c r="AR27" s="50" t="s">
        <v>15</v>
      </c>
      <c r="AS27" s="5" t="s">
        <v>15</v>
      </c>
      <c r="AT27" s="5" t="s">
        <v>7</v>
      </c>
      <c r="AU27" s="5" t="s">
        <v>14</v>
      </c>
      <c r="AV27" s="50" t="s">
        <v>41</v>
      </c>
    </row>
    <row r="28" spans="1:62" s="2" customFormat="1" ht="24.2" customHeight="1" x14ac:dyDescent="0.2">
      <c r="A28" s="12"/>
      <c r="B28" s="36"/>
      <c r="C28" s="56" t="s">
        <v>59</v>
      </c>
      <c r="D28" s="56" t="s">
        <v>54</v>
      </c>
      <c r="E28" s="57"/>
      <c r="F28" s="58" t="s">
        <v>100</v>
      </c>
      <c r="G28" s="59" t="s">
        <v>61</v>
      </c>
      <c r="H28" s="60">
        <v>0.47099999999999997</v>
      </c>
      <c r="I28" s="61"/>
      <c r="J28" s="62" t="s">
        <v>0</v>
      </c>
      <c r="K28" s="63" t="s">
        <v>9</v>
      </c>
      <c r="L28" s="44">
        <v>0</v>
      </c>
      <c r="M28" s="44">
        <f>L28*H28</f>
        <v>0</v>
      </c>
      <c r="N28" s="44">
        <v>0.44</v>
      </c>
      <c r="O28" s="44">
        <f>N28*H28</f>
        <v>0.20723999999999998</v>
      </c>
      <c r="P28" s="44">
        <v>0</v>
      </c>
      <c r="Q28" s="45">
        <f>P28*H28</f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O28" s="46" t="s">
        <v>56</v>
      </c>
      <c r="AQ28" s="46" t="s">
        <v>54</v>
      </c>
      <c r="AR28" s="46" t="s">
        <v>15</v>
      </c>
      <c r="AV28" s="8" t="s">
        <v>41</v>
      </c>
      <c r="BB28" s="47" t="e">
        <f>IF(K28="základní",#REF!,0)</f>
        <v>#REF!</v>
      </c>
      <c r="BC28" s="47">
        <f>IF(K28="snížená",#REF!,0)</f>
        <v>0</v>
      </c>
      <c r="BD28" s="47">
        <f>IF(K28="zákl. přenesená",#REF!,0)</f>
        <v>0</v>
      </c>
      <c r="BE28" s="47">
        <f>IF(K28="sníž. přenesená",#REF!,0)</f>
        <v>0</v>
      </c>
      <c r="BF28" s="47">
        <f>IF(K28="nulová",#REF!,0)</f>
        <v>0</v>
      </c>
      <c r="BG28" s="8" t="s">
        <v>14</v>
      </c>
      <c r="BH28" s="47" t="e">
        <f>ROUND(#REF!*H28,2)</f>
        <v>#REF!</v>
      </c>
      <c r="BI28" s="8" t="s">
        <v>46</v>
      </c>
      <c r="BJ28" s="46" t="s">
        <v>388</v>
      </c>
    </row>
    <row r="29" spans="1:62" s="5" customFormat="1" x14ac:dyDescent="0.2">
      <c r="B29" s="48"/>
      <c r="D29" s="49" t="s">
        <v>51</v>
      </c>
      <c r="E29" s="50"/>
      <c r="F29" s="51" t="s">
        <v>389</v>
      </c>
      <c r="H29" s="52">
        <v>0.47099999999999997</v>
      </c>
      <c r="I29" s="48"/>
      <c r="J29" s="53"/>
      <c r="K29" s="54"/>
      <c r="L29" s="54"/>
      <c r="M29" s="54"/>
      <c r="N29" s="54"/>
      <c r="O29" s="54"/>
      <c r="P29" s="54"/>
      <c r="Q29" s="55"/>
      <c r="AQ29" s="50" t="s">
        <v>51</v>
      </c>
      <c r="AR29" s="50" t="s">
        <v>15</v>
      </c>
      <c r="AS29" s="5" t="s">
        <v>15</v>
      </c>
      <c r="AT29" s="5" t="s">
        <v>7</v>
      </c>
      <c r="AU29" s="5" t="s">
        <v>14</v>
      </c>
      <c r="AV29" s="50" t="s">
        <v>41</v>
      </c>
    </row>
    <row r="30" spans="1:62" s="2" customFormat="1" ht="24.2" customHeight="1" x14ac:dyDescent="0.2">
      <c r="A30" s="12"/>
      <c r="B30" s="36"/>
      <c r="C30" s="56" t="s">
        <v>64</v>
      </c>
      <c r="D30" s="56" t="s">
        <v>54</v>
      </c>
      <c r="E30" s="57"/>
      <c r="F30" s="58" t="s">
        <v>390</v>
      </c>
      <c r="G30" s="59" t="s">
        <v>61</v>
      </c>
      <c r="H30" s="60">
        <v>0.16800000000000001</v>
      </c>
      <c r="I30" s="61"/>
      <c r="J30" s="62" t="s">
        <v>0</v>
      </c>
      <c r="K30" s="63" t="s">
        <v>9</v>
      </c>
      <c r="L30" s="44">
        <v>0</v>
      </c>
      <c r="M30" s="44">
        <f>L30*H30</f>
        <v>0</v>
      </c>
      <c r="N30" s="44">
        <v>0.44</v>
      </c>
      <c r="O30" s="44">
        <f>N30*H30</f>
        <v>7.392E-2</v>
      </c>
      <c r="P30" s="44">
        <v>0</v>
      </c>
      <c r="Q30" s="45">
        <f>P30*H30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O30" s="46" t="s">
        <v>56</v>
      </c>
      <c r="AQ30" s="46" t="s">
        <v>54</v>
      </c>
      <c r="AR30" s="46" t="s">
        <v>15</v>
      </c>
      <c r="AV30" s="8" t="s">
        <v>41</v>
      </c>
      <c r="BB30" s="47" t="e">
        <f>IF(K30="základní",#REF!,0)</f>
        <v>#REF!</v>
      </c>
      <c r="BC30" s="47">
        <f>IF(K30="snížená",#REF!,0)</f>
        <v>0</v>
      </c>
      <c r="BD30" s="47">
        <f>IF(K30="zákl. přenesená",#REF!,0)</f>
        <v>0</v>
      </c>
      <c r="BE30" s="47">
        <f>IF(K30="sníž. přenesená",#REF!,0)</f>
        <v>0</v>
      </c>
      <c r="BF30" s="47">
        <f>IF(K30="nulová",#REF!,0)</f>
        <v>0</v>
      </c>
      <c r="BG30" s="8" t="s">
        <v>14</v>
      </c>
      <c r="BH30" s="47" t="e">
        <f>ROUND(#REF!*H30,2)</f>
        <v>#REF!</v>
      </c>
      <c r="BI30" s="8" t="s">
        <v>46</v>
      </c>
      <c r="BJ30" s="46" t="s">
        <v>391</v>
      </c>
    </row>
    <row r="31" spans="1:62" s="6" customFormat="1" x14ac:dyDescent="0.2">
      <c r="B31" s="64"/>
      <c r="D31" s="49" t="s">
        <v>51</v>
      </c>
      <c r="E31" s="65"/>
      <c r="F31" s="66" t="s">
        <v>392</v>
      </c>
      <c r="H31" s="65" t="s">
        <v>0</v>
      </c>
      <c r="I31" s="64"/>
      <c r="J31" s="67"/>
      <c r="K31" s="68"/>
      <c r="L31" s="68"/>
      <c r="M31" s="68"/>
      <c r="N31" s="68"/>
      <c r="O31" s="68"/>
      <c r="P31" s="68"/>
      <c r="Q31" s="69"/>
      <c r="AQ31" s="65" t="s">
        <v>51</v>
      </c>
      <c r="AR31" s="65" t="s">
        <v>15</v>
      </c>
      <c r="AS31" s="6" t="s">
        <v>14</v>
      </c>
      <c r="AT31" s="6" t="s">
        <v>7</v>
      </c>
      <c r="AU31" s="6" t="s">
        <v>13</v>
      </c>
      <c r="AV31" s="65" t="s">
        <v>41</v>
      </c>
    </row>
    <row r="32" spans="1:62" s="5" customFormat="1" x14ac:dyDescent="0.2">
      <c r="B32" s="48"/>
      <c r="D32" s="49" t="s">
        <v>51</v>
      </c>
      <c r="E32" s="50"/>
      <c r="F32" s="51" t="s">
        <v>393</v>
      </c>
      <c r="H32" s="52">
        <v>0.16800000000000001</v>
      </c>
      <c r="I32" s="48"/>
      <c r="J32" s="53"/>
      <c r="K32" s="54"/>
      <c r="L32" s="54"/>
      <c r="M32" s="54"/>
      <c r="N32" s="54"/>
      <c r="O32" s="54"/>
      <c r="P32" s="54"/>
      <c r="Q32" s="55"/>
      <c r="AQ32" s="50" t="s">
        <v>51</v>
      </c>
      <c r="AR32" s="50" t="s">
        <v>15</v>
      </c>
      <c r="AS32" s="5" t="s">
        <v>15</v>
      </c>
      <c r="AT32" s="5" t="s">
        <v>7</v>
      </c>
      <c r="AU32" s="5" t="s">
        <v>14</v>
      </c>
      <c r="AV32" s="50" t="s">
        <v>41</v>
      </c>
    </row>
    <row r="33" spans="1:62" s="2" customFormat="1" ht="24.2" customHeight="1" x14ac:dyDescent="0.2">
      <c r="A33" s="12"/>
      <c r="B33" s="36"/>
      <c r="C33" s="37" t="s">
        <v>69</v>
      </c>
      <c r="D33" s="37" t="s">
        <v>43</v>
      </c>
      <c r="E33" s="38"/>
      <c r="F33" s="39" t="s">
        <v>60</v>
      </c>
      <c r="G33" s="40" t="s">
        <v>61</v>
      </c>
      <c r="H33" s="41">
        <v>1.3009999999999999</v>
      </c>
      <c r="I33" s="13"/>
      <c r="J33" s="42" t="s">
        <v>0</v>
      </c>
      <c r="K33" s="43" t="s">
        <v>9</v>
      </c>
      <c r="L33" s="44">
        <v>0</v>
      </c>
      <c r="M33" s="44">
        <f>L33*H33</f>
        <v>0</v>
      </c>
      <c r="N33" s="44">
        <v>1.192E-2</v>
      </c>
      <c r="O33" s="44">
        <f>N33*H33</f>
        <v>1.550792E-2</v>
      </c>
      <c r="P33" s="44">
        <v>0</v>
      </c>
      <c r="Q33" s="45">
        <f>P33*H33</f>
        <v>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O33" s="46" t="s">
        <v>46</v>
      </c>
      <c r="AQ33" s="46" t="s">
        <v>43</v>
      </c>
      <c r="AR33" s="46" t="s">
        <v>15</v>
      </c>
      <c r="AV33" s="8" t="s">
        <v>41</v>
      </c>
      <c r="BB33" s="47" t="e">
        <f>IF(K33="základní",#REF!,0)</f>
        <v>#REF!</v>
      </c>
      <c r="BC33" s="47">
        <f>IF(K33="snížená",#REF!,0)</f>
        <v>0</v>
      </c>
      <c r="BD33" s="47">
        <f>IF(K33="zákl. přenesená",#REF!,0)</f>
        <v>0</v>
      </c>
      <c r="BE33" s="47">
        <f>IF(K33="sníž. přenesená",#REF!,0)</f>
        <v>0</v>
      </c>
      <c r="BF33" s="47">
        <f>IF(K33="nulová",#REF!,0)</f>
        <v>0</v>
      </c>
      <c r="BG33" s="8" t="s">
        <v>14</v>
      </c>
      <c r="BH33" s="47" t="e">
        <f>ROUND(#REF!*H33,2)</f>
        <v>#REF!</v>
      </c>
      <c r="BI33" s="8" t="s">
        <v>46</v>
      </c>
      <c r="BJ33" s="46" t="s">
        <v>394</v>
      </c>
    </row>
    <row r="34" spans="1:62" s="5" customFormat="1" x14ac:dyDescent="0.2">
      <c r="B34" s="48"/>
      <c r="D34" s="49" t="s">
        <v>51</v>
      </c>
      <c r="E34" s="50"/>
      <c r="F34" s="51" t="s">
        <v>395</v>
      </c>
      <c r="H34" s="52">
        <v>1.3009999999999999</v>
      </c>
      <c r="I34" s="48"/>
      <c r="J34" s="53"/>
      <c r="K34" s="54"/>
      <c r="L34" s="54"/>
      <c r="M34" s="54"/>
      <c r="N34" s="54"/>
      <c r="O34" s="54"/>
      <c r="P34" s="54"/>
      <c r="Q34" s="55"/>
      <c r="AQ34" s="50" t="s">
        <v>51</v>
      </c>
      <c r="AR34" s="50" t="s">
        <v>15</v>
      </c>
      <c r="AS34" s="5" t="s">
        <v>15</v>
      </c>
      <c r="AT34" s="5" t="s">
        <v>7</v>
      </c>
      <c r="AU34" s="5" t="s">
        <v>14</v>
      </c>
      <c r="AV34" s="50" t="s">
        <v>41</v>
      </c>
    </row>
    <row r="35" spans="1:62" s="2" customFormat="1" ht="24.2" customHeight="1" x14ac:dyDescent="0.2">
      <c r="A35" s="12"/>
      <c r="B35" s="36"/>
      <c r="C35" s="37" t="s">
        <v>72</v>
      </c>
      <c r="D35" s="37" t="s">
        <v>43</v>
      </c>
      <c r="E35" s="38"/>
      <c r="F35" s="39" t="s">
        <v>112</v>
      </c>
      <c r="G35" s="40" t="s">
        <v>113</v>
      </c>
      <c r="H35" s="41">
        <v>0.66500000000000004</v>
      </c>
      <c r="I35" s="13"/>
      <c r="J35" s="42" t="s">
        <v>0</v>
      </c>
      <c r="K35" s="43" t="s">
        <v>9</v>
      </c>
      <c r="L35" s="44">
        <v>2.2519999999999998</v>
      </c>
      <c r="M35" s="44">
        <f>L35*H35</f>
        <v>1.4975799999999999</v>
      </c>
      <c r="N35" s="44">
        <v>0</v>
      </c>
      <c r="O35" s="44">
        <f>N35*H35</f>
        <v>0</v>
      </c>
      <c r="P35" s="44">
        <v>0</v>
      </c>
      <c r="Q35" s="45">
        <f>P35*H35</f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O35" s="46" t="s">
        <v>46</v>
      </c>
      <c r="AQ35" s="46" t="s">
        <v>43</v>
      </c>
      <c r="AR35" s="46" t="s">
        <v>15</v>
      </c>
      <c r="AV35" s="8" t="s">
        <v>41</v>
      </c>
      <c r="BB35" s="47" t="e">
        <f>IF(K35="základní",#REF!,0)</f>
        <v>#REF!</v>
      </c>
      <c r="BC35" s="47">
        <f>IF(K35="snížená",#REF!,0)</f>
        <v>0</v>
      </c>
      <c r="BD35" s="47">
        <f>IF(K35="zákl. přenesená",#REF!,0)</f>
        <v>0</v>
      </c>
      <c r="BE35" s="47">
        <f>IF(K35="sníž. přenesená",#REF!,0)</f>
        <v>0</v>
      </c>
      <c r="BF35" s="47">
        <f>IF(K35="nulová",#REF!,0)</f>
        <v>0</v>
      </c>
      <c r="BG35" s="8" t="s">
        <v>14</v>
      </c>
      <c r="BH35" s="47" t="e">
        <f>ROUND(#REF!*H35,2)</f>
        <v>#REF!</v>
      </c>
      <c r="BI35" s="8" t="s">
        <v>46</v>
      </c>
      <c r="BJ35" s="46" t="s">
        <v>396</v>
      </c>
    </row>
    <row r="36" spans="1:62" s="4" customFormat="1" ht="22.9" customHeight="1" x14ac:dyDescent="0.2">
      <c r="B36" s="27"/>
      <c r="D36" s="28" t="s">
        <v>12</v>
      </c>
      <c r="E36" s="35"/>
      <c r="F36" s="35" t="s">
        <v>125</v>
      </c>
      <c r="I36" s="27"/>
      <c r="J36" s="29"/>
      <c r="K36" s="30"/>
      <c r="L36" s="30"/>
      <c r="M36" s="31">
        <f>SUM(M37:M39)</f>
        <v>5.6048000000000001E-2</v>
      </c>
      <c r="N36" s="30"/>
      <c r="O36" s="31">
        <f>SUM(O37:O39)</f>
        <v>3.1E-2</v>
      </c>
      <c r="P36" s="30"/>
      <c r="Q36" s="32">
        <f>SUM(Q37:Q39)</f>
        <v>0</v>
      </c>
      <c r="AO36" s="28" t="s">
        <v>15</v>
      </c>
      <c r="AQ36" s="33" t="s">
        <v>12</v>
      </c>
      <c r="AR36" s="33" t="s">
        <v>14</v>
      </c>
      <c r="AV36" s="28" t="s">
        <v>41</v>
      </c>
      <c r="BH36" s="34" t="e">
        <f>SUM(BH37:BH39)</f>
        <v>#REF!</v>
      </c>
    </row>
    <row r="37" spans="1:62" s="2" customFormat="1" ht="16.5" customHeight="1" x14ac:dyDescent="0.2">
      <c r="A37" s="12"/>
      <c r="B37" s="36"/>
      <c r="C37" s="37" t="s">
        <v>76</v>
      </c>
      <c r="D37" s="37" t="s">
        <v>43</v>
      </c>
      <c r="E37" s="38"/>
      <c r="F37" s="39" t="s">
        <v>127</v>
      </c>
      <c r="G37" s="40" t="s">
        <v>128</v>
      </c>
      <c r="H37" s="41">
        <v>31</v>
      </c>
      <c r="I37" s="13"/>
      <c r="J37" s="42" t="s">
        <v>0</v>
      </c>
      <c r="K37" s="43" t="s">
        <v>9</v>
      </c>
      <c r="L37" s="44">
        <v>0</v>
      </c>
      <c r="M37" s="44">
        <f>L37*H37</f>
        <v>0</v>
      </c>
      <c r="N37" s="44">
        <v>1E-3</v>
      </c>
      <c r="O37" s="44">
        <f>N37*H37</f>
        <v>3.1E-2</v>
      </c>
      <c r="P37" s="44">
        <v>0</v>
      </c>
      <c r="Q37" s="45">
        <f>P37*H37</f>
        <v>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O37" s="46" t="s">
        <v>46</v>
      </c>
      <c r="AQ37" s="46" t="s">
        <v>43</v>
      </c>
      <c r="AR37" s="46" t="s">
        <v>15</v>
      </c>
      <c r="AV37" s="8" t="s">
        <v>41</v>
      </c>
      <c r="BB37" s="47" t="e">
        <f>IF(K37="základní",#REF!,0)</f>
        <v>#REF!</v>
      </c>
      <c r="BC37" s="47">
        <f>IF(K37="snížená",#REF!,0)</f>
        <v>0</v>
      </c>
      <c r="BD37" s="47">
        <f>IF(K37="zákl. přenesená",#REF!,0)</f>
        <v>0</v>
      </c>
      <c r="BE37" s="47">
        <f>IF(K37="sníž. přenesená",#REF!,0)</f>
        <v>0</v>
      </c>
      <c r="BF37" s="47">
        <f>IF(K37="nulová",#REF!,0)</f>
        <v>0</v>
      </c>
      <c r="BG37" s="8" t="s">
        <v>14</v>
      </c>
      <c r="BH37" s="47" t="e">
        <f>ROUND(#REF!*H37,2)</f>
        <v>#REF!</v>
      </c>
      <c r="BI37" s="8" t="s">
        <v>46</v>
      </c>
      <c r="BJ37" s="46" t="s">
        <v>397</v>
      </c>
    </row>
    <row r="38" spans="1:62" s="5" customFormat="1" x14ac:dyDescent="0.2">
      <c r="B38" s="48"/>
      <c r="D38" s="49" t="s">
        <v>51</v>
      </c>
      <c r="E38" s="50"/>
      <c r="F38" s="51" t="s">
        <v>398</v>
      </c>
      <c r="H38" s="52">
        <v>31</v>
      </c>
      <c r="I38" s="48"/>
      <c r="J38" s="53"/>
      <c r="K38" s="54"/>
      <c r="L38" s="54"/>
      <c r="M38" s="54"/>
      <c r="N38" s="54"/>
      <c r="O38" s="54"/>
      <c r="P38" s="54"/>
      <c r="Q38" s="55"/>
      <c r="AQ38" s="50" t="s">
        <v>51</v>
      </c>
      <c r="AR38" s="50" t="s">
        <v>15</v>
      </c>
      <c r="AS38" s="5" t="s">
        <v>15</v>
      </c>
      <c r="AT38" s="5" t="s">
        <v>7</v>
      </c>
      <c r="AU38" s="5" t="s">
        <v>14</v>
      </c>
      <c r="AV38" s="50" t="s">
        <v>41</v>
      </c>
    </row>
    <row r="39" spans="1:62" s="2" customFormat="1" ht="24.2" customHeight="1" x14ac:dyDescent="0.2">
      <c r="A39" s="12"/>
      <c r="B39" s="36"/>
      <c r="C39" s="37" t="s">
        <v>81</v>
      </c>
      <c r="D39" s="37" t="s">
        <v>43</v>
      </c>
      <c r="E39" s="38"/>
      <c r="F39" s="39" t="s">
        <v>131</v>
      </c>
      <c r="G39" s="40" t="s">
        <v>113</v>
      </c>
      <c r="H39" s="41">
        <v>3.1E-2</v>
      </c>
      <c r="I39" s="13"/>
      <c r="J39" s="42" t="s">
        <v>0</v>
      </c>
      <c r="K39" s="43" t="s">
        <v>9</v>
      </c>
      <c r="L39" s="44">
        <v>1.8080000000000001</v>
      </c>
      <c r="M39" s="44">
        <f>L39*H39</f>
        <v>5.6048000000000001E-2</v>
      </c>
      <c r="N39" s="44">
        <v>0</v>
      </c>
      <c r="O39" s="44">
        <f>N39*H39</f>
        <v>0</v>
      </c>
      <c r="P39" s="44">
        <v>0</v>
      </c>
      <c r="Q39" s="45">
        <f>P39*H39</f>
        <v>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O39" s="46" t="s">
        <v>46</v>
      </c>
      <c r="AQ39" s="46" t="s">
        <v>43</v>
      </c>
      <c r="AR39" s="46" t="s">
        <v>15</v>
      </c>
      <c r="AV39" s="8" t="s">
        <v>41</v>
      </c>
      <c r="BB39" s="47" t="e">
        <f>IF(K39="základní",#REF!,0)</f>
        <v>#REF!</v>
      </c>
      <c r="BC39" s="47">
        <f>IF(K39="snížená",#REF!,0)</f>
        <v>0</v>
      </c>
      <c r="BD39" s="47">
        <f>IF(K39="zákl. přenesená",#REF!,0)</f>
        <v>0</v>
      </c>
      <c r="BE39" s="47">
        <f>IF(K39="sníž. přenesená",#REF!,0)</f>
        <v>0</v>
      </c>
      <c r="BF39" s="47">
        <f>IF(K39="nulová",#REF!,0)</f>
        <v>0</v>
      </c>
      <c r="BG39" s="8" t="s">
        <v>14</v>
      </c>
      <c r="BH39" s="47" t="e">
        <f>ROUND(#REF!*H39,2)</f>
        <v>#REF!</v>
      </c>
      <c r="BI39" s="8" t="s">
        <v>46</v>
      </c>
      <c r="BJ39" s="46" t="s">
        <v>399</v>
      </c>
    </row>
    <row r="40" spans="1:62" s="4" customFormat="1" ht="22.9" customHeight="1" x14ac:dyDescent="0.2">
      <c r="B40" s="27"/>
      <c r="D40" s="28" t="s">
        <v>12</v>
      </c>
      <c r="E40" s="35"/>
      <c r="F40" s="35" t="s">
        <v>133</v>
      </c>
      <c r="I40" s="27"/>
      <c r="J40" s="29"/>
      <c r="K40" s="30"/>
      <c r="L40" s="30"/>
      <c r="M40" s="31">
        <f>SUM(M41:M42)</f>
        <v>30.395999999999997</v>
      </c>
      <c r="N40" s="30"/>
      <c r="O40" s="31">
        <f>SUM(O41:O42)</f>
        <v>2.5329999999999998E-2</v>
      </c>
      <c r="P40" s="30"/>
      <c r="Q40" s="32">
        <f>SUM(Q41:Q42)</f>
        <v>0</v>
      </c>
      <c r="AO40" s="28" t="s">
        <v>15</v>
      </c>
      <c r="AQ40" s="33" t="s">
        <v>12</v>
      </c>
      <c r="AR40" s="33" t="s">
        <v>14</v>
      </c>
      <c r="AV40" s="28" t="s">
        <v>41</v>
      </c>
      <c r="BH40" s="34" t="e">
        <f>SUM(BH41:BH42)</f>
        <v>#REF!</v>
      </c>
    </row>
    <row r="41" spans="1:62" s="2" customFormat="1" ht="24.2" customHeight="1" x14ac:dyDescent="0.2">
      <c r="A41" s="12"/>
      <c r="B41" s="36"/>
      <c r="C41" s="37" t="s">
        <v>29</v>
      </c>
      <c r="D41" s="37" t="s">
        <v>43</v>
      </c>
      <c r="E41" s="38"/>
      <c r="F41" s="39" t="s">
        <v>134</v>
      </c>
      <c r="G41" s="40" t="s">
        <v>49</v>
      </c>
      <c r="H41" s="41">
        <v>101.32</v>
      </c>
      <c r="I41" s="13"/>
      <c r="J41" s="42" t="s">
        <v>0</v>
      </c>
      <c r="K41" s="43" t="s">
        <v>9</v>
      </c>
      <c r="L41" s="44">
        <v>0.3</v>
      </c>
      <c r="M41" s="44">
        <f>L41*H41</f>
        <v>30.395999999999997</v>
      </c>
      <c r="N41" s="44">
        <v>2.5000000000000001E-4</v>
      </c>
      <c r="O41" s="44">
        <f>N41*H41</f>
        <v>2.5329999999999998E-2</v>
      </c>
      <c r="P41" s="44">
        <v>0</v>
      </c>
      <c r="Q41" s="45">
        <f>P41*H41</f>
        <v>0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O41" s="46" t="s">
        <v>46</v>
      </c>
      <c r="AQ41" s="46" t="s">
        <v>43</v>
      </c>
      <c r="AR41" s="46" t="s">
        <v>15</v>
      </c>
      <c r="AV41" s="8" t="s">
        <v>41</v>
      </c>
      <c r="BB41" s="47" t="e">
        <f>IF(K41="základní",#REF!,0)</f>
        <v>#REF!</v>
      </c>
      <c r="BC41" s="47">
        <f>IF(K41="snížená",#REF!,0)</f>
        <v>0</v>
      </c>
      <c r="BD41" s="47">
        <f>IF(K41="zákl. přenesená",#REF!,0)</f>
        <v>0</v>
      </c>
      <c r="BE41" s="47">
        <f>IF(K41="sníž. přenesená",#REF!,0)</f>
        <v>0</v>
      </c>
      <c r="BF41" s="47">
        <f>IF(K41="nulová",#REF!,0)</f>
        <v>0</v>
      </c>
      <c r="BG41" s="8" t="s">
        <v>14</v>
      </c>
      <c r="BH41" s="47" t="e">
        <f>ROUND(#REF!*H41,2)</f>
        <v>#REF!</v>
      </c>
      <c r="BI41" s="8" t="s">
        <v>46</v>
      </c>
      <c r="BJ41" s="46" t="s">
        <v>400</v>
      </c>
    </row>
    <row r="42" spans="1:62" s="5" customFormat="1" x14ac:dyDescent="0.2">
      <c r="B42" s="48"/>
      <c r="D42" s="49" t="s">
        <v>51</v>
      </c>
      <c r="E42" s="50" t="s">
        <v>0</v>
      </c>
      <c r="F42" s="51" t="s">
        <v>401</v>
      </c>
      <c r="H42" s="52">
        <v>101.32</v>
      </c>
      <c r="I42" s="48"/>
      <c r="J42" s="77"/>
      <c r="K42" s="78"/>
      <c r="L42" s="78"/>
      <c r="M42" s="78"/>
      <c r="N42" s="78"/>
      <c r="O42" s="78"/>
      <c r="P42" s="78"/>
      <c r="Q42" s="79"/>
      <c r="AQ42" s="50" t="s">
        <v>51</v>
      </c>
      <c r="AR42" s="50" t="s">
        <v>15</v>
      </c>
      <c r="AS42" s="5" t="s">
        <v>15</v>
      </c>
      <c r="AT42" s="5" t="s">
        <v>7</v>
      </c>
      <c r="AU42" s="5" t="s">
        <v>14</v>
      </c>
      <c r="AV42" s="50" t="s">
        <v>41</v>
      </c>
    </row>
    <row r="43" spans="1:62" s="2" customFormat="1" ht="6.95" customHeight="1" x14ac:dyDescent="0.2">
      <c r="A43" s="12"/>
      <c r="B43" s="15"/>
      <c r="C43" s="16"/>
      <c r="D43" s="16"/>
      <c r="E43" s="16"/>
      <c r="F43" s="16"/>
      <c r="G43" s="16"/>
      <c r="H43" s="16"/>
      <c r="I43" s="13"/>
      <c r="J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</sheetData>
  <sheetProtection algorithmName="SHA-512" hashValue="l+ny/xMmuexZUUuZ4XCn5c8Js87LxkWyjRyAl/bqCDSUbnf9KfgNJeOzcVlF6xOpJrXepX/ZazIE626ynY6qtg==" saltValue="wMs8mvAzuV7gZ0FPfBD+Uw==" spinCount="100000" sheet="1" objects="1" scenarios="1"/>
  <autoFilter ref="C17:H42"/>
  <mergeCells count="4">
    <mergeCell ref="E10:H10"/>
    <mergeCell ref="E6:H6"/>
    <mergeCell ref="E8:H8"/>
    <mergeCell ref="B2:H2"/>
  </mergeCells>
  <pageMargins left="0.39374999999999999" right="0.39374999999999999" top="0.39374999999999999" bottom="0.39374999999999999" header="0" footer="0"/>
  <pageSetup paperSize="9" scale="9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A - Velký dětský stánek č.1</vt:lpstr>
      <vt:lpstr>A - Velký dětský stánek č.2</vt:lpstr>
      <vt:lpstr>B - Zvonička</vt:lpstr>
      <vt:lpstr>C-Malý dětský stánek č.1</vt:lpstr>
      <vt:lpstr>C-Malý dětský stánek č.2</vt:lpstr>
      <vt:lpstr>C-Malý dětský stánek č.3</vt:lpstr>
      <vt:lpstr>C-Malý dětský stánek č.4</vt:lpstr>
      <vt:lpstr>D - Vstupní brána</vt:lpstr>
      <vt:lpstr>E - Dětský betlém</vt:lpstr>
      <vt:lpstr>F - Dětská dílnička</vt:lpstr>
      <vt:lpstr>G - Diskrétní zóna</vt:lpstr>
      <vt:lpstr>H - Stodola</vt:lpstr>
      <vt:lpstr>Oplocení</vt:lpstr>
      <vt:lpstr>'A - Velký dětský stánek č.1'!Názvy_tisku</vt:lpstr>
      <vt:lpstr>'A - Velký dětský stánek č.2'!Názvy_tisku</vt:lpstr>
      <vt:lpstr>'B - Zvonička'!Názvy_tisku</vt:lpstr>
      <vt:lpstr>'C-Malý dětský stánek č.1'!Názvy_tisku</vt:lpstr>
      <vt:lpstr>'C-Malý dětský stánek č.2'!Názvy_tisku</vt:lpstr>
      <vt:lpstr>'C-Malý dětský stánek č.3'!Názvy_tisku</vt:lpstr>
      <vt:lpstr>'C-Malý dětský stánek č.4'!Názvy_tisku</vt:lpstr>
      <vt:lpstr>'D - Vstupní brána'!Názvy_tisku</vt:lpstr>
      <vt:lpstr>'E - Dětský betlém'!Názvy_tisku</vt:lpstr>
      <vt:lpstr>'F - Dětská dílnička'!Názvy_tisku</vt:lpstr>
      <vt:lpstr>'G - Diskrétní zóna'!Názvy_tisku</vt:lpstr>
      <vt:lpstr>'H - Stodola'!Názvy_tisku</vt:lpstr>
      <vt:lpstr>Oplocení!Názvy_tisku</vt:lpstr>
      <vt:lpstr>'A - Velký dětský stánek č.2'!Oblast_tisku</vt:lpstr>
      <vt:lpstr>'B - Zvonička'!Oblast_tisku</vt:lpstr>
      <vt:lpstr>'C-Malý dětský stánek č.1'!Oblast_tisku</vt:lpstr>
      <vt:lpstr>'C-Malý dětský stánek č.2'!Oblast_tisku</vt:lpstr>
      <vt:lpstr>'C-Malý dětský stánek č.3'!Oblast_tisku</vt:lpstr>
      <vt:lpstr>'C-Malý dětský stánek č.4'!Oblast_tisku</vt:lpstr>
      <vt:lpstr>'D - Vstupní brána'!Oblast_tisku</vt:lpstr>
      <vt:lpstr>'E - Dětský betlém'!Oblast_tisku</vt:lpstr>
      <vt:lpstr>'F - Dětská dílnička'!Oblast_tisku</vt:lpstr>
      <vt:lpstr>'G - Diskrétní zóna'!Oblast_tisku</vt:lpstr>
      <vt:lpstr>'H - Stodola'!Oblast_tisku</vt:lpstr>
      <vt:lpstr>Oplocení!Oblast_tisku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Hana Novotná</cp:lastModifiedBy>
  <dcterms:created xsi:type="dcterms:W3CDTF">2024-08-20T12:16:42Z</dcterms:created>
  <dcterms:modified xsi:type="dcterms:W3CDTF">2024-08-22T10:54:06Z</dcterms:modified>
</cp:coreProperties>
</file>