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5\Brno_Obilní trh\2015-11_Obilní trh - Roz. dět. hř. DVZ\2016-02-02_ODEVZDÁNÍ DVZ_ÚPRAVA\ROZPOČET\nové\"/>
    </mc:Choice>
  </mc:AlternateContent>
  <bookViews>
    <workbookView xWindow="0" yWindow="0" windowWidth="25200" windowHeight="1198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Položky!$A$1:$G$89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17" i="1" l="1"/>
  <c r="D16" i="1"/>
  <c r="D15" i="1"/>
  <c r="BE88" i="3"/>
  <c r="BE89" i="3" s="1"/>
  <c r="I18" i="2" s="1"/>
  <c r="BD88" i="3"/>
  <c r="BC88" i="3"/>
  <c r="BA88" i="3"/>
  <c r="G88" i="3"/>
  <c r="BB88" i="3" s="1"/>
  <c r="BE87" i="3"/>
  <c r="BD87" i="3"/>
  <c r="BC87" i="3"/>
  <c r="BA87" i="3"/>
  <c r="G87" i="3"/>
  <c r="BB87" i="3" s="1"/>
  <c r="BE86" i="3"/>
  <c r="BD86" i="3"/>
  <c r="BD89" i="3" s="1"/>
  <c r="H18" i="2" s="1"/>
  <c r="BC86" i="3"/>
  <c r="BA86" i="3"/>
  <c r="G86" i="3"/>
  <c r="B18" i="2"/>
  <c r="A18" i="2"/>
  <c r="C89" i="3"/>
  <c r="BE80" i="3"/>
  <c r="BD80" i="3"/>
  <c r="BD84" i="3" s="1"/>
  <c r="H17" i="2" s="1"/>
  <c r="BC80" i="3"/>
  <c r="BC84" i="3" s="1"/>
  <c r="G17" i="2" s="1"/>
  <c r="BA80" i="3"/>
  <c r="BA84" i="3" s="1"/>
  <c r="E17" i="2" s="1"/>
  <c r="G80" i="3"/>
  <c r="G84" i="3" s="1"/>
  <c r="B17" i="2"/>
  <c r="A17" i="2"/>
  <c r="BE84" i="3"/>
  <c r="I17" i="2" s="1"/>
  <c r="C84" i="3"/>
  <c r="BE77" i="3"/>
  <c r="BE78" i="3" s="1"/>
  <c r="I16" i="2" s="1"/>
  <c r="BD77" i="3"/>
  <c r="BD78" i="3" s="1"/>
  <c r="H16" i="2" s="1"/>
  <c r="BC77" i="3"/>
  <c r="BB77" i="3"/>
  <c r="BB78" i="3" s="1"/>
  <c r="F16" i="2" s="1"/>
  <c r="G77" i="3"/>
  <c r="BA77" i="3" s="1"/>
  <c r="BA78" i="3" s="1"/>
  <c r="E16" i="2" s="1"/>
  <c r="B16" i="2"/>
  <c r="A16" i="2"/>
  <c r="BC78" i="3"/>
  <c r="G16" i="2" s="1"/>
  <c r="C78" i="3"/>
  <c r="BE74" i="3"/>
  <c r="BD74" i="3"/>
  <c r="BC74" i="3"/>
  <c r="BB74" i="3"/>
  <c r="G74" i="3"/>
  <c r="BA74" i="3" s="1"/>
  <c r="BE73" i="3"/>
  <c r="BD73" i="3"/>
  <c r="BC73" i="3"/>
  <c r="BB73" i="3"/>
  <c r="G73" i="3"/>
  <c r="BA73" i="3" s="1"/>
  <c r="BE72" i="3"/>
  <c r="BE75" i="3" s="1"/>
  <c r="I15" i="2" s="1"/>
  <c r="BD72" i="3"/>
  <c r="BC72" i="3"/>
  <c r="BB72" i="3"/>
  <c r="G72" i="3"/>
  <c r="BA72" i="3" s="1"/>
  <c r="BE71" i="3"/>
  <c r="BD71" i="3"/>
  <c r="BC71" i="3"/>
  <c r="BB71" i="3"/>
  <c r="G71" i="3"/>
  <c r="BA71" i="3" s="1"/>
  <c r="BE69" i="3"/>
  <c r="BD69" i="3"/>
  <c r="BC69" i="3"/>
  <c r="BC75" i="3" s="1"/>
  <c r="G15" i="2" s="1"/>
  <c r="BB69" i="3"/>
  <c r="G69" i="3"/>
  <c r="BA69" i="3" s="1"/>
  <c r="B15" i="2"/>
  <c r="A15" i="2"/>
  <c r="C75" i="3"/>
  <c r="BE66" i="3"/>
  <c r="BE67" i="3" s="1"/>
  <c r="I14" i="2" s="1"/>
  <c r="BD66" i="3"/>
  <c r="BD67" i="3" s="1"/>
  <c r="H14" i="2" s="1"/>
  <c r="BC66" i="3"/>
  <c r="BB66" i="3"/>
  <c r="BB67" i="3" s="1"/>
  <c r="F14" i="2" s="1"/>
  <c r="G66" i="3"/>
  <c r="BA66" i="3" s="1"/>
  <c r="BA67" i="3" s="1"/>
  <c r="E14" i="2" s="1"/>
  <c r="B14" i="2"/>
  <c r="A14" i="2"/>
  <c r="BC67" i="3"/>
  <c r="G14" i="2" s="1"/>
  <c r="C67" i="3"/>
  <c r="BE61" i="3"/>
  <c r="BD61" i="3"/>
  <c r="BC61" i="3"/>
  <c r="BB61" i="3"/>
  <c r="G61" i="3"/>
  <c r="BA61" i="3" s="1"/>
  <c r="BE58" i="3"/>
  <c r="BD58" i="3"/>
  <c r="BC58" i="3"/>
  <c r="BB58" i="3"/>
  <c r="G58" i="3"/>
  <c r="BA58" i="3" s="1"/>
  <c r="BE55" i="3"/>
  <c r="BD55" i="3"/>
  <c r="BC55" i="3"/>
  <c r="BB55" i="3"/>
  <c r="G55" i="3"/>
  <c r="BA55" i="3" s="1"/>
  <c r="BE53" i="3"/>
  <c r="BD53" i="3"/>
  <c r="BC53" i="3"/>
  <c r="BC64" i="3" s="1"/>
  <c r="G13" i="2" s="1"/>
  <c r="BB53" i="3"/>
  <c r="BB64" i="3" s="1"/>
  <c r="F13" i="2" s="1"/>
  <c r="G53" i="3"/>
  <c r="BA53" i="3" s="1"/>
  <c r="BA64" i="3" s="1"/>
  <c r="E13" i="2" s="1"/>
  <c r="B13" i="2"/>
  <c r="A13" i="2"/>
  <c r="BE64" i="3"/>
  <c r="I13" i="2" s="1"/>
  <c r="C64" i="3"/>
  <c r="BE49" i="3"/>
  <c r="BD49" i="3"/>
  <c r="BC49" i="3"/>
  <c r="BB49" i="3"/>
  <c r="G49" i="3"/>
  <c r="BA49" i="3" s="1"/>
  <c r="BE47" i="3"/>
  <c r="BE51" i="3" s="1"/>
  <c r="I12" i="2" s="1"/>
  <c r="BD47" i="3"/>
  <c r="BC47" i="3"/>
  <c r="BB47" i="3"/>
  <c r="BB51" i="3" s="1"/>
  <c r="F12" i="2" s="1"/>
  <c r="G47" i="3"/>
  <c r="B12" i="2"/>
  <c r="A12" i="2"/>
  <c r="BC51" i="3"/>
  <c r="G12" i="2" s="1"/>
  <c r="C51" i="3"/>
  <c r="BE43" i="3"/>
  <c r="BD43" i="3"/>
  <c r="BC43" i="3"/>
  <c r="BB43" i="3"/>
  <c r="G43" i="3"/>
  <c r="BA43" i="3" s="1"/>
  <c r="BE41" i="3"/>
  <c r="BD41" i="3"/>
  <c r="BC41" i="3"/>
  <c r="BB41" i="3"/>
  <c r="G41" i="3"/>
  <c r="BA41" i="3" s="1"/>
  <c r="BE38" i="3"/>
  <c r="BD38" i="3"/>
  <c r="BC38" i="3"/>
  <c r="BB38" i="3"/>
  <c r="G38" i="3"/>
  <c r="BA38" i="3" s="1"/>
  <c r="BE36" i="3"/>
  <c r="BD36" i="3"/>
  <c r="BC36" i="3"/>
  <c r="BB36" i="3"/>
  <c r="G36" i="3"/>
  <c r="BA36" i="3" s="1"/>
  <c r="BE33" i="3"/>
  <c r="BE45" i="3" s="1"/>
  <c r="I11" i="2" s="1"/>
  <c r="BD33" i="3"/>
  <c r="BC33" i="3"/>
  <c r="BB33" i="3"/>
  <c r="G33" i="3"/>
  <c r="BA33" i="3" s="1"/>
  <c r="BE31" i="3"/>
  <c r="BD31" i="3"/>
  <c r="BC31" i="3"/>
  <c r="BC45" i="3" s="1"/>
  <c r="G11" i="2" s="1"/>
  <c r="BB31" i="3"/>
  <c r="G31" i="3"/>
  <c r="B11" i="2"/>
  <c r="A11" i="2"/>
  <c r="C45" i="3"/>
  <c r="BE28" i="3"/>
  <c r="BD28" i="3"/>
  <c r="BC28" i="3"/>
  <c r="BB28" i="3"/>
  <c r="G28" i="3"/>
  <c r="BA28" i="3" s="1"/>
  <c r="BE26" i="3"/>
  <c r="BD26" i="3"/>
  <c r="BC26" i="3"/>
  <c r="BB26" i="3"/>
  <c r="G26" i="3"/>
  <c r="BA26" i="3" s="1"/>
  <c r="BE25" i="3"/>
  <c r="BD25" i="3"/>
  <c r="BC25" i="3"/>
  <c r="BB25" i="3"/>
  <c r="G25" i="3"/>
  <c r="BA25" i="3" s="1"/>
  <c r="BE24" i="3"/>
  <c r="BD24" i="3"/>
  <c r="BC24" i="3"/>
  <c r="BB24" i="3"/>
  <c r="G24" i="3"/>
  <c r="BA24" i="3" s="1"/>
  <c r="BE22" i="3"/>
  <c r="BD22" i="3"/>
  <c r="BC22" i="3"/>
  <c r="BC29" i="3" s="1"/>
  <c r="G10" i="2" s="1"/>
  <c r="BB22" i="3"/>
  <c r="G22" i="3"/>
  <c r="B10" i="2"/>
  <c r="A10" i="2"/>
  <c r="BE29" i="3"/>
  <c r="I10" i="2" s="1"/>
  <c r="C29" i="3"/>
  <c r="BE19" i="3"/>
  <c r="BD19" i="3"/>
  <c r="BC19" i="3"/>
  <c r="BB19" i="3"/>
  <c r="G19" i="3"/>
  <c r="BA19" i="3" s="1"/>
  <c r="BE18" i="3"/>
  <c r="BD18" i="3"/>
  <c r="BC18" i="3"/>
  <c r="BB18" i="3"/>
  <c r="BA18" i="3"/>
  <c r="G18" i="3"/>
  <c r="BE17" i="3"/>
  <c r="BD17" i="3"/>
  <c r="BC17" i="3"/>
  <c r="BB17" i="3"/>
  <c r="G17" i="3"/>
  <c r="BA17" i="3" s="1"/>
  <c r="BE14" i="3"/>
  <c r="BE20" i="3" s="1"/>
  <c r="I9" i="2" s="1"/>
  <c r="BD14" i="3"/>
  <c r="BC14" i="3"/>
  <c r="BB14" i="3"/>
  <c r="BB20" i="3" s="1"/>
  <c r="F9" i="2" s="1"/>
  <c r="BA14" i="3"/>
  <c r="G14" i="3"/>
  <c r="B9" i="2"/>
  <c r="A9" i="2"/>
  <c r="BD20" i="3"/>
  <c r="H9" i="2" s="1"/>
  <c r="G20" i="3"/>
  <c r="C20" i="3"/>
  <c r="BE11" i="3"/>
  <c r="BE12" i="3" s="1"/>
  <c r="I8" i="2" s="1"/>
  <c r="BD11" i="3"/>
  <c r="BC11" i="3"/>
  <c r="BC12" i="3" s="1"/>
  <c r="G8" i="2" s="1"/>
  <c r="BB11" i="3"/>
  <c r="BB12" i="3" s="1"/>
  <c r="F8" i="2" s="1"/>
  <c r="BA11" i="3"/>
  <c r="BA12" i="3" s="1"/>
  <c r="E8" i="2" s="1"/>
  <c r="G11" i="3"/>
  <c r="B8" i="2"/>
  <c r="A8" i="2"/>
  <c r="BD12" i="3"/>
  <c r="H8" i="2" s="1"/>
  <c r="G12" i="3"/>
  <c r="C12" i="3"/>
  <c r="BE8" i="3"/>
  <c r="BE9" i="3" s="1"/>
  <c r="I7" i="2" s="1"/>
  <c r="BD8" i="3"/>
  <c r="BC8" i="3"/>
  <c r="BC9" i="3" s="1"/>
  <c r="G7" i="2" s="1"/>
  <c r="BB8" i="3"/>
  <c r="BB9" i="3" s="1"/>
  <c r="F7" i="2" s="1"/>
  <c r="BA8" i="3"/>
  <c r="BA9" i="3" s="1"/>
  <c r="E7" i="2" s="1"/>
  <c r="G8" i="3"/>
  <c r="B7" i="2"/>
  <c r="A7" i="2"/>
  <c r="BD9" i="3"/>
  <c r="H7" i="2" s="1"/>
  <c r="G9" i="3"/>
  <c r="C9" i="3"/>
  <c r="E4" i="3"/>
  <c r="C4" i="3"/>
  <c r="F3" i="3"/>
  <c r="C3" i="3"/>
  <c r="C2" i="2"/>
  <c r="C1" i="2"/>
  <c r="C33" i="1"/>
  <c r="F33" i="1" s="1"/>
  <c r="C31" i="1"/>
  <c r="C9" i="1"/>
  <c r="G7" i="1"/>
  <c r="C2" i="1"/>
  <c r="BC89" i="3" l="1"/>
  <c r="G18" i="2" s="1"/>
  <c r="BA89" i="3"/>
  <c r="E18" i="2" s="1"/>
  <c r="BD45" i="3"/>
  <c r="H11" i="2" s="1"/>
  <c r="BD75" i="3"/>
  <c r="H15" i="2" s="1"/>
  <c r="I19" i="2"/>
  <c r="C21" i="1" s="1"/>
  <c r="BA20" i="3"/>
  <c r="E9" i="2" s="1"/>
  <c r="BC20" i="3"/>
  <c r="G9" i="2" s="1"/>
  <c r="G19" i="2" s="1"/>
  <c r="C18" i="1" s="1"/>
  <c r="BD51" i="3"/>
  <c r="H12" i="2" s="1"/>
  <c r="BD64" i="3"/>
  <c r="H13" i="2" s="1"/>
  <c r="BA75" i="3"/>
  <c r="E15" i="2" s="1"/>
  <c r="G89" i="3"/>
  <c r="BB45" i="3"/>
  <c r="F11" i="2" s="1"/>
  <c r="BB75" i="3"/>
  <c r="F15" i="2" s="1"/>
  <c r="BA22" i="3"/>
  <c r="BA29" i="3" s="1"/>
  <c r="E10" i="2" s="1"/>
  <c r="G29" i="3"/>
  <c r="BB29" i="3"/>
  <c r="F10" i="2" s="1"/>
  <c r="BD29" i="3"/>
  <c r="H10" i="2" s="1"/>
  <c r="H19" i="2" s="1"/>
  <c r="C17" i="1" s="1"/>
  <c r="BA31" i="3"/>
  <c r="BA45" i="3" s="1"/>
  <c r="E11" i="2" s="1"/>
  <c r="G45" i="3"/>
  <c r="BA47" i="3"/>
  <c r="BA51" i="3" s="1"/>
  <c r="E12" i="2" s="1"/>
  <c r="G51" i="3"/>
  <c r="BB80" i="3"/>
  <c r="BB84" i="3" s="1"/>
  <c r="F17" i="2" s="1"/>
  <c r="BB86" i="3"/>
  <c r="BB89" i="3" s="1"/>
  <c r="F18" i="2" s="1"/>
  <c r="G64" i="3"/>
  <c r="G67" i="3"/>
  <c r="G75" i="3"/>
  <c r="G78" i="3"/>
  <c r="F19" i="2" l="1"/>
  <c r="C16" i="1" s="1"/>
  <c r="E19" i="2"/>
  <c r="G25" i="2" s="1"/>
  <c r="I25" i="2" s="1"/>
  <c r="G16" i="1" s="1"/>
  <c r="G26" i="2"/>
  <c r="I26" i="2" s="1"/>
  <c r="G17" i="1" s="1"/>
  <c r="C15" i="1"/>
  <c r="C19" i="1" s="1"/>
  <c r="C22" i="1" s="1"/>
  <c r="G24" i="2" l="1"/>
  <c r="I24" i="2" s="1"/>
  <c r="H27" i="2"/>
  <c r="G23" i="1" s="1"/>
  <c r="G15" i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<sst xmlns="http://schemas.openxmlformats.org/spreadsheetml/2006/main" count="307" uniqueCount="210">
  <si>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</si>
  <si>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</si>
  <si>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</si>
  <si>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</si>
  <si>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</si>
  <si>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</si>
  <si>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</si>
  <si>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</si>
  <si>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</si>
  <si>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</si>
  <si>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</si>
  <si>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</si>
  <si>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</si>
  <si>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</si>
  <si>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</si>
  <si>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</si>
  <si>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</si>
  <si>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</si>
  <si>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</si>
  <si>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</si>
  <si>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</si>
  <si>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</si>
  <si>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</si>
  <si>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</si>
  <si>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</si>
  <si>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</si>
  <si>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</si>
  <si>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</si>
  <si>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</si>
  <si>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</si>
  <si>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</si>
  <si>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</si>
  <si>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</si>
  <si>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</si>
  <si>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</si>
  <si>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</si>
  <si>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</si>
  <si>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</si>
  <si>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</si>
  <si>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</si>
  <si>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</si>
  <si>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</si>
  <si>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</si>
  <si>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</si>
  <si>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</si>
  <si>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</si>
  <si>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</si>
  <si>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</si>
  <si>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</si>
  <si>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</si>
  <si>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</si>
  <si>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</si>
  <si>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</si>
  <si>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</si>
  <si>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</si>
  <si>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</si>
  <si>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</si>
  <si>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</si>
  <si>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</si>
  <si>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</si>
  <si>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</si>
  <si>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</si>
  <si>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</si>
  <si>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</si>
  <si>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</si>
  <si>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</si>
  <si>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</si>
  <si>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</si>
  <si>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</si>
  <si>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</si>
  <si>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</si>
  <si>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</si>
  <si>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</si>
  <si>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</si>
  <si>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</si>
  <si>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</si>
  <si>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</si>
  <si>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</si>
  <si>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E1880/12/4</t>
  </si>
  <si>
    <t>Rozšíření dětského hřiště,Obilní trh,Brno</t>
  </si>
  <si>
    <t>OB 01</t>
  </si>
  <si>
    <t>rozšíření dětského hřiště</t>
  </si>
  <si>
    <t>V3(24.11)rozšíření dětského hřiště-Obilní trh,Brno</t>
  </si>
  <si>
    <t>0</t>
  </si>
  <si>
    <t>Přípravné a pomocné práce</t>
  </si>
  <si>
    <t>110001112U00</t>
  </si>
  <si>
    <t>Vytyčení rozsahu prací,modelace terenu,inž.sítě před zahájením stavebních prací</t>
  </si>
  <si>
    <t>kpl</t>
  </si>
  <si>
    <t>000</t>
  </si>
  <si>
    <t>Projektova dokumentace</t>
  </si>
  <si>
    <t>110002112U00</t>
  </si>
  <si>
    <t xml:space="preserve">Zakreslení skutečného stavu po dokončení prací </t>
  </si>
  <si>
    <t>122201401R00</t>
  </si>
  <si>
    <t>Odstranění zeminy pro hřiště z bezpeč.povrchem + mlatové plochy - strojně</t>
  </si>
  <si>
    <t>m3</t>
  </si>
  <si>
    <t>tl odstraněné zeminy 30 cm:47*0,355</t>
  </si>
  <si>
    <t>pro mlatové plochy tl.35 cm:484*0,35</t>
  </si>
  <si>
    <t>162201102R00</t>
  </si>
  <si>
    <t xml:space="preserve">Vodorovné přemístění výkopku z hor.1-4 do 50 m </t>
  </si>
  <si>
    <t>162701101R00</t>
  </si>
  <si>
    <t xml:space="preserve">Vodorovné přemístění výkopku z hor.1-4 do 6000 m </t>
  </si>
  <si>
    <t>171204111R00</t>
  </si>
  <si>
    <t xml:space="preserve">Ulozeni sypaniny bez zhut na skl,vč.poplatku </t>
  </si>
  <si>
    <t>181</t>
  </si>
  <si>
    <t>Sadové úpravy</t>
  </si>
  <si>
    <t>180402111R00</t>
  </si>
  <si>
    <t xml:space="preserve">Regenerace a založení trávníku výsevem v rovině </t>
  </si>
  <si>
    <t>m2</t>
  </si>
  <si>
    <t>trávník +dtto kolem nových obrubníků:118</t>
  </si>
  <si>
    <t>183403153R00</t>
  </si>
  <si>
    <t xml:space="preserve">Obdělání půdy hrabáním, v rovině </t>
  </si>
  <si>
    <t>184802111R00</t>
  </si>
  <si>
    <t xml:space="preserve">Chem. odplevelení před založ. postřikem, v rovině </t>
  </si>
  <si>
    <t>00572422</t>
  </si>
  <si>
    <t>kg</t>
  </si>
  <si>
    <t>0,03*118</t>
  </si>
  <si>
    <t>25234000.A</t>
  </si>
  <si>
    <t>l</t>
  </si>
  <si>
    <t>46</t>
  </si>
  <si>
    <t>Zpevněné a bezpečnostní plochy</t>
  </si>
  <si>
    <t>46464600</t>
  </si>
  <si>
    <t>Polyuretanový povrch s EPDM granuláty 2 vrstvý</t>
  </si>
  <si>
    <t xml:space="preserve"> 2 vrstvý,tloušťka musí odpovídat pádu do 3m:47</t>
  </si>
  <si>
    <t>462512165RRT</t>
  </si>
  <si>
    <t xml:space="preserve">Zhutnění podkladu na únostnost 30 MPa </t>
  </si>
  <si>
    <t>pod maltovou plochu:484</t>
  </si>
  <si>
    <t>bezpeč.povrch:47</t>
  </si>
  <si>
    <t>464571115R00</t>
  </si>
  <si>
    <t xml:space="preserve">mlatová plocha  na podkladu štěrkodrti tl.180 mm </t>
  </si>
  <si>
    <t>mlatový povrch:484</t>
  </si>
  <si>
    <t>564251113R0A</t>
  </si>
  <si>
    <t xml:space="preserve">Podklad ze štěrkodrti  po zhutnění tloušťky 17 cm </t>
  </si>
  <si>
    <t>bezp.pryžový povrch:47</t>
  </si>
  <si>
    <t>mlatová plocha:484</t>
  </si>
  <si>
    <t>564721108R0R</t>
  </si>
  <si>
    <t>Podklad z kameniva drceného vel. 0-4 mm,tl. 3cm Prosívka</t>
  </si>
  <si>
    <t>podklad bezpečnostního povrchu:47</t>
  </si>
  <si>
    <t>564732111R00</t>
  </si>
  <si>
    <t xml:space="preserve">Podklad z kam.drceného 32-63 s výplň.kamen. 10 cm </t>
  </si>
  <si>
    <t>47</t>
  </si>
  <si>
    <t>5</t>
  </si>
  <si>
    <t>Dlažby</t>
  </si>
  <si>
    <t>591211111R00</t>
  </si>
  <si>
    <t xml:space="preserve">Kladení dlažby drobné kostky,lože z kamen.tl. 6 cm </t>
  </si>
  <si>
    <t>žulová mozaika:1,95</t>
  </si>
  <si>
    <t>58380056</t>
  </si>
  <si>
    <t>Mozaika dlažební 6/6  štípaná</t>
  </si>
  <si>
    <t>žulová mozaika:1,95*1,05</t>
  </si>
  <si>
    <t>91</t>
  </si>
  <si>
    <t>Doplňující práce</t>
  </si>
  <si>
    <t>911125</t>
  </si>
  <si>
    <t xml:space="preserve">Dodávka a uložení chráničky kabelů VO </t>
  </si>
  <si>
    <t>m</t>
  </si>
  <si>
    <t>Arot Ps:23</t>
  </si>
  <si>
    <t>917812111RTX</t>
  </si>
  <si>
    <t>4 ks do 1m2:</t>
  </si>
  <si>
    <t>Obrubníky kolem mlatu:186,5</t>
  </si>
  <si>
    <t>917832111RT2</t>
  </si>
  <si>
    <t>lem bezpečnostního povrchu:20,75</t>
  </si>
  <si>
    <t>ostatní + obrubníky žulové mozaiky:4,6</t>
  </si>
  <si>
    <t>918101111R00</t>
  </si>
  <si>
    <t>Lože pod obrubníky nebo obruby dlažeb z B 12,5 a bezpečnostní lep z ploché oceli 150/10 mm</t>
  </si>
  <si>
    <t>podbet. bet.obrubníků:186,5*0,25*0,3+25,35*0,25*0,3</t>
  </si>
  <si>
    <t>95</t>
  </si>
  <si>
    <t>Dokončovací konstrukce na pozemních stavbách</t>
  </si>
  <si>
    <t>952901411R00</t>
  </si>
  <si>
    <t>Vyčištění ploch po ukončení prací vč.příjezdových cest</t>
  </si>
  <si>
    <t>96</t>
  </si>
  <si>
    <t>Bourání práce</t>
  </si>
  <si>
    <t>113204111R00</t>
  </si>
  <si>
    <t xml:space="preserve">Vytrhání obrub záhonových tl.5 cm </t>
  </si>
  <si>
    <t>107,5</t>
  </si>
  <si>
    <t>979082213R00</t>
  </si>
  <si>
    <t xml:space="preserve">Vodorovná doprava suti po suchu do 1 km </t>
  </si>
  <si>
    <t>t</t>
  </si>
  <si>
    <t>979082219R00</t>
  </si>
  <si>
    <t xml:space="preserve">Příplatek za dopravu suti po suchu za další 1 km </t>
  </si>
  <si>
    <t>979087212R00</t>
  </si>
  <si>
    <t xml:space="preserve">Nakládání suti na dopravní prostředky </t>
  </si>
  <si>
    <t>979097115U00</t>
  </si>
  <si>
    <t xml:space="preserve">Skládkovné - ostatní zeminy a beton suť </t>
  </si>
  <si>
    <t>99</t>
  </si>
  <si>
    <t>Staveništní přesun hmot</t>
  </si>
  <si>
    <t>998222012R00</t>
  </si>
  <si>
    <t xml:space="preserve">Přesun hmot, zpevněné plochy, kryt z kameniva </t>
  </si>
  <si>
    <t>720</t>
  </si>
  <si>
    <t>Zdravotechnická instalace</t>
  </si>
  <si>
    <t>720 Sub.01</t>
  </si>
  <si>
    <t xml:space="preserve">Napojení pítka-ZTI viz příloha-samostatný rozpočet </t>
  </si>
  <si>
    <t>díl 721 - kanalizace:1</t>
  </si>
  <si>
    <t>díl 722 - vodovod:</t>
  </si>
  <si>
    <t>díl 800 - zemní práce související:</t>
  </si>
  <si>
    <t>767</t>
  </si>
  <si>
    <t>Konstrukce zámečnické,hrací prvky</t>
  </si>
  <si>
    <t>7679</t>
  </si>
  <si>
    <t>Doprava  hracího prvků na místo osazení od výrobce</t>
  </si>
  <si>
    <t>767 sub.07</t>
  </si>
  <si>
    <t>kus</t>
  </si>
  <si>
    <t>998767201R00</t>
  </si>
  <si>
    <t xml:space="preserve">Přesun hmot pro zámečnické konstr. </t>
  </si>
  <si>
    <t>mimostaveništní doprava</t>
  </si>
  <si>
    <t>Inženýrská a kompletační činnost</t>
  </si>
  <si>
    <t>Zařízení staveniště</t>
  </si>
  <si>
    <t>ÚMČ Brno - střed,Dominikánská 2</t>
  </si>
  <si>
    <t>ing.Eva Wágnerová,ing.Ivan Zbořil</t>
  </si>
  <si>
    <t>Směs travní</t>
  </si>
  <si>
    <t>herbicid totální</t>
  </si>
  <si>
    <t>Hrací prvek - síťový kolotoč, 250 x 250 x 300 cm (výška nad terénem), materiál: ocel + lana</t>
  </si>
  <si>
    <t>Osazení stojat. obrub. bet. bez opěry,lože z B12,5 včetně obrubníku BO 100/6/25</t>
  </si>
  <si>
    <t>Osazení stojat. obrub. bet. bez opěry,lože z kamen včetně obrubníku BO 100/8/25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</si>
</sst>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D2" sqref="D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E1880/12/4</v>
      </c>
      <c r="D2" s="5" t="s">
        <v>81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78</v>
      </c>
      <c r="B7" s="24"/>
      <c r="C7" s="25" t="s">
        <v>79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7" t="s">
        <v>204</v>
      </c>
      <c r="D8" s="207"/>
      <c r="E8" s="208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7" t="str">
        <f>Projektant</f>
        <v>ing.Eva Wágnerová,ing.Ivan Zbořil</v>
      </c>
      <c r="D9" s="207"/>
      <c r="E9" s="208"/>
      <c r="F9" s="11"/>
      <c r="G9" s="33"/>
      <c r="H9" s="34"/>
    </row>
    <row r="10" spans="1:57" x14ac:dyDescent="0.2">
      <c r="A10" s="28" t="s">
        <v>14</v>
      </c>
      <c r="B10" s="11"/>
      <c r="C10" s="207" t="s">
        <v>203</v>
      </c>
      <c r="D10" s="207"/>
      <c r="E10" s="207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7"/>
      <c r="D11" s="207"/>
      <c r="E11" s="207"/>
      <c r="F11" s="38" t="s">
        <v>16</v>
      </c>
      <c r="G11" s="39" t="s">
        <v>78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9"/>
      <c r="D12" s="209"/>
      <c r="E12" s="209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Rekapitulace!A24</f>
        <v>mimostaveništní doprava</v>
      </c>
      <c r="E15" s="57"/>
      <c r="F15" s="58"/>
      <c r="G15" s="55">
        <f>Rekapitulace!I24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8" t="str">
        <f>Rekapitulace!A25</f>
        <v>Inženýrská a kompletační činnost</v>
      </c>
      <c r="E16" s="59"/>
      <c r="F16" s="60"/>
      <c r="G16" s="55">
        <f>Rekapitulace!I25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 t="str">
        <f>Rekapitulace!A26</f>
        <v>Zařízení staveniště</v>
      </c>
      <c r="E17" s="59"/>
      <c r="F17" s="60"/>
      <c r="G17" s="55">
        <f>Rekapitulace!I26</f>
        <v>0</v>
      </c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/>
      <c r="E18" s="59"/>
      <c r="F18" s="60"/>
      <c r="G18" s="55"/>
    </row>
    <row r="19" spans="1:7" ht="15.95" customHeight="1" x14ac:dyDescent="0.2">
      <c r="A19" s="63" t="s">
        <v>29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 x14ac:dyDescent="0.2">
      <c r="A20" s="63"/>
      <c r="B20" s="54"/>
      <c r="C20" s="55"/>
      <c r="D20" s="8"/>
      <c r="E20" s="59"/>
      <c r="F20" s="60"/>
      <c r="G20" s="55"/>
    </row>
    <row r="21" spans="1:7" ht="15.95" customHeight="1" x14ac:dyDescent="0.2">
      <c r="A21" s="63" t="s">
        <v>30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 x14ac:dyDescent="0.2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 x14ac:dyDescent="0.25">
      <c r="A23" s="210" t="s">
        <v>33</v>
      </c>
      <c r="B23" s="211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2">
        <f>C23-F32</f>
        <v>0</v>
      </c>
      <c r="G30" s="203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2">
        <f>ROUND(PRODUCT(F30,C31/100),0)</f>
        <v>0</v>
      </c>
      <c r="G31" s="203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2">
        <v>0</v>
      </c>
      <c r="G32" s="203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202">
        <f>ROUND(PRODUCT(F32,C33/100),0)</f>
        <v>0</v>
      </c>
      <c r="G33" s="203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04">
        <f>ROUND(SUM(F30:F33),0)</f>
        <v>0</v>
      </c>
      <c r="G34" s="205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6"/>
      <c r="C37" s="206"/>
      <c r="D37" s="206"/>
      <c r="E37" s="206"/>
      <c r="F37" s="206"/>
      <c r="G37" s="206"/>
      <c r="H37" t="s">
        <v>5</v>
      </c>
    </row>
    <row r="38" spans="1:8" ht="12.75" customHeight="1" x14ac:dyDescent="0.2">
      <c r="A38" s="95"/>
      <c r="B38" s="206"/>
      <c r="C38" s="206"/>
      <c r="D38" s="206"/>
      <c r="E38" s="206"/>
      <c r="F38" s="206"/>
      <c r="G38" s="206"/>
      <c r="H38" t="s">
        <v>5</v>
      </c>
    </row>
    <row r="39" spans="1:8" x14ac:dyDescent="0.2">
      <c r="A39" s="95"/>
      <c r="B39" s="206"/>
      <c r="C39" s="206"/>
      <c r="D39" s="206"/>
      <c r="E39" s="206"/>
      <c r="F39" s="206"/>
      <c r="G39" s="206"/>
      <c r="H39" t="s">
        <v>5</v>
      </c>
    </row>
    <row r="40" spans="1:8" x14ac:dyDescent="0.2">
      <c r="A40" s="95"/>
      <c r="B40" s="206"/>
      <c r="C40" s="206"/>
      <c r="D40" s="206"/>
      <c r="E40" s="206"/>
      <c r="F40" s="206"/>
      <c r="G40" s="206"/>
      <c r="H40" t="s">
        <v>5</v>
      </c>
    </row>
    <row r="41" spans="1:8" x14ac:dyDescent="0.2">
      <c r="A41" s="95"/>
      <c r="B41" s="206"/>
      <c r="C41" s="206"/>
      <c r="D41" s="206"/>
      <c r="E41" s="206"/>
      <c r="F41" s="206"/>
      <c r="G41" s="206"/>
      <c r="H41" t="s">
        <v>5</v>
      </c>
    </row>
    <row r="42" spans="1:8" x14ac:dyDescent="0.2">
      <c r="A42" s="95"/>
      <c r="B42" s="206"/>
      <c r="C42" s="206"/>
      <c r="D42" s="206"/>
      <c r="E42" s="206"/>
      <c r="F42" s="206"/>
      <c r="G42" s="206"/>
      <c r="H42" t="s">
        <v>5</v>
      </c>
    </row>
    <row r="43" spans="1:8" x14ac:dyDescent="0.2">
      <c r="A43" s="95"/>
      <c r="B43" s="206"/>
      <c r="C43" s="206"/>
      <c r="D43" s="206"/>
      <c r="E43" s="206"/>
      <c r="F43" s="206"/>
      <c r="G43" s="206"/>
      <c r="H43" t="s">
        <v>5</v>
      </c>
    </row>
    <row r="44" spans="1:8" x14ac:dyDescent="0.2">
      <c r="A44" s="95"/>
      <c r="B44" s="206"/>
      <c r="C44" s="206"/>
      <c r="D44" s="206"/>
      <c r="E44" s="206"/>
      <c r="F44" s="206"/>
      <c r="G44" s="206"/>
      <c r="H44" t="s">
        <v>5</v>
      </c>
    </row>
    <row r="45" spans="1:8" ht="0.75" customHeight="1" x14ac:dyDescent="0.2">
      <c r="A45" s="95"/>
      <c r="B45" s="206"/>
      <c r="C45" s="206"/>
      <c r="D45" s="206"/>
      <c r="E45" s="206"/>
      <c r="F45" s="206"/>
      <c r="G45" s="206"/>
      <c r="H45" t="s">
        <v>5</v>
      </c>
    </row>
    <row r="46" spans="1:8" x14ac:dyDescent="0.2">
      <c r="B46" s="201"/>
      <c r="C46" s="201"/>
      <c r="D46" s="201"/>
      <c r="E46" s="201"/>
      <c r="F46" s="201"/>
      <c r="G46" s="201"/>
    </row>
    <row r="47" spans="1:8" x14ac:dyDescent="0.2">
      <c r="B47" s="201"/>
      <c r="C47" s="201"/>
      <c r="D47" s="201"/>
      <c r="E47" s="201"/>
      <c r="F47" s="201"/>
      <c r="G47" s="201"/>
    </row>
    <row r="48" spans="1:8" x14ac:dyDescent="0.2">
      <c r="B48" s="201"/>
      <c r="C48" s="201"/>
      <c r="D48" s="201"/>
      <c r="E48" s="201"/>
      <c r="F48" s="201"/>
      <c r="G48" s="201"/>
    </row>
    <row r="49" spans="2:7" x14ac:dyDescent="0.2">
      <c r="B49" s="201"/>
      <c r="C49" s="201"/>
      <c r="D49" s="201"/>
      <c r="E49" s="201"/>
      <c r="F49" s="201"/>
      <c r="G49" s="201"/>
    </row>
    <row r="50" spans="2:7" x14ac:dyDescent="0.2">
      <c r="B50" s="201"/>
      <c r="C50" s="201"/>
      <c r="D50" s="201"/>
      <c r="E50" s="201"/>
      <c r="F50" s="201"/>
      <c r="G50" s="201"/>
    </row>
    <row r="51" spans="2:7" x14ac:dyDescent="0.2">
      <c r="B51" s="201"/>
      <c r="C51" s="201"/>
      <c r="D51" s="201"/>
      <c r="E51" s="201"/>
      <c r="F51" s="201"/>
      <c r="G51" s="201"/>
    </row>
    <row r="52" spans="2:7" x14ac:dyDescent="0.2">
      <c r="B52" s="201"/>
      <c r="C52" s="201"/>
      <c r="D52" s="201"/>
      <c r="E52" s="201"/>
      <c r="F52" s="201"/>
      <c r="G52" s="201"/>
    </row>
    <row r="53" spans="2:7" x14ac:dyDescent="0.2">
      <c r="B53" s="201"/>
      <c r="C53" s="201"/>
      <c r="D53" s="201"/>
      <c r="E53" s="201"/>
      <c r="F53" s="201"/>
      <c r="G53" s="201"/>
    </row>
    <row r="54" spans="2:7" x14ac:dyDescent="0.2">
      <c r="B54" s="201"/>
      <c r="C54" s="201"/>
      <c r="D54" s="201"/>
      <c r="E54" s="201"/>
      <c r="F54" s="201"/>
      <c r="G54" s="201"/>
    </row>
    <row r="55" spans="2:7" x14ac:dyDescent="0.2">
      <c r="B55" s="201"/>
      <c r="C55" s="201"/>
      <c r="D55" s="201"/>
      <c r="E55" s="201"/>
      <c r="F55" s="201"/>
      <c r="G55" s="201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H27" sqref="H27:I2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2" t="s">
        <v>48</v>
      </c>
      <c r="B1" s="213"/>
      <c r="C1" s="96" t="str">
        <f>CONCATENATE(cislostavby," ",nazevstavby)</f>
        <v>E1880/12/4 Rozšíření dětského hřiště,Obilní trh,Brno</v>
      </c>
      <c r="D1" s="97"/>
      <c r="E1" s="98"/>
      <c r="F1" s="97"/>
      <c r="G1" s="99" t="s">
        <v>49</v>
      </c>
      <c r="H1" s="100" t="s">
        <v>78</v>
      </c>
      <c r="I1" s="101"/>
    </row>
    <row r="2" spans="1:9" ht="13.5" thickBot="1" x14ac:dyDescent="0.25">
      <c r="A2" s="214" t="s">
        <v>50</v>
      </c>
      <c r="B2" s="215"/>
      <c r="C2" s="102" t="str">
        <f>CONCATENATE(cisloobjektu," ",nazevobjektu)</f>
        <v>OB 01 rozšíření dětského hřiště</v>
      </c>
      <c r="D2" s="103"/>
      <c r="E2" s="104"/>
      <c r="F2" s="103"/>
      <c r="G2" s="216" t="s">
        <v>82</v>
      </c>
      <c r="H2" s="217"/>
      <c r="I2" s="218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">
      <c r="A7" s="197" t="str">
        <f>Položky!B7</f>
        <v>0</v>
      </c>
      <c r="B7" s="114" t="str">
        <f>Položky!C7</f>
        <v>Přípravné a pomocné práce</v>
      </c>
      <c r="C7" s="65"/>
      <c r="D7" s="115"/>
      <c r="E7" s="198">
        <f>Položky!BA9</f>
        <v>0</v>
      </c>
      <c r="F7" s="199">
        <f>Položky!BB9</f>
        <v>0</v>
      </c>
      <c r="G7" s="199">
        <f>Položky!BC9</f>
        <v>0</v>
      </c>
      <c r="H7" s="199">
        <f>Položky!BD9</f>
        <v>0</v>
      </c>
      <c r="I7" s="200">
        <f>Položky!BE9</f>
        <v>0</v>
      </c>
    </row>
    <row r="8" spans="1:9" s="34" customFormat="1" x14ac:dyDescent="0.2">
      <c r="A8" s="197" t="str">
        <f>Položky!B10</f>
        <v>000</v>
      </c>
      <c r="B8" s="114" t="str">
        <f>Položky!C10</f>
        <v>Projektova dokumentace</v>
      </c>
      <c r="C8" s="65"/>
      <c r="D8" s="115"/>
      <c r="E8" s="198">
        <f>Položky!BA12</f>
        <v>0</v>
      </c>
      <c r="F8" s="199">
        <f>Položky!BB12</f>
        <v>0</v>
      </c>
      <c r="G8" s="199">
        <f>Položky!BC12</f>
        <v>0</v>
      </c>
      <c r="H8" s="199">
        <f>Položky!BD12</f>
        <v>0</v>
      </c>
      <c r="I8" s="200">
        <f>Položky!BE12</f>
        <v>0</v>
      </c>
    </row>
    <row r="9" spans="1:9" s="34" customFormat="1" x14ac:dyDescent="0.2">
      <c r="A9" s="197" t="str">
        <f>Položky!B13</f>
        <v>1</v>
      </c>
      <c r="B9" s="114" t="str">
        <f>Položky!C13</f>
        <v>Zemní práce</v>
      </c>
      <c r="C9" s="65"/>
      <c r="D9" s="115"/>
      <c r="E9" s="198">
        <f>Položky!BA20</f>
        <v>0</v>
      </c>
      <c r="F9" s="199">
        <f>Položky!BB20</f>
        <v>0</v>
      </c>
      <c r="G9" s="199">
        <f>Položky!BC20</f>
        <v>0</v>
      </c>
      <c r="H9" s="199">
        <f>Položky!BD20</f>
        <v>0</v>
      </c>
      <c r="I9" s="200">
        <f>Položky!BE20</f>
        <v>0</v>
      </c>
    </row>
    <row r="10" spans="1:9" s="34" customFormat="1" x14ac:dyDescent="0.2">
      <c r="A10" s="197" t="str">
        <f>Položky!B21</f>
        <v>181</v>
      </c>
      <c r="B10" s="114" t="str">
        <f>Položky!C21</f>
        <v>Sadové úpravy</v>
      </c>
      <c r="C10" s="65"/>
      <c r="D10" s="115"/>
      <c r="E10" s="198">
        <f>Položky!BA29</f>
        <v>0</v>
      </c>
      <c r="F10" s="199">
        <f>Položky!BB29</f>
        <v>0</v>
      </c>
      <c r="G10" s="199">
        <f>Položky!BC29</f>
        <v>0</v>
      </c>
      <c r="H10" s="199">
        <f>Položky!BD29</f>
        <v>0</v>
      </c>
      <c r="I10" s="200">
        <f>Položky!BE29</f>
        <v>0</v>
      </c>
    </row>
    <row r="11" spans="1:9" s="34" customFormat="1" x14ac:dyDescent="0.2">
      <c r="A11" s="197" t="str">
        <f>Položky!B30</f>
        <v>46</v>
      </c>
      <c r="B11" s="114" t="str">
        <f>Položky!C30</f>
        <v>Zpevněné a bezpečnostní plochy</v>
      </c>
      <c r="C11" s="65"/>
      <c r="D11" s="115"/>
      <c r="E11" s="198">
        <f>Položky!BA45</f>
        <v>0</v>
      </c>
      <c r="F11" s="199">
        <f>Položky!BB45</f>
        <v>0</v>
      </c>
      <c r="G11" s="199">
        <f>Položky!BC45</f>
        <v>0</v>
      </c>
      <c r="H11" s="199">
        <f>Položky!BD45</f>
        <v>0</v>
      </c>
      <c r="I11" s="200">
        <f>Položky!BE45</f>
        <v>0</v>
      </c>
    </row>
    <row r="12" spans="1:9" s="34" customFormat="1" x14ac:dyDescent="0.2">
      <c r="A12" s="197" t="str">
        <f>Položky!B46</f>
        <v>5</v>
      </c>
      <c r="B12" s="114" t="str">
        <f>Položky!C46</f>
        <v>Dlažby</v>
      </c>
      <c r="C12" s="65"/>
      <c r="D12" s="115"/>
      <c r="E12" s="198">
        <f>Položky!BA51</f>
        <v>0</v>
      </c>
      <c r="F12" s="199">
        <f>Položky!BB51</f>
        <v>0</v>
      </c>
      <c r="G12" s="199">
        <f>Položky!BC51</f>
        <v>0</v>
      </c>
      <c r="H12" s="199">
        <f>Položky!BD51</f>
        <v>0</v>
      </c>
      <c r="I12" s="200">
        <f>Položky!BE51</f>
        <v>0</v>
      </c>
    </row>
    <row r="13" spans="1:9" s="34" customFormat="1" x14ac:dyDescent="0.2">
      <c r="A13" s="197" t="str">
        <f>Položky!B52</f>
        <v>91</v>
      </c>
      <c r="B13" s="114" t="str">
        <f>Položky!C52</f>
        <v>Doplňující práce</v>
      </c>
      <c r="C13" s="65"/>
      <c r="D13" s="115"/>
      <c r="E13" s="198">
        <f>Položky!BA64</f>
        <v>0</v>
      </c>
      <c r="F13" s="199">
        <f>Položky!BB64</f>
        <v>0</v>
      </c>
      <c r="G13" s="199">
        <f>Položky!BC64</f>
        <v>0</v>
      </c>
      <c r="H13" s="199">
        <f>Položky!BD64</f>
        <v>0</v>
      </c>
      <c r="I13" s="200">
        <f>Položky!BE64</f>
        <v>0</v>
      </c>
    </row>
    <row r="14" spans="1:9" s="34" customFormat="1" x14ac:dyDescent="0.2">
      <c r="A14" s="197" t="str">
        <f>Položky!B65</f>
        <v>95</v>
      </c>
      <c r="B14" s="114" t="str">
        <f>Položky!C65</f>
        <v>Dokončovací konstrukce na pozemních stavbách</v>
      </c>
      <c r="C14" s="65"/>
      <c r="D14" s="115"/>
      <c r="E14" s="198">
        <f>Položky!BA67</f>
        <v>0</v>
      </c>
      <c r="F14" s="199">
        <f>Položky!BB67</f>
        <v>0</v>
      </c>
      <c r="G14" s="199">
        <f>Položky!BC67</f>
        <v>0</v>
      </c>
      <c r="H14" s="199">
        <f>Položky!BD67</f>
        <v>0</v>
      </c>
      <c r="I14" s="200">
        <f>Položky!BE67</f>
        <v>0</v>
      </c>
    </row>
    <row r="15" spans="1:9" s="34" customFormat="1" x14ac:dyDescent="0.2">
      <c r="A15" s="197" t="str">
        <f>Položky!B68</f>
        <v>96</v>
      </c>
      <c r="B15" s="114" t="str">
        <f>Položky!C68</f>
        <v>Bourání práce</v>
      </c>
      <c r="C15" s="65"/>
      <c r="D15" s="115"/>
      <c r="E15" s="198">
        <f>Položky!BA75</f>
        <v>0</v>
      </c>
      <c r="F15" s="199">
        <f>Položky!BB75</f>
        <v>0</v>
      </c>
      <c r="G15" s="199">
        <f>Položky!BC75</f>
        <v>0</v>
      </c>
      <c r="H15" s="199">
        <f>Položky!BD75</f>
        <v>0</v>
      </c>
      <c r="I15" s="200">
        <f>Položky!BE75</f>
        <v>0</v>
      </c>
    </row>
    <row r="16" spans="1:9" s="34" customFormat="1" x14ac:dyDescent="0.2">
      <c r="A16" s="197" t="str">
        <f>Položky!B76</f>
        <v>99</v>
      </c>
      <c r="B16" s="114" t="str">
        <f>Položky!C76</f>
        <v>Staveništní přesun hmot</v>
      </c>
      <c r="C16" s="65"/>
      <c r="D16" s="115"/>
      <c r="E16" s="198">
        <f>Položky!BA78</f>
        <v>0</v>
      </c>
      <c r="F16" s="199">
        <f>Položky!BB78</f>
        <v>0</v>
      </c>
      <c r="G16" s="199">
        <f>Položky!BC78</f>
        <v>0</v>
      </c>
      <c r="H16" s="199">
        <f>Položky!BD78</f>
        <v>0</v>
      </c>
      <c r="I16" s="200">
        <f>Položky!BE78</f>
        <v>0</v>
      </c>
    </row>
    <row r="17" spans="1:57" s="34" customFormat="1" x14ac:dyDescent="0.2">
      <c r="A17" s="197" t="str">
        <f>Položky!B79</f>
        <v>720</v>
      </c>
      <c r="B17" s="114" t="str">
        <f>Položky!C79</f>
        <v>Zdravotechnická instalace</v>
      </c>
      <c r="C17" s="65"/>
      <c r="D17" s="115"/>
      <c r="E17" s="198">
        <f>Položky!BA84</f>
        <v>0</v>
      </c>
      <c r="F17" s="199">
        <f>Položky!BB84</f>
        <v>0</v>
      </c>
      <c r="G17" s="199">
        <f>Položky!BC84</f>
        <v>0</v>
      </c>
      <c r="H17" s="199">
        <f>Položky!BD84</f>
        <v>0</v>
      </c>
      <c r="I17" s="200">
        <f>Položky!BE84</f>
        <v>0</v>
      </c>
    </row>
    <row r="18" spans="1:57" s="34" customFormat="1" ht="13.5" thickBot="1" x14ac:dyDescent="0.25">
      <c r="A18" s="197" t="str">
        <f>Položky!B85</f>
        <v>767</v>
      </c>
      <c r="B18" s="114" t="str">
        <f>Položky!C85</f>
        <v>Konstrukce zámečnické,hrací prvky</v>
      </c>
      <c r="C18" s="65"/>
      <c r="D18" s="115"/>
      <c r="E18" s="198">
        <f>Položky!BA89</f>
        <v>0</v>
      </c>
      <c r="F18" s="199">
        <f>Položky!BB89</f>
        <v>0</v>
      </c>
      <c r="G18" s="199">
        <f>Položky!BC89</f>
        <v>0</v>
      </c>
      <c r="H18" s="199">
        <f>Položky!BD89</f>
        <v>0</v>
      </c>
      <c r="I18" s="200">
        <f>Položky!BE89</f>
        <v>0</v>
      </c>
    </row>
    <row r="19" spans="1:57" s="122" customFormat="1" ht="13.5" thickBot="1" x14ac:dyDescent="0.25">
      <c r="A19" s="116"/>
      <c r="B19" s="117" t="s">
        <v>57</v>
      </c>
      <c r="C19" s="117"/>
      <c r="D19" s="118"/>
      <c r="E19" s="119">
        <f>SUM(E7:E18)</f>
        <v>0</v>
      </c>
      <c r="F19" s="120">
        <f>SUM(F7:F18)</f>
        <v>0</v>
      </c>
      <c r="G19" s="120">
        <f>SUM(G7:G18)</f>
        <v>0</v>
      </c>
      <c r="H19" s="120">
        <f>SUM(H7:H18)</f>
        <v>0</v>
      </c>
      <c r="I19" s="121">
        <f>SUM(I7:I18)</f>
        <v>0</v>
      </c>
    </row>
    <row r="20" spans="1:57" x14ac:dyDescent="0.2">
      <c r="A20" s="65"/>
      <c r="B20" s="65"/>
      <c r="C20" s="65"/>
      <c r="D20" s="65"/>
      <c r="E20" s="65"/>
      <c r="F20" s="65"/>
      <c r="G20" s="65"/>
      <c r="H20" s="65"/>
      <c r="I20" s="65"/>
    </row>
    <row r="21" spans="1:57" ht="19.5" customHeight="1" x14ac:dyDescent="0.25">
      <c r="A21" s="106" t="s">
        <v>58</v>
      </c>
      <c r="B21" s="106"/>
      <c r="C21" s="106"/>
      <c r="D21" s="106"/>
      <c r="E21" s="106"/>
      <c r="F21" s="106"/>
      <c r="G21" s="123"/>
      <c r="H21" s="106"/>
      <c r="I21" s="106"/>
      <c r="BA21" s="40"/>
      <c r="BB21" s="40"/>
      <c r="BC21" s="40"/>
      <c r="BD21" s="40"/>
      <c r="BE21" s="40"/>
    </row>
    <row r="22" spans="1:57" ht="13.5" thickBot="1" x14ac:dyDescent="0.25">
      <c r="A22" s="76"/>
      <c r="B22" s="76"/>
      <c r="C22" s="76"/>
      <c r="D22" s="76"/>
      <c r="E22" s="76"/>
      <c r="F22" s="76"/>
      <c r="G22" s="76"/>
      <c r="H22" s="76"/>
      <c r="I22" s="76"/>
    </row>
    <row r="23" spans="1:57" x14ac:dyDescent="0.2">
      <c r="A23" s="70" t="s">
        <v>59</v>
      </c>
      <c r="B23" s="71"/>
      <c r="C23" s="71"/>
      <c r="D23" s="124"/>
      <c r="E23" s="125" t="s">
        <v>60</v>
      </c>
      <c r="F23" s="126" t="s">
        <v>61</v>
      </c>
      <c r="G23" s="127" t="s">
        <v>62</v>
      </c>
      <c r="H23" s="128"/>
      <c r="I23" s="129" t="s">
        <v>60</v>
      </c>
    </row>
    <row r="24" spans="1:57" x14ac:dyDescent="0.2">
      <c r="A24" s="63" t="s">
        <v>200</v>
      </c>
      <c r="B24" s="54"/>
      <c r="C24" s="54"/>
      <c r="D24" s="130"/>
      <c r="E24" s="131"/>
      <c r="F24" s="132"/>
      <c r="G24" s="133">
        <f>CHOOSE(BA24+1,HSV+PSV,HSV+PSV+Mont,HSV+PSV+Dodavka+Mont,HSV,PSV,Mont,Dodavka,Mont+Dodavka,0)</f>
        <v>0</v>
      </c>
      <c r="H24" s="134"/>
      <c r="I24" s="135">
        <f>E24+F24*G24/100</f>
        <v>0</v>
      </c>
      <c r="BA24">
        <v>0</v>
      </c>
    </row>
    <row r="25" spans="1:57" x14ac:dyDescent="0.2">
      <c r="A25" s="63" t="s">
        <v>201</v>
      </c>
      <c r="B25" s="54"/>
      <c r="C25" s="54"/>
      <c r="D25" s="130"/>
      <c r="E25" s="131"/>
      <c r="F25" s="132"/>
      <c r="G25" s="133">
        <f>CHOOSE(BA25+1,HSV+PSV,HSV+PSV+Mont,HSV+PSV+Dodavka+Mont,HSV,PSV,Mont,Dodavka,Mont+Dodavka,0)</f>
        <v>0</v>
      </c>
      <c r="H25" s="134"/>
      <c r="I25" s="135">
        <f>E25+F25*G25/100</f>
        <v>0</v>
      </c>
      <c r="BA25">
        <v>0</v>
      </c>
    </row>
    <row r="26" spans="1:57" x14ac:dyDescent="0.2">
      <c r="A26" s="63" t="s">
        <v>202</v>
      </c>
      <c r="B26" s="54"/>
      <c r="C26" s="54"/>
      <c r="D26" s="130"/>
      <c r="E26" s="131"/>
      <c r="F26" s="132"/>
      <c r="G26" s="133">
        <f>CHOOSE(BA26+1,HSV+PSV,HSV+PSV+Mont,HSV+PSV+Dodavka+Mont,HSV,PSV,Mont,Dodavka,Mont+Dodavka,0)</f>
        <v>0</v>
      </c>
      <c r="H26" s="134"/>
      <c r="I26" s="135">
        <f>E26+F26*G26/100</f>
        <v>0</v>
      </c>
      <c r="BA26">
        <v>0</v>
      </c>
    </row>
    <row r="27" spans="1:57" ht="13.5" thickBot="1" x14ac:dyDescent="0.25">
      <c r="A27" s="136"/>
      <c r="B27" s="137" t="s">
        <v>63</v>
      </c>
      <c r="C27" s="138"/>
      <c r="D27" s="139"/>
      <c r="E27" s="140"/>
      <c r="F27" s="141"/>
      <c r="G27" s="141"/>
      <c r="H27" s="219">
        <f>SUM(I24:I26)</f>
        <v>0</v>
      </c>
      <c r="I27" s="220"/>
    </row>
    <row r="29" spans="1:57" x14ac:dyDescent="0.2">
      <c r="B29" s="122"/>
      <c r="F29" s="142"/>
      <c r="G29" s="143"/>
      <c r="H29" s="143"/>
      <c r="I29" s="144"/>
    </row>
    <row r="30" spans="1:57" x14ac:dyDescent="0.2">
      <c r="F30" s="142"/>
      <c r="G30" s="143"/>
      <c r="H30" s="143"/>
      <c r="I30" s="144"/>
    </row>
    <row r="31" spans="1:57" x14ac:dyDescent="0.2">
      <c r="F31" s="142"/>
      <c r="G31" s="143"/>
      <c r="H31" s="143"/>
      <c r="I31" s="144"/>
    </row>
    <row r="32" spans="1:57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62"/>
  <sheetViews>
    <sheetView showGridLines="0" showZeros="0" tabSelected="1" zoomScaleNormal="100" workbookViewId="0">
      <selection activeCell="J77" sqref="J77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3" t="s">
        <v>77</v>
      </c>
      <c r="B1" s="223"/>
      <c r="C1" s="223"/>
      <c r="D1" s="223"/>
      <c r="E1" s="223"/>
      <c r="F1" s="223"/>
      <c r="G1" s="223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2" t="s">
        <v>48</v>
      </c>
      <c r="B3" s="213"/>
      <c r="C3" s="96" t="str">
        <f>CONCATENATE(cislostavby," ",nazevstavby)</f>
        <v>E1880/12/4 Rozšíření dětského hřiště,Obilní trh,Brno</v>
      </c>
      <c r="D3" s="97"/>
      <c r="E3" s="150" t="s">
        <v>64</v>
      </c>
      <c r="F3" s="151" t="str">
        <f>Rekapitulace!H1</f>
        <v>E1880/12/4</v>
      </c>
      <c r="G3" s="152"/>
    </row>
    <row r="4" spans="1:104" ht="13.5" thickBot="1" x14ac:dyDescent="0.25">
      <c r="A4" s="224" t="s">
        <v>50</v>
      </c>
      <c r="B4" s="215"/>
      <c r="C4" s="102" t="str">
        <f>CONCATENATE(cisloobjektu," ",nazevobjektu)</f>
        <v>OB 01 rozšíření dětského hřiště</v>
      </c>
      <c r="D4" s="103"/>
      <c r="E4" s="225" t="str">
        <f>Rekapitulace!G2</f>
        <v>V3(24.11)rozšíření dětského hřiště-Obilní trh,Brno</v>
      </c>
      <c r="F4" s="226"/>
      <c r="G4" s="227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83</v>
      </c>
      <c r="C7" s="162" t="s">
        <v>84</v>
      </c>
      <c r="D7" s="163"/>
      <c r="E7" s="164"/>
      <c r="F7" s="164"/>
      <c r="G7" s="165"/>
      <c r="H7" s="166"/>
      <c r="I7" s="166"/>
      <c r="O7" s="167">
        <v>1</v>
      </c>
    </row>
    <row r="8" spans="1:104" ht="22.5" x14ac:dyDescent="0.2">
      <c r="A8" s="168">
        <v>1</v>
      </c>
      <c r="B8" s="169" t="s">
        <v>85</v>
      </c>
      <c r="C8" s="170" t="s">
        <v>86</v>
      </c>
      <c r="D8" s="171" t="s">
        <v>87</v>
      </c>
      <c r="E8" s="172">
        <v>1</v>
      </c>
      <c r="F8" s="172">
        <v>0</v>
      </c>
      <c r="G8" s="173">
        <f>E8*F8</f>
        <v>0</v>
      </c>
      <c r="O8" s="167">
        <v>2</v>
      </c>
      <c r="AA8" s="145">
        <v>12</v>
      </c>
      <c r="AB8" s="145">
        <v>0</v>
      </c>
      <c r="AC8" s="145">
        <v>94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12</v>
      </c>
      <c r="CB8" s="174">
        <v>0</v>
      </c>
      <c r="CZ8" s="145">
        <v>0</v>
      </c>
    </row>
    <row r="9" spans="1:104" x14ac:dyDescent="0.2">
      <c r="A9" s="181"/>
      <c r="B9" s="182" t="s">
        <v>75</v>
      </c>
      <c r="C9" s="183" t="str">
        <f>CONCATENATE(B7," ",C7)</f>
        <v>0 Přípravné a pomocné práce</v>
      </c>
      <c r="D9" s="184"/>
      <c r="E9" s="185"/>
      <c r="F9" s="186"/>
      <c r="G9" s="187">
        <f>SUM(G7:G8)</f>
        <v>0</v>
      </c>
      <c r="O9" s="167">
        <v>4</v>
      </c>
      <c r="BA9" s="188">
        <f>SUM(BA7:BA8)</f>
        <v>0</v>
      </c>
      <c r="BB9" s="188">
        <f>SUM(BB7:BB8)</f>
        <v>0</v>
      </c>
      <c r="BC9" s="188">
        <f>SUM(BC7:BC8)</f>
        <v>0</v>
      </c>
      <c r="BD9" s="188">
        <f>SUM(BD7:BD8)</f>
        <v>0</v>
      </c>
      <c r="BE9" s="188">
        <f>SUM(BE7:BE8)</f>
        <v>0</v>
      </c>
    </row>
    <row r="10" spans="1:104" x14ac:dyDescent="0.2">
      <c r="A10" s="160" t="s">
        <v>72</v>
      </c>
      <c r="B10" s="161" t="s">
        <v>88</v>
      </c>
      <c r="C10" s="162" t="s">
        <v>89</v>
      </c>
      <c r="D10" s="163"/>
      <c r="E10" s="164"/>
      <c r="F10" s="164"/>
      <c r="G10" s="165"/>
      <c r="H10" s="166"/>
      <c r="I10" s="166"/>
      <c r="O10" s="167">
        <v>1</v>
      </c>
    </row>
    <row r="11" spans="1:104" x14ac:dyDescent="0.2">
      <c r="A11" s="168">
        <v>2</v>
      </c>
      <c r="B11" s="169" t="s">
        <v>90</v>
      </c>
      <c r="C11" s="170" t="s">
        <v>91</v>
      </c>
      <c r="D11" s="171" t="s">
        <v>87</v>
      </c>
      <c r="E11" s="172">
        <v>1</v>
      </c>
      <c r="F11" s="172">
        <v>0</v>
      </c>
      <c r="G11" s="173">
        <f>E11*F11</f>
        <v>0</v>
      </c>
      <c r="O11" s="167">
        <v>2</v>
      </c>
      <c r="AA11" s="145">
        <v>12</v>
      </c>
      <c r="AB11" s="145">
        <v>0</v>
      </c>
      <c r="AC11" s="145">
        <v>97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12</v>
      </c>
      <c r="CB11" s="174">
        <v>0</v>
      </c>
      <c r="CZ11" s="145">
        <v>0</v>
      </c>
    </row>
    <row r="12" spans="1:104" x14ac:dyDescent="0.2">
      <c r="A12" s="181"/>
      <c r="B12" s="182" t="s">
        <v>75</v>
      </c>
      <c r="C12" s="183" t="str">
        <f>CONCATENATE(B10," ",C10)</f>
        <v>000 Projektova dokumentace</v>
      </c>
      <c r="D12" s="184"/>
      <c r="E12" s="185"/>
      <c r="F12" s="186"/>
      <c r="G12" s="187">
        <f>SUM(G10:G11)</f>
        <v>0</v>
      </c>
      <c r="O12" s="167">
        <v>4</v>
      </c>
      <c r="BA12" s="188">
        <f>SUM(BA10:BA11)</f>
        <v>0</v>
      </c>
      <c r="BB12" s="188">
        <f>SUM(BB10:BB11)</f>
        <v>0</v>
      </c>
      <c r="BC12" s="188">
        <f>SUM(BC10:BC11)</f>
        <v>0</v>
      </c>
      <c r="BD12" s="188">
        <f>SUM(BD10:BD11)</f>
        <v>0</v>
      </c>
      <c r="BE12" s="188">
        <f>SUM(BE10:BE11)</f>
        <v>0</v>
      </c>
    </row>
    <row r="13" spans="1:104" x14ac:dyDescent="0.2">
      <c r="A13" s="160" t="s">
        <v>72</v>
      </c>
      <c r="B13" s="161" t="s">
        <v>73</v>
      </c>
      <c r="C13" s="162" t="s">
        <v>74</v>
      </c>
      <c r="D13" s="163"/>
      <c r="E13" s="164"/>
      <c r="F13" s="164"/>
      <c r="G13" s="165"/>
      <c r="H13" s="166"/>
      <c r="I13" s="166"/>
      <c r="O13" s="167">
        <v>1</v>
      </c>
    </row>
    <row r="14" spans="1:104" ht="22.5" x14ac:dyDescent="0.2">
      <c r="A14" s="168">
        <v>3</v>
      </c>
      <c r="B14" s="169" t="s">
        <v>92</v>
      </c>
      <c r="C14" s="170" t="s">
        <v>93</v>
      </c>
      <c r="D14" s="171" t="s">
        <v>94</v>
      </c>
      <c r="E14" s="172">
        <v>186.08500000000001</v>
      </c>
      <c r="F14" s="172">
        <v>0</v>
      </c>
      <c r="G14" s="173">
        <f>E14*F14</f>
        <v>0</v>
      </c>
      <c r="O14" s="167">
        <v>2</v>
      </c>
      <c r="AA14" s="145">
        <v>1</v>
      </c>
      <c r="AB14" s="145">
        <v>0</v>
      </c>
      <c r="AC14" s="145">
        <v>0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74">
        <v>1</v>
      </c>
      <c r="CB14" s="174">
        <v>0</v>
      </c>
      <c r="CZ14" s="145">
        <v>0</v>
      </c>
    </row>
    <row r="15" spans="1:104" x14ac:dyDescent="0.2">
      <c r="A15" s="175"/>
      <c r="B15" s="177"/>
      <c r="C15" s="221" t="s">
        <v>95</v>
      </c>
      <c r="D15" s="222"/>
      <c r="E15" s="178">
        <v>16.684999999999999</v>
      </c>
      <c r="F15" s="179"/>
      <c r="G15" s="180"/>
      <c r="M15" s="176" t="s">
        <v>95</v>
      </c>
      <c r="O15" s="167"/>
    </row>
    <row r="16" spans="1:104" x14ac:dyDescent="0.2">
      <c r="A16" s="175"/>
      <c r="B16" s="177"/>
      <c r="C16" s="221" t="s">
        <v>96</v>
      </c>
      <c r="D16" s="222"/>
      <c r="E16" s="178">
        <v>169.4</v>
      </c>
      <c r="F16" s="179"/>
      <c r="G16" s="180"/>
      <c r="M16" s="176" t="s">
        <v>96</v>
      </c>
      <c r="O16" s="167"/>
    </row>
    <row r="17" spans="1:104" x14ac:dyDescent="0.2">
      <c r="A17" s="168">
        <v>4</v>
      </c>
      <c r="B17" s="169" t="s">
        <v>97</v>
      </c>
      <c r="C17" s="170" t="s">
        <v>98</v>
      </c>
      <c r="D17" s="171" t="s">
        <v>94</v>
      </c>
      <c r="E17" s="172">
        <v>186.08500000000001</v>
      </c>
      <c r="F17" s="172">
        <v>0</v>
      </c>
      <c r="G17" s="173">
        <f>E17*F17</f>
        <v>0</v>
      </c>
      <c r="O17" s="167">
        <v>2</v>
      </c>
      <c r="AA17" s="145">
        <v>1</v>
      </c>
      <c r="AB17" s="145">
        <v>1</v>
      </c>
      <c r="AC17" s="145">
        <v>1</v>
      </c>
      <c r="AZ17" s="145">
        <v>1</v>
      </c>
      <c r="BA17" s="145">
        <f>IF(AZ17=1,G17,0)</f>
        <v>0</v>
      </c>
      <c r="BB17" s="145">
        <f>IF(AZ17=2,G17,0)</f>
        <v>0</v>
      </c>
      <c r="BC17" s="145">
        <f>IF(AZ17=3,G17,0)</f>
        <v>0</v>
      </c>
      <c r="BD17" s="145">
        <f>IF(AZ17=4,G17,0)</f>
        <v>0</v>
      </c>
      <c r="BE17" s="145">
        <f>IF(AZ17=5,G17,0)</f>
        <v>0</v>
      </c>
      <c r="CA17" s="174">
        <v>1</v>
      </c>
      <c r="CB17" s="174">
        <v>1</v>
      </c>
      <c r="CZ17" s="145">
        <v>0</v>
      </c>
    </row>
    <row r="18" spans="1:104" x14ac:dyDescent="0.2">
      <c r="A18" s="168">
        <v>5</v>
      </c>
      <c r="B18" s="169" t="s">
        <v>99</v>
      </c>
      <c r="C18" s="170" t="s">
        <v>100</v>
      </c>
      <c r="D18" s="171" t="s">
        <v>94</v>
      </c>
      <c r="E18" s="172">
        <v>186.08500000000001</v>
      </c>
      <c r="F18" s="172">
        <v>0</v>
      </c>
      <c r="G18" s="173">
        <f>E18*F18</f>
        <v>0</v>
      </c>
      <c r="O18" s="167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74">
        <v>1</v>
      </c>
      <c r="CB18" s="174">
        <v>1</v>
      </c>
      <c r="CZ18" s="145">
        <v>0</v>
      </c>
    </row>
    <row r="19" spans="1:104" x14ac:dyDescent="0.2">
      <c r="A19" s="168">
        <v>6</v>
      </c>
      <c r="B19" s="169" t="s">
        <v>101</v>
      </c>
      <c r="C19" s="170" t="s">
        <v>102</v>
      </c>
      <c r="D19" s="171" t="s">
        <v>94</v>
      </c>
      <c r="E19" s="172">
        <v>186.08500000000001</v>
      </c>
      <c r="F19" s="172">
        <v>0</v>
      </c>
      <c r="G19" s="173">
        <f>E19*F19</f>
        <v>0</v>
      </c>
      <c r="O19" s="167">
        <v>2</v>
      </c>
      <c r="AA19" s="145">
        <v>1</v>
      </c>
      <c r="AB19" s="145">
        <v>0</v>
      </c>
      <c r="AC19" s="145">
        <v>0</v>
      </c>
      <c r="AZ19" s="145">
        <v>1</v>
      </c>
      <c r="BA19" s="145">
        <f>IF(AZ19=1,G19,0)</f>
        <v>0</v>
      </c>
      <c r="BB19" s="145">
        <f>IF(AZ19=2,G19,0)</f>
        <v>0</v>
      </c>
      <c r="BC19" s="145">
        <f>IF(AZ19=3,G19,0)</f>
        <v>0</v>
      </c>
      <c r="BD19" s="145">
        <f>IF(AZ19=4,G19,0)</f>
        <v>0</v>
      </c>
      <c r="BE19" s="145">
        <f>IF(AZ19=5,G19,0)</f>
        <v>0</v>
      </c>
      <c r="CA19" s="174">
        <v>1</v>
      </c>
      <c r="CB19" s="174">
        <v>0</v>
      </c>
      <c r="CZ19" s="145">
        <v>0</v>
      </c>
    </row>
    <row r="20" spans="1:104" x14ac:dyDescent="0.2">
      <c r="A20" s="181"/>
      <c r="B20" s="182" t="s">
        <v>75</v>
      </c>
      <c r="C20" s="183" t="str">
        <f>CONCATENATE(B13," ",C13)</f>
        <v>1 Zemní práce</v>
      </c>
      <c r="D20" s="184"/>
      <c r="E20" s="185"/>
      <c r="F20" s="186"/>
      <c r="G20" s="187">
        <f>SUM(G13:G19)</f>
        <v>0</v>
      </c>
      <c r="O20" s="167">
        <v>4</v>
      </c>
      <c r="BA20" s="188">
        <f>SUM(BA13:BA19)</f>
        <v>0</v>
      </c>
      <c r="BB20" s="188">
        <f>SUM(BB13:BB19)</f>
        <v>0</v>
      </c>
      <c r="BC20" s="188">
        <f>SUM(BC13:BC19)</f>
        <v>0</v>
      </c>
      <c r="BD20" s="188">
        <f>SUM(BD13:BD19)</f>
        <v>0</v>
      </c>
      <c r="BE20" s="188">
        <f>SUM(BE13:BE19)</f>
        <v>0</v>
      </c>
    </row>
    <row r="21" spans="1:104" x14ac:dyDescent="0.2">
      <c r="A21" s="160" t="s">
        <v>72</v>
      </c>
      <c r="B21" s="161" t="s">
        <v>103</v>
      </c>
      <c r="C21" s="162" t="s">
        <v>104</v>
      </c>
      <c r="D21" s="163"/>
      <c r="E21" s="164"/>
      <c r="F21" s="164"/>
      <c r="G21" s="165"/>
      <c r="H21" s="166"/>
      <c r="I21" s="166"/>
      <c r="O21" s="167">
        <v>1</v>
      </c>
    </row>
    <row r="22" spans="1:104" x14ac:dyDescent="0.2">
      <c r="A22" s="168">
        <v>7</v>
      </c>
      <c r="B22" s="169" t="s">
        <v>105</v>
      </c>
      <c r="C22" s="170" t="s">
        <v>106</v>
      </c>
      <c r="D22" s="171" t="s">
        <v>107</v>
      </c>
      <c r="E22" s="172">
        <v>118</v>
      </c>
      <c r="F22" s="172">
        <v>0</v>
      </c>
      <c r="G22" s="173">
        <f>E22*F22</f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1</v>
      </c>
      <c r="CZ22" s="145">
        <v>0</v>
      </c>
    </row>
    <row r="23" spans="1:104" x14ac:dyDescent="0.2">
      <c r="A23" s="175"/>
      <c r="B23" s="177"/>
      <c r="C23" s="221" t="s">
        <v>108</v>
      </c>
      <c r="D23" s="222"/>
      <c r="E23" s="178">
        <v>118</v>
      </c>
      <c r="F23" s="179"/>
      <c r="G23" s="180"/>
      <c r="M23" s="176" t="s">
        <v>108</v>
      </c>
      <c r="O23" s="167"/>
    </row>
    <row r="24" spans="1:104" x14ac:dyDescent="0.2">
      <c r="A24" s="168">
        <v>8</v>
      </c>
      <c r="B24" s="169" t="s">
        <v>109</v>
      </c>
      <c r="C24" s="170" t="s">
        <v>110</v>
      </c>
      <c r="D24" s="171" t="s">
        <v>107</v>
      </c>
      <c r="E24" s="172">
        <v>118</v>
      </c>
      <c r="F24" s="172">
        <v>0</v>
      </c>
      <c r="G24" s="173">
        <f>E24*F24</f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4">
        <v>1</v>
      </c>
      <c r="CB24" s="174">
        <v>1</v>
      </c>
      <c r="CZ24" s="145">
        <v>0</v>
      </c>
    </row>
    <row r="25" spans="1:104" x14ac:dyDescent="0.2">
      <c r="A25" s="168">
        <v>9</v>
      </c>
      <c r="B25" s="169" t="s">
        <v>111</v>
      </c>
      <c r="C25" s="170" t="s">
        <v>112</v>
      </c>
      <c r="D25" s="171" t="s">
        <v>107</v>
      </c>
      <c r="E25" s="172">
        <v>118</v>
      </c>
      <c r="F25" s="172">
        <v>0</v>
      </c>
      <c r="G25" s="173">
        <f>E25*F25</f>
        <v>0</v>
      </c>
      <c r="O25" s="167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4">
        <v>1</v>
      </c>
      <c r="CB25" s="174">
        <v>1</v>
      </c>
      <c r="CZ25" s="145">
        <v>0</v>
      </c>
    </row>
    <row r="26" spans="1:104" x14ac:dyDescent="0.2">
      <c r="A26" s="168">
        <v>10</v>
      </c>
      <c r="B26" s="169" t="s">
        <v>113</v>
      </c>
      <c r="C26" s="170" t="s">
        <v>205</v>
      </c>
      <c r="D26" s="171" t="s">
        <v>114</v>
      </c>
      <c r="E26" s="172">
        <v>3.54</v>
      </c>
      <c r="F26" s="172">
        <v>0</v>
      </c>
      <c r="G26" s="173">
        <f>E26*F26</f>
        <v>0</v>
      </c>
      <c r="O26" s="167">
        <v>2</v>
      </c>
      <c r="AA26" s="145">
        <v>3</v>
      </c>
      <c r="AB26" s="145">
        <v>1</v>
      </c>
      <c r="AC26" s="145">
        <v>572422</v>
      </c>
      <c r="AZ26" s="145">
        <v>1</v>
      </c>
      <c r="BA26" s="145">
        <f>IF(AZ26=1,G26,0)</f>
        <v>0</v>
      </c>
      <c r="BB26" s="145">
        <f>IF(AZ26=2,G26,0)</f>
        <v>0</v>
      </c>
      <c r="BC26" s="145">
        <f>IF(AZ26=3,G26,0)</f>
        <v>0</v>
      </c>
      <c r="BD26" s="145">
        <f>IF(AZ26=4,G26,0)</f>
        <v>0</v>
      </c>
      <c r="BE26" s="145">
        <f>IF(AZ26=5,G26,0)</f>
        <v>0</v>
      </c>
      <c r="CA26" s="174">
        <v>3</v>
      </c>
      <c r="CB26" s="174">
        <v>1</v>
      </c>
      <c r="CZ26" s="145">
        <v>1E-3</v>
      </c>
    </row>
    <row r="27" spans="1:104" x14ac:dyDescent="0.2">
      <c r="A27" s="175"/>
      <c r="B27" s="177"/>
      <c r="C27" s="221" t="s">
        <v>115</v>
      </c>
      <c r="D27" s="222"/>
      <c r="E27" s="178">
        <v>3.54</v>
      </c>
      <c r="F27" s="179"/>
      <c r="G27" s="180"/>
      <c r="M27" s="176" t="s">
        <v>115</v>
      </c>
      <c r="O27" s="167"/>
    </row>
    <row r="28" spans="1:104" x14ac:dyDescent="0.2">
      <c r="A28" s="168">
        <v>11</v>
      </c>
      <c r="B28" s="169" t="s">
        <v>116</v>
      </c>
      <c r="C28" s="170" t="s">
        <v>206</v>
      </c>
      <c r="D28" s="171" t="s">
        <v>117</v>
      </c>
      <c r="E28" s="172">
        <v>3</v>
      </c>
      <c r="F28" s="172">
        <v>0</v>
      </c>
      <c r="G28" s="173">
        <f>E28*F28</f>
        <v>0</v>
      </c>
      <c r="O28" s="167">
        <v>2</v>
      </c>
      <c r="AA28" s="145">
        <v>3</v>
      </c>
      <c r="AB28" s="145">
        <v>1</v>
      </c>
      <c r="AC28" s="145" t="s">
        <v>116</v>
      </c>
      <c r="AZ28" s="145">
        <v>1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74">
        <v>3</v>
      </c>
      <c r="CB28" s="174">
        <v>1</v>
      </c>
      <c r="CZ28" s="145">
        <v>1E-3</v>
      </c>
    </row>
    <row r="29" spans="1:104" x14ac:dyDescent="0.2">
      <c r="A29" s="181"/>
      <c r="B29" s="182" t="s">
        <v>75</v>
      </c>
      <c r="C29" s="183" t="str">
        <f>CONCATENATE(B21," ",C21)</f>
        <v>181 Sadové úpravy</v>
      </c>
      <c r="D29" s="184"/>
      <c r="E29" s="185"/>
      <c r="F29" s="186"/>
      <c r="G29" s="187">
        <f>SUM(G21:G28)</f>
        <v>0</v>
      </c>
      <c r="O29" s="167">
        <v>4</v>
      </c>
      <c r="BA29" s="188">
        <f>SUM(BA21:BA28)</f>
        <v>0</v>
      </c>
      <c r="BB29" s="188">
        <f>SUM(BB21:BB28)</f>
        <v>0</v>
      </c>
      <c r="BC29" s="188">
        <f>SUM(BC21:BC28)</f>
        <v>0</v>
      </c>
      <c r="BD29" s="188">
        <f>SUM(BD21:BD28)</f>
        <v>0</v>
      </c>
      <c r="BE29" s="188">
        <f>SUM(BE21:BE28)</f>
        <v>0</v>
      </c>
    </row>
    <row r="30" spans="1:104" x14ac:dyDescent="0.2">
      <c r="A30" s="160" t="s">
        <v>72</v>
      </c>
      <c r="B30" s="161" t="s">
        <v>118</v>
      </c>
      <c r="C30" s="162" t="s">
        <v>119</v>
      </c>
      <c r="D30" s="163"/>
      <c r="E30" s="164"/>
      <c r="F30" s="164"/>
      <c r="G30" s="165"/>
      <c r="H30" s="166"/>
      <c r="I30" s="166"/>
      <c r="O30" s="167">
        <v>1</v>
      </c>
    </row>
    <row r="31" spans="1:104" x14ac:dyDescent="0.2">
      <c r="A31" s="168">
        <v>12</v>
      </c>
      <c r="B31" s="169" t="s">
        <v>120</v>
      </c>
      <c r="C31" s="170" t="s">
        <v>121</v>
      </c>
      <c r="D31" s="171" t="s">
        <v>107</v>
      </c>
      <c r="E31" s="172">
        <v>47</v>
      </c>
      <c r="F31" s="172">
        <v>0</v>
      </c>
      <c r="G31" s="173">
        <f>E31*F31</f>
        <v>0</v>
      </c>
      <c r="O31" s="167">
        <v>2</v>
      </c>
      <c r="AA31" s="145">
        <v>11</v>
      </c>
      <c r="AB31" s="145">
        <v>3</v>
      </c>
      <c r="AC31" s="145">
        <v>64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74">
        <v>11</v>
      </c>
      <c r="CB31" s="174">
        <v>3</v>
      </c>
      <c r="CZ31" s="145">
        <v>0</v>
      </c>
    </row>
    <row r="32" spans="1:104" x14ac:dyDescent="0.2">
      <c r="A32" s="175"/>
      <c r="B32" s="177"/>
      <c r="C32" s="221" t="s">
        <v>122</v>
      </c>
      <c r="D32" s="222"/>
      <c r="E32" s="178">
        <v>47</v>
      </c>
      <c r="F32" s="179"/>
      <c r="G32" s="180"/>
      <c r="M32" s="176" t="s">
        <v>122</v>
      </c>
      <c r="O32" s="167"/>
    </row>
    <row r="33" spans="1:104" x14ac:dyDescent="0.2">
      <c r="A33" s="168">
        <v>13</v>
      </c>
      <c r="B33" s="169" t="s">
        <v>123</v>
      </c>
      <c r="C33" s="170" t="s">
        <v>124</v>
      </c>
      <c r="D33" s="171" t="s">
        <v>107</v>
      </c>
      <c r="E33" s="172">
        <v>531</v>
      </c>
      <c r="F33" s="172">
        <v>0</v>
      </c>
      <c r="G33" s="173">
        <f>E33*F33</f>
        <v>0</v>
      </c>
      <c r="O33" s="167">
        <v>2</v>
      </c>
      <c r="AA33" s="145">
        <v>1</v>
      </c>
      <c r="AB33" s="145">
        <v>0</v>
      </c>
      <c r="AC33" s="145">
        <v>0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4">
        <v>1</v>
      </c>
      <c r="CB33" s="174">
        <v>0</v>
      </c>
      <c r="CZ33" s="145">
        <v>0</v>
      </c>
    </row>
    <row r="34" spans="1:104" x14ac:dyDescent="0.2">
      <c r="A34" s="175"/>
      <c r="B34" s="177"/>
      <c r="C34" s="221" t="s">
        <v>125</v>
      </c>
      <c r="D34" s="222"/>
      <c r="E34" s="178">
        <v>484</v>
      </c>
      <c r="F34" s="179"/>
      <c r="G34" s="180"/>
      <c r="M34" s="176" t="s">
        <v>125</v>
      </c>
      <c r="O34" s="167"/>
    </row>
    <row r="35" spans="1:104" x14ac:dyDescent="0.2">
      <c r="A35" s="175"/>
      <c r="B35" s="177"/>
      <c r="C35" s="221" t="s">
        <v>126</v>
      </c>
      <c r="D35" s="222"/>
      <c r="E35" s="178">
        <v>47</v>
      </c>
      <c r="F35" s="179"/>
      <c r="G35" s="180"/>
      <c r="M35" s="176" t="s">
        <v>126</v>
      </c>
      <c r="O35" s="167"/>
    </row>
    <row r="36" spans="1:104" x14ac:dyDescent="0.2">
      <c r="A36" s="168">
        <v>14</v>
      </c>
      <c r="B36" s="169" t="s">
        <v>127</v>
      </c>
      <c r="C36" s="170" t="s">
        <v>128</v>
      </c>
      <c r="D36" s="171" t="s">
        <v>107</v>
      </c>
      <c r="E36" s="172">
        <v>484</v>
      </c>
      <c r="F36" s="172">
        <v>0</v>
      </c>
      <c r="G36" s="173">
        <f>E36*F36</f>
        <v>0</v>
      </c>
      <c r="O36" s="167">
        <v>2</v>
      </c>
      <c r="AA36" s="145">
        <v>1</v>
      </c>
      <c r="AB36" s="145">
        <v>0</v>
      </c>
      <c r="AC36" s="145">
        <v>0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0</v>
      </c>
      <c r="CZ36" s="145">
        <v>0.34499999999999997</v>
      </c>
    </row>
    <row r="37" spans="1:104" x14ac:dyDescent="0.2">
      <c r="A37" s="175"/>
      <c r="B37" s="177"/>
      <c r="C37" s="221" t="s">
        <v>129</v>
      </c>
      <c r="D37" s="222"/>
      <c r="E37" s="178">
        <v>484</v>
      </c>
      <c r="F37" s="179"/>
      <c r="G37" s="180"/>
      <c r="M37" s="176" t="s">
        <v>129</v>
      </c>
      <c r="O37" s="167"/>
    </row>
    <row r="38" spans="1:104" x14ac:dyDescent="0.2">
      <c r="A38" s="168">
        <v>15</v>
      </c>
      <c r="B38" s="169" t="s">
        <v>130</v>
      </c>
      <c r="C38" s="170" t="s">
        <v>131</v>
      </c>
      <c r="D38" s="171" t="s">
        <v>107</v>
      </c>
      <c r="E38" s="172">
        <v>531</v>
      </c>
      <c r="F38" s="172">
        <v>0</v>
      </c>
      <c r="G38" s="173">
        <f>E38*F38</f>
        <v>0</v>
      </c>
      <c r="O38" s="167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1</v>
      </c>
      <c r="CZ38" s="145">
        <v>0.34409000000000001</v>
      </c>
    </row>
    <row r="39" spans="1:104" x14ac:dyDescent="0.2">
      <c r="A39" s="175"/>
      <c r="B39" s="177"/>
      <c r="C39" s="221" t="s">
        <v>132</v>
      </c>
      <c r="D39" s="222"/>
      <c r="E39" s="178">
        <v>47</v>
      </c>
      <c r="F39" s="179"/>
      <c r="G39" s="180"/>
      <c r="M39" s="176" t="s">
        <v>132</v>
      </c>
      <c r="O39" s="167"/>
    </row>
    <row r="40" spans="1:104" x14ac:dyDescent="0.2">
      <c r="A40" s="175"/>
      <c r="B40" s="177"/>
      <c r="C40" s="221" t="s">
        <v>133</v>
      </c>
      <c r="D40" s="222"/>
      <c r="E40" s="178">
        <v>484</v>
      </c>
      <c r="F40" s="179"/>
      <c r="G40" s="180"/>
      <c r="M40" s="176" t="s">
        <v>133</v>
      </c>
      <c r="O40" s="167"/>
    </row>
    <row r="41" spans="1:104" ht="22.5" x14ac:dyDescent="0.2">
      <c r="A41" s="168">
        <v>16</v>
      </c>
      <c r="B41" s="169" t="s">
        <v>134</v>
      </c>
      <c r="C41" s="170" t="s">
        <v>135</v>
      </c>
      <c r="D41" s="171" t="s">
        <v>107</v>
      </c>
      <c r="E41" s="172">
        <v>47</v>
      </c>
      <c r="F41" s="172">
        <v>0</v>
      </c>
      <c r="G41" s="173">
        <f>E41*F41</f>
        <v>0</v>
      </c>
      <c r="O41" s="167">
        <v>2</v>
      </c>
      <c r="AA41" s="145">
        <v>1</v>
      </c>
      <c r="AB41" s="145">
        <v>0</v>
      </c>
      <c r="AC41" s="145">
        <v>0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0</v>
      </c>
      <c r="CZ41" s="145">
        <v>7.9200000000000007E-2</v>
      </c>
    </row>
    <row r="42" spans="1:104" x14ac:dyDescent="0.2">
      <c r="A42" s="175"/>
      <c r="B42" s="177"/>
      <c r="C42" s="221" t="s">
        <v>136</v>
      </c>
      <c r="D42" s="222"/>
      <c r="E42" s="178">
        <v>47</v>
      </c>
      <c r="F42" s="179"/>
      <c r="G42" s="180"/>
      <c r="M42" s="176" t="s">
        <v>136</v>
      </c>
      <c r="O42" s="167"/>
    </row>
    <row r="43" spans="1:104" x14ac:dyDescent="0.2">
      <c r="A43" s="168">
        <v>17</v>
      </c>
      <c r="B43" s="169" t="s">
        <v>137</v>
      </c>
      <c r="C43" s="170" t="s">
        <v>138</v>
      </c>
      <c r="D43" s="171" t="s">
        <v>107</v>
      </c>
      <c r="E43" s="172">
        <v>47</v>
      </c>
      <c r="F43" s="172">
        <v>0</v>
      </c>
      <c r="G43" s="173">
        <f>E43*F43</f>
        <v>0</v>
      </c>
      <c r="O43" s="167">
        <v>2</v>
      </c>
      <c r="AA43" s="145">
        <v>1</v>
      </c>
      <c r="AB43" s="145">
        <v>0</v>
      </c>
      <c r="AC43" s="145">
        <v>0</v>
      </c>
      <c r="AZ43" s="145">
        <v>1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74">
        <v>1</v>
      </c>
      <c r="CB43" s="174">
        <v>0</v>
      </c>
      <c r="CZ43" s="145">
        <v>0.25094</v>
      </c>
    </row>
    <row r="44" spans="1:104" x14ac:dyDescent="0.2">
      <c r="A44" s="175"/>
      <c r="B44" s="177"/>
      <c r="C44" s="221" t="s">
        <v>139</v>
      </c>
      <c r="D44" s="222"/>
      <c r="E44" s="178">
        <v>47</v>
      </c>
      <c r="F44" s="179"/>
      <c r="G44" s="180"/>
      <c r="M44" s="176">
        <v>47</v>
      </c>
      <c r="O44" s="167"/>
    </row>
    <row r="45" spans="1:104" x14ac:dyDescent="0.2">
      <c r="A45" s="181"/>
      <c r="B45" s="182" t="s">
        <v>75</v>
      </c>
      <c r="C45" s="183" t="str">
        <f>CONCATENATE(B30," ",C30)</f>
        <v>46 Zpevněné a bezpečnostní plochy</v>
      </c>
      <c r="D45" s="184"/>
      <c r="E45" s="185"/>
      <c r="F45" s="186"/>
      <c r="G45" s="187">
        <f>SUM(G30:G44)</f>
        <v>0</v>
      </c>
      <c r="O45" s="167">
        <v>4</v>
      </c>
      <c r="BA45" s="188">
        <f>SUM(BA30:BA44)</f>
        <v>0</v>
      </c>
      <c r="BB45" s="188">
        <f>SUM(BB30:BB44)</f>
        <v>0</v>
      </c>
      <c r="BC45" s="188">
        <f>SUM(BC30:BC44)</f>
        <v>0</v>
      </c>
      <c r="BD45" s="188">
        <f>SUM(BD30:BD44)</f>
        <v>0</v>
      </c>
      <c r="BE45" s="188">
        <f>SUM(BE30:BE44)</f>
        <v>0</v>
      </c>
    </row>
    <row r="46" spans="1:104" x14ac:dyDescent="0.2">
      <c r="A46" s="160" t="s">
        <v>72</v>
      </c>
      <c r="B46" s="161" t="s">
        <v>140</v>
      </c>
      <c r="C46" s="162" t="s">
        <v>141</v>
      </c>
      <c r="D46" s="163"/>
      <c r="E46" s="164"/>
      <c r="F46" s="164"/>
      <c r="G46" s="165"/>
      <c r="H46" s="166"/>
      <c r="I46" s="166"/>
      <c r="O46" s="167">
        <v>1</v>
      </c>
    </row>
    <row r="47" spans="1:104" x14ac:dyDescent="0.2">
      <c r="A47" s="168">
        <v>18</v>
      </c>
      <c r="B47" s="169" t="s">
        <v>142</v>
      </c>
      <c r="C47" s="170" t="s">
        <v>143</v>
      </c>
      <c r="D47" s="171" t="s">
        <v>107</v>
      </c>
      <c r="E47" s="172">
        <v>1.95</v>
      </c>
      <c r="F47" s="172">
        <v>0</v>
      </c>
      <c r="G47" s="173">
        <f>E47*F47</f>
        <v>0</v>
      </c>
      <c r="O47" s="167">
        <v>2</v>
      </c>
      <c r="AA47" s="145">
        <v>1</v>
      </c>
      <c r="AB47" s="145">
        <v>1</v>
      </c>
      <c r="AC47" s="145">
        <v>1</v>
      </c>
      <c r="AZ47" s="145">
        <v>1</v>
      </c>
      <c r="BA47" s="145">
        <f>IF(AZ47=1,G47,0)</f>
        <v>0</v>
      </c>
      <c r="BB47" s="145">
        <f>IF(AZ47=2,G47,0)</f>
        <v>0</v>
      </c>
      <c r="BC47" s="145">
        <f>IF(AZ47=3,G47,0)</f>
        <v>0</v>
      </c>
      <c r="BD47" s="145">
        <f>IF(AZ47=4,G47,0)</f>
        <v>0</v>
      </c>
      <c r="BE47" s="145">
        <f>IF(AZ47=5,G47,0)</f>
        <v>0</v>
      </c>
      <c r="CA47" s="174">
        <v>1</v>
      </c>
      <c r="CB47" s="174">
        <v>1</v>
      </c>
      <c r="CZ47" s="145">
        <v>0.11</v>
      </c>
    </row>
    <row r="48" spans="1:104" x14ac:dyDescent="0.2">
      <c r="A48" s="175"/>
      <c r="B48" s="177"/>
      <c r="C48" s="221" t="s">
        <v>144</v>
      </c>
      <c r="D48" s="222"/>
      <c r="E48" s="178">
        <v>1.95</v>
      </c>
      <c r="F48" s="179"/>
      <c r="G48" s="180"/>
      <c r="M48" s="176" t="s">
        <v>144</v>
      </c>
      <c r="O48" s="167"/>
    </row>
    <row r="49" spans="1:104" x14ac:dyDescent="0.2">
      <c r="A49" s="168">
        <v>19</v>
      </c>
      <c r="B49" s="169" t="s">
        <v>145</v>
      </c>
      <c r="C49" s="170" t="s">
        <v>146</v>
      </c>
      <c r="D49" s="171" t="s">
        <v>107</v>
      </c>
      <c r="E49" s="172">
        <v>2.0474999999999999</v>
      </c>
      <c r="F49" s="172">
        <v>0</v>
      </c>
      <c r="G49" s="173">
        <f>E49*F49</f>
        <v>0</v>
      </c>
      <c r="O49" s="167">
        <v>2</v>
      </c>
      <c r="AA49" s="145">
        <v>3</v>
      </c>
      <c r="AB49" s="145">
        <v>1</v>
      </c>
      <c r="AC49" s="145">
        <v>58380056</v>
      </c>
      <c r="AZ49" s="145">
        <v>1</v>
      </c>
      <c r="BA49" s="145">
        <f>IF(AZ49=1,G49,0)</f>
        <v>0</v>
      </c>
      <c r="BB49" s="145">
        <f>IF(AZ49=2,G49,0)</f>
        <v>0</v>
      </c>
      <c r="BC49" s="145">
        <f>IF(AZ49=3,G49,0)</f>
        <v>0</v>
      </c>
      <c r="BD49" s="145">
        <f>IF(AZ49=4,G49,0)</f>
        <v>0</v>
      </c>
      <c r="BE49" s="145">
        <f>IF(AZ49=5,G49,0)</f>
        <v>0</v>
      </c>
      <c r="CA49" s="174">
        <v>3</v>
      </c>
      <c r="CB49" s="174">
        <v>1</v>
      </c>
      <c r="CZ49" s="145">
        <v>0.11799999999999999</v>
      </c>
    </row>
    <row r="50" spans="1:104" x14ac:dyDescent="0.2">
      <c r="A50" s="175"/>
      <c r="B50" s="177"/>
      <c r="C50" s="221" t="s">
        <v>147</v>
      </c>
      <c r="D50" s="222"/>
      <c r="E50" s="178">
        <v>2.0474999999999999</v>
      </c>
      <c r="F50" s="179"/>
      <c r="G50" s="180"/>
      <c r="M50" s="176" t="s">
        <v>147</v>
      </c>
      <c r="O50" s="167"/>
    </row>
    <row r="51" spans="1:104" x14ac:dyDescent="0.2">
      <c r="A51" s="181"/>
      <c r="B51" s="182" t="s">
        <v>75</v>
      </c>
      <c r="C51" s="183" t="str">
        <f>CONCATENATE(B46," ",C46)</f>
        <v>5 Dlažby</v>
      </c>
      <c r="D51" s="184"/>
      <c r="E51" s="185"/>
      <c r="F51" s="186"/>
      <c r="G51" s="187">
        <f>SUM(G46:G50)</f>
        <v>0</v>
      </c>
      <c r="O51" s="167">
        <v>4</v>
      </c>
      <c r="BA51" s="188">
        <f>SUM(BA46:BA50)</f>
        <v>0</v>
      </c>
      <c r="BB51" s="188">
        <f>SUM(BB46:BB50)</f>
        <v>0</v>
      </c>
      <c r="BC51" s="188">
        <f>SUM(BC46:BC50)</f>
        <v>0</v>
      </c>
      <c r="BD51" s="188">
        <f>SUM(BD46:BD50)</f>
        <v>0</v>
      </c>
      <c r="BE51" s="188">
        <f>SUM(BE46:BE50)</f>
        <v>0</v>
      </c>
    </row>
    <row r="52" spans="1:104" x14ac:dyDescent="0.2">
      <c r="A52" s="160" t="s">
        <v>72</v>
      </c>
      <c r="B52" s="161" t="s">
        <v>148</v>
      </c>
      <c r="C52" s="162" t="s">
        <v>149</v>
      </c>
      <c r="D52" s="163"/>
      <c r="E52" s="164"/>
      <c r="F52" s="164"/>
      <c r="G52" s="165"/>
      <c r="H52" s="166"/>
      <c r="I52" s="166"/>
      <c r="O52" s="167">
        <v>1</v>
      </c>
    </row>
    <row r="53" spans="1:104" x14ac:dyDescent="0.2">
      <c r="A53" s="168">
        <v>20</v>
      </c>
      <c r="B53" s="169" t="s">
        <v>150</v>
      </c>
      <c r="C53" s="170" t="s">
        <v>151</v>
      </c>
      <c r="D53" s="171" t="s">
        <v>152</v>
      </c>
      <c r="E53" s="172">
        <v>23</v>
      </c>
      <c r="F53" s="172">
        <v>0</v>
      </c>
      <c r="G53" s="173">
        <f>E53*F53</f>
        <v>0</v>
      </c>
      <c r="O53" s="167">
        <v>2</v>
      </c>
      <c r="AA53" s="145">
        <v>11</v>
      </c>
      <c r="AB53" s="145">
        <v>3</v>
      </c>
      <c r="AC53" s="145">
        <v>61</v>
      </c>
      <c r="AZ53" s="145">
        <v>1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4">
        <v>11</v>
      </c>
      <c r="CB53" s="174">
        <v>3</v>
      </c>
      <c r="CZ53" s="145">
        <v>8.4000000000000003E-4</v>
      </c>
    </row>
    <row r="54" spans="1:104" x14ac:dyDescent="0.2">
      <c r="A54" s="175"/>
      <c r="B54" s="177"/>
      <c r="C54" s="221"/>
      <c r="D54" s="222"/>
      <c r="E54" s="178">
        <v>23</v>
      </c>
      <c r="F54" s="179"/>
      <c r="G54" s="180"/>
      <c r="M54" s="176" t="s">
        <v>153</v>
      </c>
      <c r="O54" s="167"/>
    </row>
    <row r="55" spans="1:104" ht="22.5" x14ac:dyDescent="0.2">
      <c r="A55" s="168">
        <v>21</v>
      </c>
      <c r="B55" s="169" t="s">
        <v>154</v>
      </c>
      <c r="C55" s="170" t="s">
        <v>209</v>
      </c>
      <c r="D55" s="171" t="s">
        <v>152</v>
      </c>
      <c r="E55" s="172">
        <v>186.5</v>
      </c>
      <c r="F55" s="172">
        <v>0</v>
      </c>
      <c r="G55" s="173">
        <f>E55*F55</f>
        <v>0</v>
      </c>
      <c r="O55" s="167">
        <v>2</v>
      </c>
      <c r="AA55" s="145">
        <v>1</v>
      </c>
      <c r="AB55" s="145">
        <v>1</v>
      </c>
      <c r="AC55" s="145">
        <v>1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4">
        <v>1</v>
      </c>
      <c r="CB55" s="174">
        <v>1</v>
      </c>
      <c r="CZ55" s="145">
        <v>0.13209000000000001</v>
      </c>
    </row>
    <row r="56" spans="1:104" x14ac:dyDescent="0.2">
      <c r="A56" s="175"/>
      <c r="B56" s="177"/>
      <c r="C56" s="221" t="s">
        <v>155</v>
      </c>
      <c r="D56" s="222"/>
      <c r="E56" s="178">
        <v>0</v>
      </c>
      <c r="F56" s="179"/>
      <c r="G56" s="180"/>
      <c r="M56" s="176" t="s">
        <v>155</v>
      </c>
      <c r="O56" s="167"/>
    </row>
    <row r="57" spans="1:104" x14ac:dyDescent="0.2">
      <c r="A57" s="175"/>
      <c r="B57" s="177"/>
      <c r="C57" s="221" t="s">
        <v>156</v>
      </c>
      <c r="D57" s="222"/>
      <c r="E57" s="178">
        <v>186.5</v>
      </c>
      <c r="F57" s="179"/>
      <c r="G57" s="180"/>
      <c r="M57" s="176" t="s">
        <v>156</v>
      </c>
      <c r="O57" s="167"/>
    </row>
    <row r="58" spans="1:104" ht="22.5" x14ac:dyDescent="0.2">
      <c r="A58" s="168">
        <v>22</v>
      </c>
      <c r="B58" s="169" t="s">
        <v>157</v>
      </c>
      <c r="C58" s="170" t="s">
        <v>208</v>
      </c>
      <c r="D58" s="171" t="s">
        <v>152</v>
      </c>
      <c r="E58" s="172">
        <v>25.35</v>
      </c>
      <c r="F58" s="172">
        <v>0</v>
      </c>
      <c r="G58" s="173">
        <f>E58*F58</f>
        <v>0</v>
      </c>
      <c r="O58" s="167">
        <v>2</v>
      </c>
      <c r="AA58" s="145">
        <v>1</v>
      </c>
      <c r="AB58" s="145">
        <v>1</v>
      </c>
      <c r="AC58" s="145">
        <v>1</v>
      </c>
      <c r="AZ58" s="145">
        <v>1</v>
      </c>
      <c r="BA58" s="145">
        <f>IF(AZ58=1,G58,0)</f>
        <v>0</v>
      </c>
      <c r="BB58" s="145">
        <f>IF(AZ58=2,G58,0)</f>
        <v>0</v>
      </c>
      <c r="BC58" s="145">
        <f>IF(AZ58=3,G58,0)</f>
        <v>0</v>
      </c>
      <c r="BD58" s="145">
        <f>IF(AZ58=4,G58,0)</f>
        <v>0</v>
      </c>
      <c r="BE58" s="145">
        <f>IF(AZ58=5,G58,0)</f>
        <v>0</v>
      </c>
      <c r="CA58" s="174">
        <v>1</v>
      </c>
      <c r="CB58" s="174">
        <v>1</v>
      </c>
      <c r="CZ58" s="145">
        <v>0.12689</v>
      </c>
    </row>
    <row r="59" spans="1:104" x14ac:dyDescent="0.2">
      <c r="A59" s="175"/>
      <c r="B59" s="177"/>
      <c r="C59" s="221" t="s">
        <v>158</v>
      </c>
      <c r="D59" s="222"/>
      <c r="E59" s="178">
        <v>20.75</v>
      </c>
      <c r="F59" s="179"/>
      <c r="G59" s="180"/>
      <c r="M59" s="176" t="s">
        <v>158</v>
      </c>
      <c r="O59" s="167"/>
    </row>
    <row r="60" spans="1:104" x14ac:dyDescent="0.2">
      <c r="A60" s="175"/>
      <c r="B60" s="177"/>
      <c r="C60" s="221" t="s">
        <v>159</v>
      </c>
      <c r="D60" s="222"/>
      <c r="E60" s="178">
        <v>4.5999999999999996</v>
      </c>
      <c r="F60" s="179"/>
      <c r="G60" s="180"/>
      <c r="M60" s="176" t="s">
        <v>159</v>
      </c>
      <c r="O60" s="167"/>
    </row>
    <row r="61" spans="1:104" ht="22.5" x14ac:dyDescent="0.2">
      <c r="A61" s="168">
        <v>23</v>
      </c>
      <c r="B61" s="169" t="s">
        <v>160</v>
      </c>
      <c r="C61" s="170" t="s">
        <v>161</v>
      </c>
      <c r="D61" s="171" t="s">
        <v>94</v>
      </c>
      <c r="E61" s="172">
        <v>15.8887</v>
      </c>
      <c r="F61" s="172">
        <v>0</v>
      </c>
      <c r="G61" s="173">
        <f>E61*F61</f>
        <v>0</v>
      </c>
      <c r="O61" s="167">
        <v>2</v>
      </c>
      <c r="AA61" s="145">
        <v>1</v>
      </c>
      <c r="AB61" s="145">
        <v>1</v>
      </c>
      <c r="AC61" s="145">
        <v>1</v>
      </c>
      <c r="AZ61" s="145">
        <v>1</v>
      </c>
      <c r="BA61" s="145">
        <f>IF(AZ61=1,G61,0)</f>
        <v>0</v>
      </c>
      <c r="BB61" s="145">
        <f>IF(AZ61=2,G61,0)</f>
        <v>0</v>
      </c>
      <c r="BC61" s="145">
        <f>IF(AZ61=3,G61,0)</f>
        <v>0</v>
      </c>
      <c r="BD61" s="145">
        <f>IF(AZ61=4,G61,0)</f>
        <v>0</v>
      </c>
      <c r="BE61" s="145">
        <f>IF(AZ61=5,G61,0)</f>
        <v>0</v>
      </c>
      <c r="CA61" s="174">
        <v>1</v>
      </c>
      <c r="CB61" s="174">
        <v>1</v>
      </c>
      <c r="CZ61" s="145">
        <v>2.3785500000000002</v>
      </c>
    </row>
    <row r="62" spans="1:104" x14ac:dyDescent="0.2">
      <c r="A62" s="175"/>
      <c r="B62" s="177"/>
      <c r="C62" s="221" t="s">
        <v>162</v>
      </c>
      <c r="D62" s="222"/>
      <c r="E62" s="178">
        <v>15.8887</v>
      </c>
      <c r="F62" s="179"/>
      <c r="G62" s="180"/>
      <c r="M62" s="176" t="s">
        <v>162</v>
      </c>
      <c r="O62" s="167"/>
    </row>
    <row r="63" spans="1:104" x14ac:dyDescent="0.2">
      <c r="A63" s="175"/>
      <c r="B63" s="177"/>
      <c r="C63" s="221" t="s">
        <v>83</v>
      </c>
      <c r="D63" s="222"/>
      <c r="E63" s="178">
        <v>0</v>
      </c>
      <c r="F63" s="179"/>
      <c r="G63" s="180"/>
      <c r="M63" s="176">
        <v>0</v>
      </c>
      <c r="O63" s="167"/>
    </row>
    <row r="64" spans="1:104" x14ac:dyDescent="0.2">
      <c r="A64" s="181"/>
      <c r="B64" s="182" t="s">
        <v>75</v>
      </c>
      <c r="C64" s="183" t="str">
        <f>CONCATENATE(B52," ",C52)</f>
        <v>91 Doplňující práce</v>
      </c>
      <c r="D64" s="184"/>
      <c r="E64" s="185"/>
      <c r="F64" s="186"/>
      <c r="G64" s="187">
        <f>SUM(G52:G63)</f>
        <v>0</v>
      </c>
      <c r="O64" s="167">
        <v>4</v>
      </c>
      <c r="BA64" s="188">
        <f>SUM(BA52:BA63)</f>
        <v>0</v>
      </c>
      <c r="BB64" s="188">
        <f>SUM(BB52:BB63)</f>
        <v>0</v>
      </c>
      <c r="BC64" s="188">
        <f>SUM(BC52:BC63)</f>
        <v>0</v>
      </c>
      <c r="BD64" s="188">
        <f>SUM(BD52:BD63)</f>
        <v>0</v>
      </c>
      <c r="BE64" s="188">
        <f>SUM(BE52:BE63)</f>
        <v>0</v>
      </c>
    </row>
    <row r="65" spans="1:104" x14ac:dyDescent="0.2">
      <c r="A65" s="160" t="s">
        <v>72</v>
      </c>
      <c r="B65" s="161" t="s">
        <v>163</v>
      </c>
      <c r="C65" s="162" t="s">
        <v>164</v>
      </c>
      <c r="D65" s="163"/>
      <c r="E65" s="164"/>
      <c r="F65" s="164"/>
      <c r="G65" s="165"/>
      <c r="H65" s="166"/>
      <c r="I65" s="166"/>
      <c r="O65" s="167">
        <v>1</v>
      </c>
    </row>
    <row r="66" spans="1:104" x14ac:dyDescent="0.2">
      <c r="A66" s="168">
        <v>24</v>
      </c>
      <c r="B66" s="169" t="s">
        <v>165</v>
      </c>
      <c r="C66" s="170" t="s">
        <v>166</v>
      </c>
      <c r="D66" s="171" t="s">
        <v>107</v>
      </c>
      <c r="E66" s="172">
        <v>600</v>
      </c>
      <c r="F66" s="172">
        <v>0</v>
      </c>
      <c r="G66" s="173">
        <f>E66*F66</f>
        <v>0</v>
      </c>
      <c r="O66" s="167">
        <v>2</v>
      </c>
      <c r="AA66" s="145">
        <v>1</v>
      </c>
      <c r="AB66" s="145">
        <v>1</v>
      </c>
      <c r="AC66" s="145">
        <v>1</v>
      </c>
      <c r="AZ66" s="145">
        <v>1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74">
        <v>1</v>
      </c>
      <c r="CB66" s="174">
        <v>1</v>
      </c>
      <c r="CZ66" s="145">
        <v>0</v>
      </c>
    </row>
    <row r="67" spans="1:104" x14ac:dyDescent="0.2">
      <c r="A67" s="181"/>
      <c r="B67" s="182" t="s">
        <v>75</v>
      </c>
      <c r="C67" s="183" t="str">
        <f>CONCATENATE(B65," ",C65)</f>
        <v>95 Dokončovací konstrukce na pozemních stavbách</v>
      </c>
      <c r="D67" s="184"/>
      <c r="E67" s="185"/>
      <c r="F67" s="186"/>
      <c r="G67" s="187">
        <f>SUM(G65:G66)</f>
        <v>0</v>
      </c>
      <c r="O67" s="167">
        <v>4</v>
      </c>
      <c r="BA67" s="188">
        <f>SUM(BA65:BA66)</f>
        <v>0</v>
      </c>
      <c r="BB67" s="188">
        <f>SUM(BB65:BB66)</f>
        <v>0</v>
      </c>
      <c r="BC67" s="188">
        <f>SUM(BC65:BC66)</f>
        <v>0</v>
      </c>
      <c r="BD67" s="188">
        <f>SUM(BD65:BD66)</f>
        <v>0</v>
      </c>
      <c r="BE67" s="188">
        <f>SUM(BE65:BE66)</f>
        <v>0</v>
      </c>
    </row>
    <row r="68" spans="1:104" x14ac:dyDescent="0.2">
      <c r="A68" s="160" t="s">
        <v>72</v>
      </c>
      <c r="B68" s="161" t="s">
        <v>167</v>
      </c>
      <c r="C68" s="162" t="s">
        <v>168</v>
      </c>
      <c r="D68" s="163"/>
      <c r="E68" s="164"/>
      <c r="F68" s="164"/>
      <c r="G68" s="165"/>
      <c r="H68" s="166"/>
      <c r="I68" s="166"/>
      <c r="O68" s="167">
        <v>1</v>
      </c>
    </row>
    <row r="69" spans="1:104" x14ac:dyDescent="0.2">
      <c r="A69" s="168">
        <v>25</v>
      </c>
      <c r="B69" s="169" t="s">
        <v>169</v>
      </c>
      <c r="C69" s="170" t="s">
        <v>170</v>
      </c>
      <c r="D69" s="171" t="s">
        <v>152</v>
      </c>
      <c r="E69" s="172">
        <v>107.5</v>
      </c>
      <c r="F69" s="172">
        <v>0</v>
      </c>
      <c r="G69" s="173">
        <f>E69*F69</f>
        <v>0</v>
      </c>
      <c r="O69" s="167">
        <v>2</v>
      </c>
      <c r="AA69" s="145">
        <v>1</v>
      </c>
      <c r="AB69" s="145">
        <v>1</v>
      </c>
      <c r="AC69" s="145">
        <v>1</v>
      </c>
      <c r="AZ69" s="145">
        <v>1</v>
      </c>
      <c r="BA69" s="145">
        <f>IF(AZ69=1,G69,0)</f>
        <v>0</v>
      </c>
      <c r="BB69" s="145">
        <f>IF(AZ69=2,G69,0)</f>
        <v>0</v>
      </c>
      <c r="BC69" s="145">
        <f>IF(AZ69=3,G69,0)</f>
        <v>0</v>
      </c>
      <c r="BD69" s="145">
        <f>IF(AZ69=4,G69,0)</f>
        <v>0</v>
      </c>
      <c r="BE69" s="145">
        <f>IF(AZ69=5,G69,0)</f>
        <v>0</v>
      </c>
      <c r="CA69" s="174">
        <v>1</v>
      </c>
      <c r="CB69" s="174">
        <v>1</v>
      </c>
      <c r="CZ69" s="145">
        <v>0</v>
      </c>
    </row>
    <row r="70" spans="1:104" x14ac:dyDescent="0.2">
      <c r="A70" s="175"/>
      <c r="B70" s="177"/>
      <c r="C70" s="221" t="s">
        <v>171</v>
      </c>
      <c r="D70" s="222"/>
      <c r="E70" s="178">
        <v>107.5</v>
      </c>
      <c r="F70" s="179"/>
      <c r="G70" s="180"/>
      <c r="M70" s="176" t="s">
        <v>171</v>
      </c>
      <c r="O70" s="167"/>
    </row>
    <row r="71" spans="1:104" x14ac:dyDescent="0.2">
      <c r="A71" s="168">
        <v>26</v>
      </c>
      <c r="B71" s="169" t="s">
        <v>172</v>
      </c>
      <c r="C71" s="170" t="s">
        <v>173</v>
      </c>
      <c r="D71" s="171" t="s">
        <v>174</v>
      </c>
      <c r="E71" s="172">
        <v>4.3</v>
      </c>
      <c r="F71" s="172">
        <v>0</v>
      </c>
      <c r="G71" s="173">
        <f>E71*F71</f>
        <v>0</v>
      </c>
      <c r="O71" s="167">
        <v>2</v>
      </c>
      <c r="AA71" s="145">
        <v>8</v>
      </c>
      <c r="AB71" s="145">
        <v>0</v>
      </c>
      <c r="AC71" s="145">
        <v>3</v>
      </c>
      <c r="AZ71" s="145">
        <v>1</v>
      </c>
      <c r="BA71" s="145">
        <f>IF(AZ71=1,G71,0)</f>
        <v>0</v>
      </c>
      <c r="BB71" s="145">
        <f>IF(AZ71=2,G71,0)</f>
        <v>0</v>
      </c>
      <c r="BC71" s="145">
        <f>IF(AZ71=3,G71,0)</f>
        <v>0</v>
      </c>
      <c r="BD71" s="145">
        <f>IF(AZ71=4,G71,0)</f>
        <v>0</v>
      </c>
      <c r="BE71" s="145">
        <f>IF(AZ71=5,G71,0)</f>
        <v>0</v>
      </c>
      <c r="CA71" s="174">
        <v>8</v>
      </c>
      <c r="CB71" s="174">
        <v>0</v>
      </c>
      <c r="CZ71" s="145">
        <v>0</v>
      </c>
    </row>
    <row r="72" spans="1:104" x14ac:dyDescent="0.2">
      <c r="A72" s="168">
        <v>27</v>
      </c>
      <c r="B72" s="169" t="s">
        <v>175</v>
      </c>
      <c r="C72" s="170" t="s">
        <v>176</v>
      </c>
      <c r="D72" s="171" t="s">
        <v>174</v>
      </c>
      <c r="E72" s="172">
        <v>25.8</v>
      </c>
      <c r="F72" s="172">
        <v>0</v>
      </c>
      <c r="G72" s="173">
        <f>E72*F72</f>
        <v>0</v>
      </c>
      <c r="O72" s="167">
        <v>2</v>
      </c>
      <c r="AA72" s="145">
        <v>8</v>
      </c>
      <c r="AB72" s="145">
        <v>0</v>
      </c>
      <c r="AC72" s="145">
        <v>3</v>
      </c>
      <c r="AZ72" s="145">
        <v>1</v>
      </c>
      <c r="BA72" s="145">
        <f>IF(AZ72=1,G72,0)</f>
        <v>0</v>
      </c>
      <c r="BB72" s="145">
        <f>IF(AZ72=2,G72,0)</f>
        <v>0</v>
      </c>
      <c r="BC72" s="145">
        <f>IF(AZ72=3,G72,0)</f>
        <v>0</v>
      </c>
      <c r="BD72" s="145">
        <f>IF(AZ72=4,G72,0)</f>
        <v>0</v>
      </c>
      <c r="BE72" s="145">
        <f>IF(AZ72=5,G72,0)</f>
        <v>0</v>
      </c>
      <c r="CA72" s="174">
        <v>8</v>
      </c>
      <c r="CB72" s="174">
        <v>0</v>
      </c>
      <c r="CZ72" s="145">
        <v>0</v>
      </c>
    </row>
    <row r="73" spans="1:104" x14ac:dyDescent="0.2">
      <c r="A73" s="168">
        <v>28</v>
      </c>
      <c r="B73" s="169" t="s">
        <v>177</v>
      </c>
      <c r="C73" s="170" t="s">
        <v>178</v>
      </c>
      <c r="D73" s="171" t="s">
        <v>174</v>
      </c>
      <c r="E73" s="172">
        <v>4.3</v>
      </c>
      <c r="F73" s="172">
        <v>0</v>
      </c>
      <c r="G73" s="173">
        <f>E73*F73</f>
        <v>0</v>
      </c>
      <c r="O73" s="167">
        <v>2</v>
      </c>
      <c r="AA73" s="145">
        <v>8</v>
      </c>
      <c r="AB73" s="145">
        <v>0</v>
      </c>
      <c r="AC73" s="145">
        <v>3</v>
      </c>
      <c r="AZ73" s="145">
        <v>1</v>
      </c>
      <c r="BA73" s="145">
        <f>IF(AZ73=1,G73,0)</f>
        <v>0</v>
      </c>
      <c r="BB73" s="145">
        <f>IF(AZ73=2,G73,0)</f>
        <v>0</v>
      </c>
      <c r="BC73" s="145">
        <f>IF(AZ73=3,G73,0)</f>
        <v>0</v>
      </c>
      <c r="BD73" s="145">
        <f>IF(AZ73=4,G73,0)</f>
        <v>0</v>
      </c>
      <c r="BE73" s="145">
        <f>IF(AZ73=5,G73,0)</f>
        <v>0</v>
      </c>
      <c r="CA73" s="174">
        <v>8</v>
      </c>
      <c r="CB73" s="174">
        <v>0</v>
      </c>
      <c r="CZ73" s="145">
        <v>0</v>
      </c>
    </row>
    <row r="74" spans="1:104" x14ac:dyDescent="0.2">
      <c r="A74" s="168">
        <v>29</v>
      </c>
      <c r="B74" s="169" t="s">
        <v>179</v>
      </c>
      <c r="C74" s="170" t="s">
        <v>180</v>
      </c>
      <c r="D74" s="171" t="s">
        <v>174</v>
      </c>
      <c r="E74" s="172">
        <v>4.3</v>
      </c>
      <c r="F74" s="172">
        <v>0</v>
      </c>
      <c r="G74" s="173">
        <f>E74*F74</f>
        <v>0</v>
      </c>
      <c r="O74" s="167">
        <v>2</v>
      </c>
      <c r="AA74" s="145">
        <v>8</v>
      </c>
      <c r="AB74" s="145">
        <v>0</v>
      </c>
      <c r="AC74" s="145">
        <v>3</v>
      </c>
      <c r="AZ74" s="145">
        <v>1</v>
      </c>
      <c r="BA74" s="145">
        <f>IF(AZ74=1,G74,0)</f>
        <v>0</v>
      </c>
      <c r="BB74" s="145">
        <f>IF(AZ74=2,G74,0)</f>
        <v>0</v>
      </c>
      <c r="BC74" s="145">
        <f>IF(AZ74=3,G74,0)</f>
        <v>0</v>
      </c>
      <c r="BD74" s="145">
        <f>IF(AZ74=4,G74,0)</f>
        <v>0</v>
      </c>
      <c r="BE74" s="145">
        <f>IF(AZ74=5,G74,0)</f>
        <v>0</v>
      </c>
      <c r="CA74" s="174">
        <v>8</v>
      </c>
      <c r="CB74" s="174">
        <v>0</v>
      </c>
      <c r="CZ74" s="145">
        <v>0</v>
      </c>
    </row>
    <row r="75" spans="1:104" x14ac:dyDescent="0.2">
      <c r="A75" s="181"/>
      <c r="B75" s="182" t="s">
        <v>75</v>
      </c>
      <c r="C75" s="183" t="str">
        <f>CONCATENATE(B68," ",C68)</f>
        <v>96 Bourání práce</v>
      </c>
      <c r="D75" s="184"/>
      <c r="E75" s="185"/>
      <c r="F75" s="186"/>
      <c r="G75" s="187">
        <f>SUM(G68:G74)</f>
        <v>0</v>
      </c>
      <c r="O75" s="167">
        <v>4</v>
      </c>
      <c r="BA75" s="188">
        <f>SUM(BA68:BA74)</f>
        <v>0</v>
      </c>
      <c r="BB75" s="188">
        <f>SUM(BB68:BB74)</f>
        <v>0</v>
      </c>
      <c r="BC75" s="188">
        <f>SUM(BC68:BC74)</f>
        <v>0</v>
      </c>
      <c r="BD75" s="188">
        <f>SUM(BD68:BD74)</f>
        <v>0</v>
      </c>
      <c r="BE75" s="188">
        <f>SUM(BE68:BE74)</f>
        <v>0</v>
      </c>
    </row>
    <row r="76" spans="1:104" x14ac:dyDescent="0.2">
      <c r="A76" s="160" t="s">
        <v>72</v>
      </c>
      <c r="B76" s="161" t="s">
        <v>181</v>
      </c>
      <c r="C76" s="162" t="s">
        <v>182</v>
      </c>
      <c r="D76" s="163"/>
      <c r="E76" s="164"/>
      <c r="F76" s="164"/>
      <c r="G76" s="165"/>
      <c r="H76" s="166"/>
      <c r="I76" s="166"/>
      <c r="O76" s="167">
        <v>1</v>
      </c>
    </row>
    <row r="77" spans="1:104" x14ac:dyDescent="0.2">
      <c r="A77" s="168">
        <v>30</v>
      </c>
      <c r="B77" s="169" t="s">
        <v>183</v>
      </c>
      <c r="C77" s="170" t="s">
        <v>184</v>
      </c>
      <c r="D77" s="171" t="s">
        <v>174</v>
      </c>
      <c r="E77" s="172">
        <v>431.33384888500001</v>
      </c>
      <c r="F77" s="172">
        <v>0</v>
      </c>
      <c r="G77" s="173">
        <f>E77*F77</f>
        <v>0</v>
      </c>
      <c r="O77" s="167">
        <v>2</v>
      </c>
      <c r="AA77" s="145">
        <v>7</v>
      </c>
      <c r="AB77" s="145">
        <v>1</v>
      </c>
      <c r="AC77" s="145">
        <v>2</v>
      </c>
      <c r="AZ77" s="145">
        <v>1</v>
      </c>
      <c r="BA77" s="145">
        <f>IF(AZ77=1,G77,0)</f>
        <v>0</v>
      </c>
      <c r="BB77" s="145">
        <f>IF(AZ77=2,G77,0)</f>
        <v>0</v>
      </c>
      <c r="BC77" s="145">
        <f>IF(AZ77=3,G77,0)</f>
        <v>0</v>
      </c>
      <c r="BD77" s="145">
        <f>IF(AZ77=4,G77,0)</f>
        <v>0</v>
      </c>
      <c r="BE77" s="145">
        <f>IF(AZ77=5,G77,0)</f>
        <v>0</v>
      </c>
      <c r="CA77" s="174">
        <v>7</v>
      </c>
      <c r="CB77" s="174">
        <v>1</v>
      </c>
      <c r="CZ77" s="145">
        <v>0</v>
      </c>
    </row>
    <row r="78" spans="1:104" x14ac:dyDescent="0.2">
      <c r="A78" s="181"/>
      <c r="B78" s="182" t="s">
        <v>75</v>
      </c>
      <c r="C78" s="183" t="str">
        <f>CONCATENATE(B76," ",C76)</f>
        <v>99 Staveništní přesun hmot</v>
      </c>
      <c r="D78" s="184"/>
      <c r="E78" s="185"/>
      <c r="F78" s="186"/>
      <c r="G78" s="187">
        <f>SUM(G76:G77)</f>
        <v>0</v>
      </c>
      <c r="O78" s="167">
        <v>4</v>
      </c>
      <c r="BA78" s="188">
        <f>SUM(BA76:BA77)</f>
        <v>0</v>
      </c>
      <c r="BB78" s="188">
        <f>SUM(BB76:BB77)</f>
        <v>0</v>
      </c>
      <c r="BC78" s="188">
        <f>SUM(BC76:BC77)</f>
        <v>0</v>
      </c>
      <c r="BD78" s="188">
        <f>SUM(BD76:BD77)</f>
        <v>0</v>
      </c>
      <c r="BE78" s="188">
        <f>SUM(BE76:BE77)</f>
        <v>0</v>
      </c>
    </row>
    <row r="79" spans="1:104" x14ac:dyDescent="0.2">
      <c r="A79" s="160" t="s">
        <v>72</v>
      </c>
      <c r="B79" s="161" t="s">
        <v>185</v>
      </c>
      <c r="C79" s="162" t="s">
        <v>186</v>
      </c>
      <c r="D79" s="163"/>
      <c r="E79" s="164"/>
      <c r="F79" s="164"/>
      <c r="G79" s="165"/>
      <c r="H79" s="166"/>
      <c r="I79" s="166"/>
      <c r="O79" s="167">
        <v>1</v>
      </c>
    </row>
    <row r="80" spans="1:104" x14ac:dyDescent="0.2">
      <c r="A80" s="168">
        <v>31</v>
      </c>
      <c r="B80" s="169" t="s">
        <v>187</v>
      </c>
      <c r="C80" s="170" t="s">
        <v>188</v>
      </c>
      <c r="D80" s="171" t="s">
        <v>87</v>
      </c>
      <c r="E80" s="172">
        <v>1</v>
      </c>
      <c r="F80" s="172">
        <v>0</v>
      </c>
      <c r="G80" s="173">
        <f>E80*F80</f>
        <v>0</v>
      </c>
      <c r="O80" s="167">
        <v>2</v>
      </c>
      <c r="AA80" s="145">
        <v>11</v>
      </c>
      <c r="AB80" s="145">
        <v>3</v>
      </c>
      <c r="AC80" s="145">
        <v>95</v>
      </c>
      <c r="AZ80" s="145">
        <v>2</v>
      </c>
      <c r="BA80" s="145">
        <f>IF(AZ80=1,G80,0)</f>
        <v>0</v>
      </c>
      <c r="BB80" s="145">
        <f>IF(AZ80=2,G80,0)</f>
        <v>0</v>
      </c>
      <c r="BC80" s="145">
        <f>IF(AZ80=3,G80,0)</f>
        <v>0</v>
      </c>
      <c r="BD80" s="145">
        <f>IF(AZ80=4,G80,0)</f>
        <v>0</v>
      </c>
      <c r="BE80" s="145">
        <f>IF(AZ80=5,G80,0)</f>
        <v>0</v>
      </c>
      <c r="CA80" s="174">
        <v>11</v>
      </c>
      <c r="CB80" s="174">
        <v>3</v>
      </c>
      <c r="CZ80" s="145">
        <v>0</v>
      </c>
    </row>
    <row r="81" spans="1:104" x14ac:dyDescent="0.2">
      <c r="A81" s="175"/>
      <c r="B81" s="177"/>
      <c r="C81" s="221" t="s">
        <v>189</v>
      </c>
      <c r="D81" s="222"/>
      <c r="E81" s="178">
        <v>1</v>
      </c>
      <c r="F81" s="179"/>
      <c r="G81" s="180"/>
      <c r="M81" s="176" t="s">
        <v>189</v>
      </c>
      <c r="O81" s="167"/>
    </row>
    <row r="82" spans="1:104" x14ac:dyDescent="0.2">
      <c r="A82" s="175"/>
      <c r="B82" s="177"/>
      <c r="C82" s="221" t="s">
        <v>190</v>
      </c>
      <c r="D82" s="222"/>
      <c r="E82" s="178">
        <v>0</v>
      </c>
      <c r="F82" s="179"/>
      <c r="G82" s="180"/>
      <c r="M82" s="176" t="s">
        <v>190</v>
      </c>
      <c r="O82" s="167"/>
    </row>
    <row r="83" spans="1:104" x14ac:dyDescent="0.2">
      <c r="A83" s="175"/>
      <c r="B83" s="177"/>
      <c r="C83" s="221" t="s">
        <v>191</v>
      </c>
      <c r="D83" s="222"/>
      <c r="E83" s="178">
        <v>0</v>
      </c>
      <c r="F83" s="179"/>
      <c r="G83" s="180"/>
      <c r="M83" s="176" t="s">
        <v>191</v>
      </c>
      <c r="O83" s="167"/>
    </row>
    <row r="84" spans="1:104" x14ac:dyDescent="0.2">
      <c r="A84" s="181"/>
      <c r="B84" s="182" t="s">
        <v>75</v>
      </c>
      <c r="C84" s="183" t="str">
        <f>CONCATENATE(B79," ",C79)</f>
        <v>720 Zdravotechnická instalace</v>
      </c>
      <c r="D84" s="184"/>
      <c r="E84" s="185"/>
      <c r="F84" s="186"/>
      <c r="G84" s="187">
        <f>SUM(G79:G83)</f>
        <v>0</v>
      </c>
      <c r="O84" s="167">
        <v>4</v>
      </c>
      <c r="BA84" s="188">
        <f>SUM(BA79:BA83)</f>
        <v>0</v>
      </c>
      <c r="BB84" s="188">
        <f>SUM(BB79:BB83)</f>
        <v>0</v>
      </c>
      <c r="BC84" s="188">
        <f>SUM(BC79:BC83)</f>
        <v>0</v>
      </c>
      <c r="BD84" s="188">
        <f>SUM(BD79:BD83)</f>
        <v>0</v>
      </c>
      <c r="BE84" s="188">
        <f>SUM(BE79:BE83)</f>
        <v>0</v>
      </c>
    </row>
    <row r="85" spans="1:104" x14ac:dyDescent="0.2">
      <c r="A85" s="160" t="s">
        <v>72</v>
      </c>
      <c r="B85" s="161" t="s">
        <v>192</v>
      </c>
      <c r="C85" s="162" t="s">
        <v>193</v>
      </c>
      <c r="D85" s="163"/>
      <c r="E85" s="164"/>
      <c r="F85" s="164"/>
      <c r="G85" s="165"/>
      <c r="H85" s="166"/>
      <c r="I85" s="166"/>
      <c r="O85" s="167">
        <v>1</v>
      </c>
    </row>
    <row r="86" spans="1:104" x14ac:dyDescent="0.2">
      <c r="A86" s="168">
        <v>32</v>
      </c>
      <c r="B86" s="169" t="s">
        <v>194</v>
      </c>
      <c r="C86" s="170" t="s">
        <v>195</v>
      </c>
      <c r="D86" s="171" t="s">
        <v>87</v>
      </c>
      <c r="E86" s="172">
        <v>1</v>
      </c>
      <c r="F86" s="172">
        <v>0</v>
      </c>
      <c r="G86" s="173">
        <f>E86*F86</f>
        <v>0</v>
      </c>
      <c r="O86" s="167">
        <v>2</v>
      </c>
      <c r="AA86" s="145">
        <v>11</v>
      </c>
      <c r="AB86" s="145">
        <v>3</v>
      </c>
      <c r="AC86" s="145">
        <v>55</v>
      </c>
      <c r="AZ86" s="145">
        <v>2</v>
      </c>
      <c r="BA86" s="145">
        <f>IF(AZ86=1,G86,0)</f>
        <v>0</v>
      </c>
      <c r="BB86" s="145">
        <f>IF(AZ86=2,G86,0)</f>
        <v>0</v>
      </c>
      <c r="BC86" s="145">
        <f>IF(AZ86=3,G86,0)</f>
        <v>0</v>
      </c>
      <c r="BD86" s="145">
        <f>IF(AZ86=4,G86,0)</f>
        <v>0</v>
      </c>
      <c r="BE86" s="145">
        <f>IF(AZ86=5,G86,0)</f>
        <v>0</v>
      </c>
      <c r="CA86" s="174">
        <v>11</v>
      </c>
      <c r="CB86" s="174">
        <v>3</v>
      </c>
      <c r="CZ86" s="145">
        <v>0</v>
      </c>
    </row>
    <row r="87" spans="1:104" ht="22.5" x14ac:dyDescent="0.2">
      <c r="A87" s="168">
        <v>33</v>
      </c>
      <c r="B87" s="169" t="s">
        <v>196</v>
      </c>
      <c r="C87" s="170" t="s">
        <v>207</v>
      </c>
      <c r="D87" s="171" t="s">
        <v>197</v>
      </c>
      <c r="E87" s="172">
        <v>1</v>
      </c>
      <c r="F87" s="172">
        <v>0</v>
      </c>
      <c r="G87" s="173">
        <f>E87*F87</f>
        <v>0</v>
      </c>
      <c r="O87" s="167">
        <v>2</v>
      </c>
      <c r="AA87" s="145">
        <v>11</v>
      </c>
      <c r="AB87" s="145">
        <v>0</v>
      </c>
      <c r="AC87" s="145">
        <v>38</v>
      </c>
      <c r="AZ87" s="145">
        <v>2</v>
      </c>
      <c r="BA87" s="145">
        <f>IF(AZ87=1,G87,0)</f>
        <v>0</v>
      </c>
      <c r="BB87" s="145">
        <f>IF(AZ87=2,G87,0)</f>
        <v>0</v>
      </c>
      <c r="BC87" s="145">
        <f>IF(AZ87=3,G87,0)</f>
        <v>0</v>
      </c>
      <c r="BD87" s="145">
        <f>IF(AZ87=4,G87,0)</f>
        <v>0</v>
      </c>
      <c r="BE87" s="145">
        <f>IF(AZ87=5,G87,0)</f>
        <v>0</v>
      </c>
      <c r="CA87" s="174">
        <v>11</v>
      </c>
      <c r="CB87" s="174">
        <v>0</v>
      </c>
      <c r="CZ87" s="145">
        <v>0</v>
      </c>
    </row>
    <row r="88" spans="1:104" x14ac:dyDescent="0.2">
      <c r="A88" s="168">
        <v>34</v>
      </c>
      <c r="B88" s="169" t="s">
        <v>198</v>
      </c>
      <c r="C88" s="170" t="s">
        <v>199</v>
      </c>
      <c r="D88" s="171" t="s">
        <v>61</v>
      </c>
      <c r="E88" s="172">
        <v>2290</v>
      </c>
      <c r="F88" s="172">
        <v>0</v>
      </c>
      <c r="G88" s="173">
        <f>E88*F88</f>
        <v>0</v>
      </c>
      <c r="O88" s="167">
        <v>2</v>
      </c>
      <c r="AA88" s="145">
        <v>7</v>
      </c>
      <c r="AB88" s="145">
        <v>1002</v>
      </c>
      <c r="AC88" s="145">
        <v>5</v>
      </c>
      <c r="AZ88" s="145">
        <v>2</v>
      </c>
      <c r="BA88" s="145">
        <f>IF(AZ88=1,G88,0)</f>
        <v>0</v>
      </c>
      <c r="BB88" s="145">
        <f>IF(AZ88=2,G88,0)</f>
        <v>0</v>
      </c>
      <c r="BC88" s="145">
        <f>IF(AZ88=3,G88,0)</f>
        <v>0</v>
      </c>
      <c r="BD88" s="145">
        <f>IF(AZ88=4,G88,0)</f>
        <v>0</v>
      </c>
      <c r="BE88" s="145">
        <f>IF(AZ88=5,G88,0)</f>
        <v>0</v>
      </c>
      <c r="CA88" s="174">
        <v>7</v>
      </c>
      <c r="CB88" s="174">
        <v>1002</v>
      </c>
      <c r="CZ88" s="145">
        <v>0</v>
      </c>
    </row>
    <row r="89" spans="1:104" x14ac:dyDescent="0.2">
      <c r="A89" s="181"/>
      <c r="B89" s="182" t="s">
        <v>75</v>
      </c>
      <c r="C89" s="183" t="str">
        <f>CONCATENATE(B85," ",C85)</f>
        <v>767 Konstrukce zámečnické,hrací prvky</v>
      </c>
      <c r="D89" s="184"/>
      <c r="E89" s="185"/>
      <c r="F89" s="186"/>
      <c r="G89" s="187">
        <f>SUM(G85:G88)</f>
        <v>0</v>
      </c>
      <c r="O89" s="167">
        <v>4</v>
      </c>
      <c r="BA89" s="188">
        <f>SUM(BA85:BA88)</f>
        <v>0</v>
      </c>
      <c r="BB89" s="188">
        <f>SUM(BB85:BB88)</f>
        <v>0</v>
      </c>
      <c r="BC89" s="188">
        <f>SUM(BC85:BC88)</f>
        <v>0</v>
      </c>
      <c r="BD89" s="188">
        <f>SUM(BD85:BD88)</f>
        <v>0</v>
      </c>
      <c r="BE89" s="188">
        <f>SUM(BE85:BE88)</f>
        <v>0</v>
      </c>
    </row>
    <row r="90" spans="1:104" x14ac:dyDescent="0.2">
      <c r="E90" s="145"/>
    </row>
    <row r="91" spans="1:104" x14ac:dyDescent="0.2">
      <c r="E91" s="145"/>
    </row>
    <row r="92" spans="1:104" x14ac:dyDescent="0.2">
      <c r="E92" s="145"/>
    </row>
    <row r="93" spans="1:104" x14ac:dyDescent="0.2">
      <c r="E93" s="145"/>
    </row>
    <row r="94" spans="1:104" x14ac:dyDescent="0.2">
      <c r="E94" s="145"/>
    </row>
    <row r="95" spans="1:104" x14ac:dyDescent="0.2">
      <c r="E95" s="145"/>
    </row>
    <row r="96" spans="1:104" x14ac:dyDescent="0.2">
      <c r="E96" s="145"/>
    </row>
    <row r="97" spans="5:5" x14ac:dyDescent="0.2">
      <c r="E97" s="145"/>
    </row>
    <row r="98" spans="5:5" x14ac:dyDescent="0.2">
      <c r="E98" s="145"/>
    </row>
    <row r="99" spans="5:5" x14ac:dyDescent="0.2">
      <c r="E99" s="145"/>
    </row>
    <row r="100" spans="5:5" x14ac:dyDescent="0.2">
      <c r="E100" s="145"/>
    </row>
    <row r="101" spans="5:5" x14ac:dyDescent="0.2">
      <c r="E101" s="145"/>
    </row>
    <row r="102" spans="5:5" x14ac:dyDescent="0.2">
      <c r="E102" s="145"/>
    </row>
    <row r="103" spans="5:5" x14ac:dyDescent="0.2">
      <c r="E103" s="145"/>
    </row>
    <row r="104" spans="5:5" x14ac:dyDescent="0.2">
      <c r="E104" s="145"/>
    </row>
    <row r="105" spans="5:5" x14ac:dyDescent="0.2">
      <c r="E105" s="145"/>
    </row>
    <row r="106" spans="5:5" x14ac:dyDescent="0.2">
      <c r="E106" s="145"/>
    </row>
    <row r="107" spans="5:5" x14ac:dyDescent="0.2">
      <c r="E107" s="145"/>
    </row>
    <row r="108" spans="5:5" x14ac:dyDescent="0.2">
      <c r="E108" s="145"/>
    </row>
    <row r="109" spans="5:5" x14ac:dyDescent="0.2">
      <c r="E109" s="145"/>
    </row>
    <row r="110" spans="5:5" x14ac:dyDescent="0.2">
      <c r="E110" s="145"/>
    </row>
    <row r="111" spans="5:5" x14ac:dyDescent="0.2">
      <c r="E111" s="145"/>
    </row>
    <row r="112" spans="5:5" x14ac:dyDescent="0.2">
      <c r="E112" s="145"/>
    </row>
    <row r="113" spans="1:7" x14ac:dyDescent="0.2">
      <c r="A113" s="189"/>
      <c r="B113" s="189"/>
      <c r="C113" s="189"/>
      <c r="D113" s="189"/>
      <c r="E113" s="189"/>
      <c r="F113" s="189"/>
      <c r="G113" s="189"/>
    </row>
    <row r="114" spans="1:7" x14ac:dyDescent="0.2">
      <c r="A114" s="189"/>
      <c r="B114" s="189"/>
      <c r="C114" s="189"/>
      <c r="D114" s="189"/>
      <c r="E114" s="189"/>
      <c r="F114" s="189"/>
      <c r="G114" s="189"/>
    </row>
    <row r="115" spans="1:7" x14ac:dyDescent="0.2">
      <c r="A115" s="189"/>
      <c r="B115" s="189"/>
      <c r="C115" s="189"/>
      <c r="D115" s="189"/>
      <c r="E115" s="189"/>
      <c r="F115" s="189"/>
      <c r="G115" s="189"/>
    </row>
    <row r="116" spans="1:7" x14ac:dyDescent="0.2">
      <c r="A116" s="189"/>
      <c r="B116" s="189"/>
      <c r="C116" s="189"/>
      <c r="D116" s="189"/>
      <c r="E116" s="189"/>
      <c r="F116" s="189"/>
      <c r="G116" s="189"/>
    </row>
    <row r="117" spans="1:7" x14ac:dyDescent="0.2">
      <c r="E117" s="145"/>
    </row>
    <row r="118" spans="1:7" x14ac:dyDescent="0.2">
      <c r="E118" s="145"/>
    </row>
    <row r="119" spans="1:7" x14ac:dyDescent="0.2">
      <c r="E119" s="145"/>
    </row>
    <row r="120" spans="1:7" x14ac:dyDescent="0.2">
      <c r="E120" s="145"/>
    </row>
    <row r="121" spans="1:7" x14ac:dyDescent="0.2">
      <c r="E121" s="145"/>
    </row>
    <row r="122" spans="1:7" x14ac:dyDescent="0.2">
      <c r="E122" s="145"/>
    </row>
    <row r="123" spans="1:7" x14ac:dyDescent="0.2">
      <c r="E123" s="145"/>
    </row>
    <row r="124" spans="1:7" x14ac:dyDescent="0.2">
      <c r="E124" s="145"/>
    </row>
    <row r="125" spans="1:7" x14ac:dyDescent="0.2">
      <c r="E125" s="145"/>
    </row>
    <row r="126" spans="1:7" x14ac:dyDescent="0.2">
      <c r="E126" s="145"/>
    </row>
    <row r="127" spans="1:7" x14ac:dyDescent="0.2">
      <c r="E127" s="145"/>
    </row>
    <row r="128" spans="1:7" x14ac:dyDescent="0.2">
      <c r="E128" s="145"/>
    </row>
    <row r="129" spans="5:5" x14ac:dyDescent="0.2">
      <c r="E129" s="145"/>
    </row>
    <row r="130" spans="5:5" x14ac:dyDescent="0.2">
      <c r="E130" s="145"/>
    </row>
    <row r="131" spans="5:5" x14ac:dyDescent="0.2">
      <c r="E131" s="145"/>
    </row>
    <row r="132" spans="5:5" x14ac:dyDescent="0.2">
      <c r="E132" s="145"/>
    </row>
    <row r="133" spans="5:5" x14ac:dyDescent="0.2">
      <c r="E133" s="145"/>
    </row>
    <row r="134" spans="5:5" x14ac:dyDescent="0.2">
      <c r="E134" s="145"/>
    </row>
    <row r="135" spans="5:5" x14ac:dyDescent="0.2">
      <c r="E135" s="145"/>
    </row>
    <row r="136" spans="5:5" x14ac:dyDescent="0.2">
      <c r="E136" s="145"/>
    </row>
    <row r="137" spans="5:5" x14ac:dyDescent="0.2">
      <c r="E137" s="145"/>
    </row>
    <row r="138" spans="5:5" x14ac:dyDescent="0.2">
      <c r="E138" s="145"/>
    </row>
    <row r="139" spans="5:5" x14ac:dyDescent="0.2">
      <c r="E139" s="145"/>
    </row>
    <row r="140" spans="5:5" x14ac:dyDescent="0.2">
      <c r="E140" s="145"/>
    </row>
    <row r="141" spans="5:5" x14ac:dyDescent="0.2">
      <c r="E141" s="145"/>
    </row>
    <row r="142" spans="5:5" x14ac:dyDescent="0.2">
      <c r="E142" s="145"/>
    </row>
    <row r="143" spans="5:5" x14ac:dyDescent="0.2">
      <c r="E143" s="145"/>
    </row>
    <row r="144" spans="5:5" x14ac:dyDescent="0.2">
      <c r="E144" s="145"/>
    </row>
    <row r="145" spans="1:7" x14ac:dyDescent="0.2">
      <c r="E145" s="145"/>
    </row>
    <row r="146" spans="1:7" x14ac:dyDescent="0.2">
      <c r="E146" s="145"/>
    </row>
    <row r="147" spans="1:7" x14ac:dyDescent="0.2">
      <c r="E147" s="145"/>
    </row>
    <row r="148" spans="1:7" x14ac:dyDescent="0.2">
      <c r="A148" s="190"/>
      <c r="B148" s="190"/>
    </row>
    <row r="149" spans="1:7" x14ac:dyDescent="0.2">
      <c r="A149" s="189"/>
      <c r="B149" s="189"/>
      <c r="C149" s="192"/>
      <c r="D149" s="192"/>
      <c r="E149" s="193"/>
      <c r="F149" s="192"/>
      <c r="G149" s="194"/>
    </row>
    <row r="150" spans="1:7" x14ac:dyDescent="0.2">
      <c r="A150" s="195"/>
      <c r="B150" s="195"/>
      <c r="C150" s="189"/>
      <c r="D150" s="189"/>
      <c r="E150" s="196"/>
      <c r="F150" s="189"/>
      <c r="G150" s="189"/>
    </row>
    <row r="151" spans="1:7" x14ac:dyDescent="0.2">
      <c r="A151" s="189"/>
      <c r="B151" s="189"/>
      <c r="C151" s="189"/>
      <c r="D151" s="189"/>
      <c r="E151" s="196"/>
      <c r="F151" s="189"/>
      <c r="G151" s="189"/>
    </row>
    <row r="152" spans="1:7" x14ac:dyDescent="0.2">
      <c r="A152" s="189"/>
      <c r="B152" s="189"/>
      <c r="C152" s="189"/>
      <c r="D152" s="189"/>
      <c r="E152" s="196"/>
      <c r="F152" s="189"/>
      <c r="G152" s="189"/>
    </row>
    <row r="153" spans="1:7" x14ac:dyDescent="0.2">
      <c r="A153" s="189"/>
      <c r="B153" s="189"/>
      <c r="C153" s="189"/>
      <c r="D153" s="189"/>
      <c r="E153" s="196"/>
      <c r="F153" s="189"/>
      <c r="G153" s="189"/>
    </row>
    <row r="154" spans="1:7" x14ac:dyDescent="0.2">
      <c r="A154" s="189"/>
      <c r="B154" s="189"/>
      <c r="C154" s="189"/>
      <c r="D154" s="189"/>
      <c r="E154" s="196"/>
      <c r="F154" s="189"/>
      <c r="G154" s="189"/>
    </row>
    <row r="155" spans="1:7" x14ac:dyDescent="0.2">
      <c r="A155" s="189"/>
      <c r="B155" s="189"/>
      <c r="C155" s="189"/>
      <c r="D155" s="189"/>
      <c r="E155" s="196"/>
      <c r="F155" s="189"/>
      <c r="G155" s="189"/>
    </row>
    <row r="156" spans="1:7" x14ac:dyDescent="0.2">
      <c r="A156" s="189"/>
      <c r="B156" s="189"/>
      <c r="C156" s="189"/>
      <c r="D156" s="189"/>
      <c r="E156" s="196"/>
      <c r="F156" s="189"/>
      <c r="G156" s="189"/>
    </row>
    <row r="157" spans="1:7" x14ac:dyDescent="0.2">
      <c r="A157" s="189"/>
      <c r="B157" s="189"/>
      <c r="C157" s="189"/>
      <c r="D157" s="189"/>
      <c r="E157" s="196"/>
      <c r="F157" s="189"/>
      <c r="G157" s="189"/>
    </row>
    <row r="158" spans="1:7" x14ac:dyDescent="0.2">
      <c r="A158" s="189"/>
      <c r="B158" s="189"/>
      <c r="C158" s="189"/>
      <c r="D158" s="189"/>
      <c r="E158" s="196"/>
      <c r="F158" s="189"/>
      <c r="G158" s="189"/>
    </row>
    <row r="159" spans="1:7" x14ac:dyDescent="0.2">
      <c r="A159" s="189"/>
      <c r="B159" s="189"/>
      <c r="C159" s="189"/>
      <c r="D159" s="189"/>
      <c r="E159" s="196"/>
      <c r="F159" s="189"/>
      <c r="G159" s="189"/>
    </row>
    <row r="160" spans="1:7" x14ac:dyDescent="0.2">
      <c r="A160" s="189"/>
      <c r="B160" s="189"/>
      <c r="C160" s="189"/>
      <c r="D160" s="189"/>
      <c r="E160" s="196"/>
      <c r="F160" s="189"/>
      <c r="G160" s="189"/>
    </row>
    <row r="161" spans="1:7" x14ac:dyDescent="0.2">
      <c r="A161" s="189"/>
      <c r="B161" s="189"/>
      <c r="C161" s="189"/>
      <c r="D161" s="189"/>
      <c r="E161" s="196"/>
      <c r="F161" s="189"/>
      <c r="G161" s="189"/>
    </row>
    <row r="162" spans="1:7" x14ac:dyDescent="0.2">
      <c r="A162" s="189"/>
      <c r="B162" s="189"/>
      <c r="C162" s="189"/>
      <c r="D162" s="189"/>
      <c r="E162" s="196"/>
      <c r="F162" s="189"/>
      <c r="G162" s="189"/>
    </row>
  </sheetData>
  <mergeCells count="29">
    <mergeCell ref="C15:D15"/>
    <mergeCell ref="C16:D16"/>
    <mergeCell ref="A1:G1"/>
    <mergeCell ref="A3:B3"/>
    <mergeCell ref="A4:B4"/>
    <mergeCell ref="E4:G4"/>
    <mergeCell ref="C50:D50"/>
    <mergeCell ref="C23:D23"/>
    <mergeCell ref="C27:D27"/>
    <mergeCell ref="C32:D32"/>
    <mergeCell ref="C34:D34"/>
    <mergeCell ref="C35:D35"/>
    <mergeCell ref="C37:D37"/>
    <mergeCell ref="C39:D39"/>
    <mergeCell ref="C40:D40"/>
    <mergeCell ref="C42:D42"/>
    <mergeCell ref="C44:D44"/>
    <mergeCell ref="C48:D48"/>
    <mergeCell ref="C81:D81"/>
    <mergeCell ref="C82:D82"/>
    <mergeCell ref="C83:D83"/>
    <mergeCell ref="C70:D70"/>
    <mergeCell ref="C54:D54"/>
    <mergeCell ref="C56:D56"/>
    <mergeCell ref="C57:D57"/>
    <mergeCell ref="C59:D59"/>
    <mergeCell ref="C60:D60"/>
    <mergeCell ref="C62:D62"/>
    <mergeCell ref="C63:D6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Ewa</cp:lastModifiedBy>
  <cp:lastPrinted>2016-02-03T10:24:02Z</cp:lastPrinted>
  <dcterms:created xsi:type="dcterms:W3CDTF">2016-02-02T19:41:11Z</dcterms:created>
  <dcterms:modified xsi:type="dcterms:W3CDTF">2016-02-03T10:33:35Z</dcterms:modified>
</cp:coreProperties>
</file>