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10253B7-A69E-43BB-9718-6EE716D4AF5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340_01 Pol" sheetId="12" r:id="rId4"/>
    <sheet name="01 11340_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11340_01 Pol'!$1:$7</definedName>
    <definedName name="_xlnm.Print_Titles" localSheetId="4">'01 11340_02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11340_01 Pol'!$A$1:$Y$182</definedName>
    <definedName name="_xlnm.Print_Area" localSheetId="4">'01 11340_02 Pol'!$A$1:$Y$80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G42" i="1"/>
  <c r="F42" i="1"/>
  <c r="G41" i="1"/>
  <c r="F41" i="1"/>
  <c r="G39" i="1"/>
  <c r="F39" i="1"/>
  <c r="G79" i="13"/>
  <c r="G8" i="13"/>
  <c r="V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2" i="13"/>
  <c r="I12" i="13"/>
  <c r="I11" i="13" s="1"/>
  <c r="K12" i="13"/>
  <c r="M12" i="13"/>
  <c r="O12" i="13"/>
  <c r="O11" i="13" s="1"/>
  <c r="Q12" i="13"/>
  <c r="V12" i="13"/>
  <c r="V11" i="13" s="1"/>
  <c r="G14" i="13"/>
  <c r="I14" i="13"/>
  <c r="K14" i="13"/>
  <c r="K11" i="13" s="1"/>
  <c r="M14" i="13"/>
  <c r="O14" i="13"/>
  <c r="Q14" i="13"/>
  <c r="Q11" i="13" s="1"/>
  <c r="V14" i="13"/>
  <c r="G16" i="13"/>
  <c r="I16" i="13"/>
  <c r="K16" i="13"/>
  <c r="M16" i="13"/>
  <c r="O16" i="13"/>
  <c r="Q16" i="13"/>
  <c r="V16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G60" i="13"/>
  <c r="I60" i="13"/>
  <c r="I59" i="13" s="1"/>
  <c r="K60" i="13"/>
  <c r="M60" i="13"/>
  <c r="O60" i="13"/>
  <c r="O59" i="13" s="1"/>
  <c r="Q60" i="13"/>
  <c r="Q59" i="13" s="1"/>
  <c r="V60" i="13"/>
  <c r="V59" i="13" s="1"/>
  <c r="G62" i="13"/>
  <c r="I62" i="13"/>
  <c r="K62" i="13"/>
  <c r="K59" i="13" s="1"/>
  <c r="M62" i="13"/>
  <c r="O62" i="13"/>
  <c r="Q62" i="13"/>
  <c r="V62" i="13"/>
  <c r="G64" i="13"/>
  <c r="I64" i="13"/>
  <c r="K64" i="13"/>
  <c r="M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0" i="13"/>
  <c r="V70" i="13"/>
  <c r="G71" i="13"/>
  <c r="M71" i="13" s="1"/>
  <c r="M70" i="13" s="1"/>
  <c r="I71" i="13"/>
  <c r="I70" i="13" s="1"/>
  <c r="K71" i="13"/>
  <c r="K70" i="13" s="1"/>
  <c r="O71" i="13"/>
  <c r="O70" i="13" s="1"/>
  <c r="Q71" i="13"/>
  <c r="Q70" i="13" s="1"/>
  <c r="V71" i="13"/>
  <c r="G73" i="13"/>
  <c r="G74" i="13"/>
  <c r="I74" i="13"/>
  <c r="I73" i="13" s="1"/>
  <c r="K74" i="13"/>
  <c r="M74" i="13"/>
  <c r="M73" i="13" s="1"/>
  <c r="O74" i="13"/>
  <c r="O73" i="13" s="1"/>
  <c r="Q74" i="13"/>
  <c r="Q73" i="13" s="1"/>
  <c r="V74" i="13"/>
  <c r="V73" i="13" s="1"/>
  <c r="G76" i="13"/>
  <c r="I76" i="13"/>
  <c r="K76" i="13"/>
  <c r="K73" i="13" s="1"/>
  <c r="M76" i="13"/>
  <c r="O76" i="13"/>
  <c r="Q76" i="13"/>
  <c r="V76" i="13"/>
  <c r="AE79" i="13"/>
  <c r="G181" i="12"/>
  <c r="BA52" i="12"/>
  <c r="BA48" i="12"/>
  <c r="BA27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I17" i="12"/>
  <c r="K17" i="12"/>
  <c r="M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V25" i="12"/>
  <c r="G26" i="12"/>
  <c r="I26" i="12"/>
  <c r="I25" i="12" s="1"/>
  <c r="K26" i="12"/>
  <c r="M26" i="12"/>
  <c r="O26" i="12"/>
  <c r="O25" i="12" s="1"/>
  <c r="Q26" i="12"/>
  <c r="Q25" i="12" s="1"/>
  <c r="V26" i="12"/>
  <c r="G29" i="12"/>
  <c r="G25" i="12" s="1"/>
  <c r="I29" i="12"/>
  <c r="K29" i="12"/>
  <c r="K25" i="12" s="1"/>
  <c r="O29" i="12"/>
  <c r="Q29" i="12"/>
  <c r="V29" i="12"/>
  <c r="G32" i="12"/>
  <c r="I32" i="12"/>
  <c r="K32" i="12"/>
  <c r="M32" i="12"/>
  <c r="O32" i="12"/>
  <c r="Q32" i="12"/>
  <c r="V32" i="12"/>
  <c r="G36" i="12"/>
  <c r="I36" i="12"/>
  <c r="K36" i="12"/>
  <c r="M36" i="12"/>
  <c r="O36" i="12"/>
  <c r="Q36" i="12"/>
  <c r="V36" i="12"/>
  <c r="G40" i="12"/>
  <c r="I40" i="12"/>
  <c r="K40" i="12"/>
  <c r="M40" i="12"/>
  <c r="O40" i="12"/>
  <c r="Q40" i="12"/>
  <c r="V40" i="12"/>
  <c r="G44" i="12"/>
  <c r="M44" i="12" s="1"/>
  <c r="I44" i="12"/>
  <c r="K44" i="12"/>
  <c r="O44" i="12"/>
  <c r="Q44" i="12"/>
  <c r="V44" i="12"/>
  <c r="G47" i="12"/>
  <c r="M47" i="12" s="1"/>
  <c r="I47" i="12"/>
  <c r="I46" i="12" s="1"/>
  <c r="K47" i="12"/>
  <c r="K46" i="12" s="1"/>
  <c r="O47" i="12"/>
  <c r="O46" i="12" s="1"/>
  <c r="Q47" i="12"/>
  <c r="V47" i="12"/>
  <c r="V46" i="12" s="1"/>
  <c r="G51" i="12"/>
  <c r="I51" i="12"/>
  <c r="K51" i="12"/>
  <c r="M51" i="12"/>
  <c r="O51" i="12"/>
  <c r="Q51" i="12"/>
  <c r="V51" i="12"/>
  <c r="G55" i="12"/>
  <c r="G46" i="12" s="1"/>
  <c r="I55" i="12"/>
  <c r="K55" i="12"/>
  <c r="M55" i="12"/>
  <c r="O55" i="12"/>
  <c r="Q55" i="12"/>
  <c r="V55" i="12"/>
  <c r="G59" i="12"/>
  <c r="I59" i="12"/>
  <c r="K59" i="12"/>
  <c r="M59" i="12"/>
  <c r="O59" i="12"/>
  <c r="Q59" i="12"/>
  <c r="V59" i="12"/>
  <c r="G62" i="12"/>
  <c r="I62" i="12"/>
  <c r="K62" i="12"/>
  <c r="M62" i="12"/>
  <c r="O62" i="12"/>
  <c r="Q62" i="12"/>
  <c r="Q46" i="12" s="1"/>
  <c r="V62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92" i="12"/>
  <c r="I92" i="12"/>
  <c r="K92" i="12"/>
  <c r="M92" i="12"/>
  <c r="O92" i="12"/>
  <c r="Q92" i="12"/>
  <c r="V92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I100" i="12"/>
  <c r="K100" i="12"/>
  <c r="G101" i="12"/>
  <c r="G100" i="12" s="1"/>
  <c r="I101" i="12"/>
  <c r="K101" i="12"/>
  <c r="M101" i="12"/>
  <c r="M100" i="12" s="1"/>
  <c r="O101" i="12"/>
  <c r="O100" i="12" s="1"/>
  <c r="Q101" i="12"/>
  <c r="Q100" i="12" s="1"/>
  <c r="V101" i="12"/>
  <c r="V100" i="12" s="1"/>
  <c r="I104" i="12"/>
  <c r="O104" i="12"/>
  <c r="G105" i="12"/>
  <c r="I105" i="12"/>
  <c r="K105" i="12"/>
  <c r="K104" i="12" s="1"/>
  <c r="M105" i="12"/>
  <c r="O105" i="12"/>
  <c r="Q105" i="12"/>
  <c r="Q104" i="12" s="1"/>
  <c r="V105" i="12"/>
  <c r="V104" i="12" s="1"/>
  <c r="G108" i="12"/>
  <c r="I108" i="12"/>
  <c r="K108" i="12"/>
  <c r="M108" i="12"/>
  <c r="M104" i="12" s="1"/>
  <c r="O108" i="12"/>
  <c r="Q108" i="12"/>
  <c r="V108" i="12"/>
  <c r="G111" i="12"/>
  <c r="I111" i="12"/>
  <c r="K111" i="12"/>
  <c r="M111" i="12"/>
  <c r="O111" i="12"/>
  <c r="Q111" i="12"/>
  <c r="V111" i="12"/>
  <c r="G114" i="12"/>
  <c r="M114" i="12" s="1"/>
  <c r="I114" i="12"/>
  <c r="K114" i="12"/>
  <c r="O114" i="12"/>
  <c r="Q114" i="12"/>
  <c r="V114" i="12"/>
  <c r="I117" i="12"/>
  <c r="G118" i="12"/>
  <c r="M118" i="12" s="1"/>
  <c r="M117" i="12" s="1"/>
  <c r="I118" i="12"/>
  <c r="K118" i="12"/>
  <c r="K117" i="12" s="1"/>
  <c r="O118" i="12"/>
  <c r="O117" i="12" s="1"/>
  <c r="Q118" i="12"/>
  <c r="V118" i="12"/>
  <c r="G120" i="12"/>
  <c r="G117" i="12" s="1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24" i="12"/>
  <c r="I124" i="12"/>
  <c r="K124" i="12"/>
  <c r="M124" i="12"/>
  <c r="O124" i="12"/>
  <c r="Q124" i="12"/>
  <c r="Q117" i="12" s="1"/>
  <c r="V124" i="12"/>
  <c r="G126" i="12"/>
  <c r="I126" i="12"/>
  <c r="K126" i="12"/>
  <c r="M126" i="12"/>
  <c r="O126" i="12"/>
  <c r="Q126" i="12"/>
  <c r="V126" i="12"/>
  <c r="V117" i="12" s="1"/>
  <c r="G128" i="12"/>
  <c r="I128" i="12"/>
  <c r="K128" i="12"/>
  <c r="M128" i="12"/>
  <c r="O128" i="12"/>
  <c r="Q128" i="12"/>
  <c r="V128" i="12"/>
  <c r="G130" i="12"/>
  <c r="O130" i="12"/>
  <c r="Q130" i="12"/>
  <c r="G131" i="12"/>
  <c r="M131" i="12" s="1"/>
  <c r="I131" i="12"/>
  <c r="I130" i="12" s="1"/>
  <c r="K131" i="12"/>
  <c r="K130" i="12" s="1"/>
  <c r="O131" i="12"/>
  <c r="Q131" i="12"/>
  <c r="V131" i="12"/>
  <c r="V130" i="12" s="1"/>
  <c r="G133" i="12"/>
  <c r="M133" i="12" s="1"/>
  <c r="I133" i="12"/>
  <c r="K133" i="12"/>
  <c r="O133" i="12"/>
  <c r="Q133" i="12"/>
  <c r="V133" i="12"/>
  <c r="G135" i="12"/>
  <c r="M135" i="12"/>
  <c r="G136" i="12"/>
  <c r="I136" i="12"/>
  <c r="I135" i="12" s="1"/>
  <c r="K136" i="12"/>
  <c r="M136" i="12"/>
  <c r="O136" i="12"/>
  <c r="O135" i="12" s="1"/>
  <c r="Q136" i="12"/>
  <c r="Q135" i="12" s="1"/>
  <c r="V136" i="12"/>
  <c r="V135" i="12" s="1"/>
  <c r="G138" i="12"/>
  <c r="I138" i="12"/>
  <c r="K138" i="12"/>
  <c r="K135" i="12" s="1"/>
  <c r="M138" i="12"/>
  <c r="O138" i="12"/>
  <c r="Q138" i="12"/>
  <c r="V138" i="12"/>
  <c r="G141" i="12"/>
  <c r="I141" i="12"/>
  <c r="K141" i="12"/>
  <c r="M141" i="12"/>
  <c r="O141" i="12"/>
  <c r="Q141" i="12"/>
  <c r="V141" i="12"/>
  <c r="G143" i="12"/>
  <c r="I143" i="12"/>
  <c r="K143" i="12"/>
  <c r="M143" i="12"/>
  <c r="O143" i="12"/>
  <c r="Q143" i="12"/>
  <c r="V143" i="12"/>
  <c r="G146" i="12"/>
  <c r="O146" i="12"/>
  <c r="Q146" i="12"/>
  <c r="G147" i="12"/>
  <c r="M147" i="12" s="1"/>
  <c r="M146" i="12" s="1"/>
  <c r="I147" i="12"/>
  <c r="I146" i="12" s="1"/>
  <c r="K147" i="12"/>
  <c r="K146" i="12" s="1"/>
  <c r="O147" i="12"/>
  <c r="Q147" i="12"/>
  <c r="V147" i="12"/>
  <c r="V146" i="12" s="1"/>
  <c r="G154" i="12"/>
  <c r="M154" i="12" s="1"/>
  <c r="I154" i="12"/>
  <c r="K154" i="12"/>
  <c r="O154" i="12"/>
  <c r="Q154" i="12"/>
  <c r="V154" i="12"/>
  <c r="G156" i="12"/>
  <c r="I156" i="12"/>
  <c r="K156" i="12"/>
  <c r="M156" i="12"/>
  <c r="O156" i="12"/>
  <c r="Q156" i="12"/>
  <c r="V156" i="12"/>
  <c r="O164" i="12"/>
  <c r="G165" i="12"/>
  <c r="I165" i="12"/>
  <c r="K165" i="12"/>
  <c r="K164" i="12" s="1"/>
  <c r="M165" i="12"/>
  <c r="O165" i="12"/>
  <c r="Q165" i="12"/>
  <c r="Q164" i="12" s="1"/>
  <c r="V165" i="12"/>
  <c r="V164" i="12" s="1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V170" i="12"/>
  <c r="G172" i="12"/>
  <c r="G164" i="12" s="1"/>
  <c r="I172" i="12"/>
  <c r="K172" i="12"/>
  <c r="O172" i="12"/>
  <c r="Q172" i="12"/>
  <c r="V172" i="12"/>
  <c r="G174" i="12"/>
  <c r="M174" i="12" s="1"/>
  <c r="I174" i="12"/>
  <c r="I164" i="12" s="1"/>
  <c r="K174" i="12"/>
  <c r="O174" i="12"/>
  <c r="Q174" i="12"/>
  <c r="V174" i="12"/>
  <c r="I177" i="12"/>
  <c r="K177" i="12"/>
  <c r="V177" i="12"/>
  <c r="G178" i="12"/>
  <c r="G177" i="12" s="1"/>
  <c r="I178" i="12"/>
  <c r="K178" i="12"/>
  <c r="M178" i="12"/>
  <c r="M177" i="12" s="1"/>
  <c r="O178" i="12"/>
  <c r="O177" i="12" s="1"/>
  <c r="Q178" i="12"/>
  <c r="Q177" i="12" s="1"/>
  <c r="V178" i="12"/>
  <c r="AE181" i="12"/>
  <c r="AF181" i="12"/>
  <c r="I20" i="1"/>
  <c r="I19" i="1"/>
  <c r="I18" i="1"/>
  <c r="I17" i="1"/>
  <c r="I16" i="1"/>
  <c r="I70" i="1"/>
  <c r="J69" i="1" s="1"/>
  <c r="F44" i="1"/>
  <c r="G23" i="1" s="1"/>
  <c r="G44" i="1"/>
  <c r="G25" i="1" s="1"/>
  <c r="H44" i="1"/>
  <c r="I43" i="1"/>
  <c r="I42" i="1"/>
  <c r="I41" i="1"/>
  <c r="I39" i="1"/>
  <c r="I44" i="1" s="1"/>
  <c r="J28" i="1"/>
  <c r="J26" i="1"/>
  <c r="G38" i="1"/>
  <c r="F38" i="1"/>
  <c r="J23" i="1"/>
  <c r="J24" i="1"/>
  <c r="J25" i="1"/>
  <c r="J27" i="1"/>
  <c r="E24" i="1"/>
  <c r="G24" i="1"/>
  <c r="E26" i="1"/>
  <c r="G26" i="1"/>
  <c r="J65" i="1" l="1"/>
  <c r="J60" i="1"/>
  <c r="J56" i="1"/>
  <c r="J66" i="1"/>
  <c r="J61" i="1"/>
  <c r="J57" i="1"/>
  <c r="J62" i="1"/>
  <c r="J58" i="1"/>
  <c r="J67" i="1"/>
  <c r="J59" i="1"/>
  <c r="J63" i="1"/>
  <c r="J55" i="1"/>
  <c r="J64" i="1"/>
  <c r="A27" i="1"/>
  <c r="M11" i="13"/>
  <c r="M59" i="13"/>
  <c r="G11" i="13"/>
  <c r="AF79" i="13"/>
  <c r="M46" i="12"/>
  <c r="M8" i="12"/>
  <c r="M130" i="12"/>
  <c r="M29" i="12"/>
  <c r="M25" i="12" s="1"/>
  <c r="G104" i="12"/>
  <c r="M172" i="12"/>
  <c r="M164" i="12" s="1"/>
  <c r="I21" i="1"/>
  <c r="J68" i="1"/>
  <c r="J41" i="1"/>
  <c r="J39" i="1"/>
  <c r="J44" i="1" s="1"/>
  <c r="J43" i="1"/>
  <c r="J42" i="1"/>
  <c r="J70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35F0C86-8504-413E-A3C0-58810FB500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A16B7B-670D-4F60-B17F-9A9BD25FC4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F5347C5-3854-4371-A807-642A4D50B8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BC489F-85C3-4ABF-988C-9B6DF1EF62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<sst xmlns="http://schemas.openxmlformats.org/spreadsheetml/2006/main" count="1216" uniqueCount="387">
  <si>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</si>
  <si>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</si>
  <si>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</si>
  <si>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</si>
  <si>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</si>
  <si>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</si>
  <si>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</si>
  <si>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</si>
  <si>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</si>
  <si>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</si>
  <si>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</si>
  <si>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</si>
  <si>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</si>
  <si>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</si>
  <si>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</si>
  <si>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</si>
  <si>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</si>
  <si>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</si>
  <si>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</si>
  <si>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</si>
  <si>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</si>
  <si>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</si>
  <si>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</si>
  <si>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</si>
  <si>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</si>
  <si>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</si>
  <si>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</si>
  <si>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</si>
  <si>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</si>
  <si>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</si>
  <si>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</si>
  <si>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</si>
  <si>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</si>
  <si>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</si>
  <si>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</si>
  <si>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</si>
  <si>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</si>
  <si>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</si>
  <si>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</si>
  <si>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</si>
  <si>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</si>
  <si>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</si>
  <si>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</si>
  <si>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11340</t>
  </si>
  <si>
    <t>ZŠ a MŠ Křídlovická 30B, Brno</t>
  </si>
  <si>
    <t>Stavba</t>
  </si>
  <si>
    <t>Stavební objekt</t>
  </si>
  <si>
    <t>01</t>
  </si>
  <si>
    <t>Rekonstrukce malé tělocvičny</t>
  </si>
  <si>
    <t>11340/01</t>
  </si>
  <si>
    <t>ASŘ</t>
  </si>
  <si>
    <t>11340/02</t>
  </si>
  <si>
    <t>Elektroinstalace</t>
  </si>
  <si>
    <t>Celkem za stavbu</t>
  </si>
  <si>
    <t>CZK</t>
  </si>
  <si>
    <t>#POPS</t>
  </si>
  <si>
    <t>Popis stavby: 11340 - ZŠ a MŠ Křídlovická 30B, Brno</t>
  </si>
  <si>
    <t>#POPO</t>
  </si>
  <si>
    <t>Popis objektu: 01 - Rekonstrukce malé tělocvičny</t>
  </si>
  <si>
    <t>#POPR</t>
  </si>
  <si>
    <t>Popis rozpočtu: 11340/01 - ASŘ</t>
  </si>
  <si>
    <t>Popis rozpočtu: 11340/02 - Elektroinstalace</t>
  </si>
  <si>
    <t>Rekapitulace dílů</t>
  </si>
  <si>
    <t>Typ dílu</t>
  </si>
  <si>
    <t>3</t>
  </si>
  <si>
    <t>Svislé a kompletní konstrukce</t>
  </si>
  <si>
    <t>6</t>
  </si>
  <si>
    <t>Úpravy povrchu, podlahy</t>
  </si>
  <si>
    <t>9</t>
  </si>
  <si>
    <t>Ostatní konstrukce, bourání</t>
  </si>
  <si>
    <t>90</t>
  </si>
  <si>
    <t>Přípočty</t>
  </si>
  <si>
    <t>99</t>
  </si>
  <si>
    <t>Staveništní přesun hmot</t>
  </si>
  <si>
    <t>713</t>
  </si>
  <si>
    <t>Izolace tepelné</t>
  </si>
  <si>
    <t>766</t>
  </si>
  <si>
    <t>Konstrukce truhlářské, okna a dveře</t>
  </si>
  <si>
    <t>767</t>
  </si>
  <si>
    <t>Konstrukce zámečnické</t>
  </si>
  <si>
    <t>776</t>
  </si>
  <si>
    <t>Podlahy povlakové</t>
  </si>
  <si>
    <t>784</t>
  </si>
  <si>
    <t>Malby</t>
  </si>
  <si>
    <t>M21</t>
  </si>
  <si>
    <t>Elektromontáže</t>
  </si>
  <si>
    <t>M22</t>
  </si>
  <si>
    <t>Montáž sdělovací a zabezp.tech</t>
  </si>
  <si>
    <t>M65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</si>
  <si>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</si>
  <si>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</si>
  <si>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</si>
  <si>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</si>
  <si>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</si>
  <si>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</si>
  <si>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</si>
  <si>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</si>
  <si>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</si>
  <si>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</si>
  <si>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</si>
  <si>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</si>
  <si>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</si>
  <si>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</si>
  <si>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</si>
  <si>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</si>
  <si>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</si>
  <si>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</si>
  <si>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</si>
  <si>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</si>
  <si>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</si>
  <si>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</si>
  <si>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</si>
  <si>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</si>
  <si>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</si>
  <si>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</si>
  <si>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</si>
  <si>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</si>
  <si>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</si>
  <si>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</si>
  <si>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</si>
  <si>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</si>
  <si>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</si>
  <si>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</si>
  <si>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340238212R00</t>
  </si>
  <si>
    <t>Zazdívka otvorů o ploše přes 0,25 m2 do 1 m2 v příčkách nebo stěnách cihlami  pálenými  tloušťky nad 100 mm, Prvek zdicí pálený funkce: cihla plná; dl = 290 mm; š = 140 mm; v = 65 mm; fb = 20,0 N/mm2</t>
  </si>
  <si>
    <t>m2</t>
  </si>
  <si>
    <t>801-4</t>
  </si>
  <si>
    <t>RTS 24/ II</t>
  </si>
  <si>
    <t>Práce</t>
  </si>
  <si>
    <t>Běžná</t>
  </si>
  <si>
    <t>POL1_</t>
  </si>
  <si>
    <t>včetně pomocného pracovního lešení</t>
  </si>
  <si>
    <t>SPI</t>
  </si>
  <si>
    <t>1*0,58</t>
  </si>
  <si>
    <t>VV</t>
  </si>
  <si>
    <t>SPU</t>
  </si>
  <si>
    <t>340271612R00</t>
  </si>
  <si>
    <t>Zazdívka otvorů příček z pórobetonových tvárnic plochy od 1 m2  do 4 m2, tloušťka zdiva 125 mm</t>
  </si>
  <si>
    <t>m3</t>
  </si>
  <si>
    <t>1,27*2,55*0,125</t>
  </si>
  <si>
    <t>340271615R00</t>
  </si>
  <si>
    <t>Zazdívka otvorů příček z pórobetonových tvárnic plochy od 1 m2  do 4 m2, tloušťka zdiva 150 mm</t>
  </si>
  <si>
    <t>1*2,2*0,15</t>
  </si>
  <si>
    <t>342264051R00</t>
  </si>
  <si>
    <t>Podhledy na kovové konstrukci opláštěné deskami sádrokartonovými nosná konstrukce z profilů CD s přímým uchycením 1x deska, tloušťky 12,5 mm, standard, bez izolace, Deska sádrokartonová stavební; A; tl = 12,5 mm</t>
  </si>
  <si>
    <t>801-1</t>
  </si>
  <si>
    <t>30001</t>
  </si>
  <si>
    <t>Podhled akustický perforovaný rastr 1200x2400, D+M</t>
  </si>
  <si>
    <t>Vlastní</t>
  </si>
  <si>
    <t>Indiv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</si>
  <si>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</si>
  <si>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</si>
  <si>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</si>
  <si>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612481211RT2</t>
  </si>
  <si>
    <t>Vyztužení povrchu vnitřních stěn sklotextilní síťovinou s dodávkou síťoviny a stěrkového tmelu</t>
  </si>
  <si>
    <t>165,32965-51,95</t>
  </si>
  <si>
    <t>632411104R00</t>
  </si>
  <si>
    <t>Potěr ze suchých směsí stěrka anhydritová, samonivelační, vyrovnávací, tloušťky 4 mm, bez penetrace</t>
  </si>
  <si>
    <t>s rozprostřením a uhlazením</t>
  </si>
  <si>
    <t>98,7+10,85</t>
  </si>
  <si>
    <t>632443311R00</t>
  </si>
  <si>
    <t>Potěr litý cementový pevnost v tlaku 30 MPa, pokládaná plocha do 100 m2, tloušťky 50 mm</t>
  </si>
  <si>
    <t>dovoz směsi, doprava pomocí šnekového čerpadla, lití hadicí na plochu, srovnání latí do roviny</t>
  </si>
  <si>
    <t>632443312R00</t>
  </si>
  <si>
    <t>Potěr litý cementový pevnost v tlaku 30 MPa, pokládaná plocha do 100 m2, příplatek za každých 5 mm tloušťky</t>
  </si>
  <si>
    <t>10,85</t>
  </si>
  <si>
    <t>60001</t>
  </si>
  <si>
    <t>Vyrovnávací vrstva cementopopílkovou suspenzí tl.5-20mm, D+M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</si>
  <si>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</si>
  <si>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</si>
  <si>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</si>
  <si>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</si>
  <si>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1,27*2,45-1,8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</si>
  <si>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</si>
  <si>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</si>
  <si>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</si>
  <si>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965041341R00</t>
  </si>
  <si>
    <t>Bourání podkladů pod dlažby nebo litých celistvých dlažeb a mazanin  lehčených, tloušťky do 100 mm, plochy přes 4 m2</t>
  </si>
  <si>
    <t>29,3*0,025+29,3*0,063</t>
  </si>
  <si>
    <t>80,5*0,05+80,5*0,05</t>
  </si>
  <si>
    <t>968061125R00</t>
  </si>
  <si>
    <t>Vyvěšení nebo zavěšení dřevěných křídel dveří, plochy do 2 m2</t>
  </si>
  <si>
    <t>kus</t>
  </si>
  <si>
    <t>POL1_1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</si>
  <si>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</si>
  <si>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</si>
  <si>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</si>
  <si>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</si>
  <si>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</si>
  <si>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968095001R00</t>
  </si>
  <si>
    <t xml:space="preserve">Vybourání vnitřních parapetů dřevěných, šířky do 25 cm,  </t>
  </si>
  <si>
    <t>m</t>
  </si>
  <si>
    <t>2,56+1,97+1,96+2,58</t>
  </si>
  <si>
    <t>766411811R00</t>
  </si>
  <si>
    <t>Demontáž obložení stěn panely velikosti do 1,5 m2</t>
  </si>
  <si>
    <t>800-766</t>
  </si>
  <si>
    <t>(2,1+0,39*2)*0,9</t>
  </si>
  <si>
    <t>766411822R00</t>
  </si>
  <si>
    <t>Demontáž obložení stěn podkladových roštů</t>
  </si>
  <si>
    <t>775511800R00</t>
  </si>
  <si>
    <t>Demontáž podlah vlysových lepených včetně lišt</t>
  </si>
  <si>
    <t>800-775</t>
  </si>
  <si>
    <t>776511810R00</t>
  </si>
  <si>
    <t>Odstranění povlakových podlah z nášlapné plochy lepených, bez podložky, z ploch přes 20 m2</t>
  </si>
  <si>
    <t>podlaha : 29,3</t>
  </si>
  <si>
    <t>stěny : (15,88+7,02+0,47+3,04+0,35+0,4+0,47)*2*1,5</t>
  </si>
  <si>
    <t>-(1*1,5*2+1,96*1,5+1*1,5*2+1,96*0,57+2,58*0,57+1,97*0,57+2,56*0,57)</t>
  </si>
  <si>
    <t>0,93*0,3*2*4+0,57*0,42*2*4</t>
  </si>
  <si>
    <t>776511820R00</t>
  </si>
  <si>
    <t>Odstranění povlakových podlah z nášlapné plochy lepených, s podložkou, z ploch přes 20 m2</t>
  </si>
  <si>
    <t>90001</t>
  </si>
  <si>
    <t>Úprava trasy ÚT - zasekání potrubí do zdiva vč.zapravení</t>
  </si>
  <si>
    <t>soub</t>
  </si>
  <si>
    <t>90011</t>
  </si>
  <si>
    <t>Obklad stěn lepený přírodní linoleum - montáž</t>
  </si>
  <si>
    <t>(15,88*2-2,48+7,09+0,44+3,04*2+0,775*2-1-1,96)*2</t>
  </si>
  <si>
    <t>-(2,56+1,97+1,96+2,58)*2+0,5*2*2</t>
  </si>
  <si>
    <t>0,415*1,07*2*4+0,3*0,93*2*4</t>
  </si>
  <si>
    <t>6,62*0,15+(2,58+1,96+1,97+2,56)*0,15</t>
  </si>
  <si>
    <t>90012</t>
  </si>
  <si>
    <t>Obklad stěn lepený přírodní linoleum - dodávka</t>
  </si>
  <si>
    <t>74,9579*1,1</t>
  </si>
  <si>
    <t>90013</t>
  </si>
  <si>
    <t>Příprava podkladu (stěrka) pod obklad př.linoleum a zrcadlo</t>
  </si>
  <si>
    <t>72,6044+6,62*1,95</t>
  </si>
  <si>
    <t>90021</t>
  </si>
  <si>
    <t>Bezpečnostní zrcadlo pro sportovní sály 3300x1800, D+M, W01, popis viz výpis výrobků</t>
  </si>
  <si>
    <t>ks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</si>
  <si>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</si>
  <si>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</si>
  <si>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</si>
  <si>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</si>
  <si>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</si>
  <si>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</si>
  <si>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713121111R00</t>
  </si>
  <si>
    <t>Montáž tepelné izolace podlah  jednovrstvá, bez dodávky materiálu</t>
  </si>
  <si>
    <t>800-713</t>
  </si>
  <si>
    <t>POL1_7</t>
  </si>
  <si>
    <t>713191100RT9</t>
  </si>
  <si>
    <t>Izolace tepelné běžných konstrukcí - doplňky položení separační fólie, včetně dodávky PE fólie</t>
  </si>
  <si>
    <t>28376062R</t>
  </si>
  <si>
    <t>Výrobek izolační pro budovy z pěnového polystyrenu (EPS) tvar: deska; typ: T; tl = 30 mm; lambda = 0,044 W/(m.K); max. zatížení = 4,0 kPa</t>
  </si>
  <si>
    <t>SPCM</t>
  </si>
  <si>
    <t>Specifikace</t>
  </si>
  <si>
    <t>POL3_</t>
  </si>
  <si>
    <t>109,55*1,1</t>
  </si>
  <si>
    <t>998713101R00</t>
  </si>
  <si>
    <t>Přesun hmot pro izolace tepelné v objektech výšky do 6 m</t>
  </si>
  <si>
    <t>50 m vodorovně</t>
  </si>
  <si>
    <t>76601</t>
  </si>
  <si>
    <t>Vestavěná skříň 815x2000x435mm, D+M, T01, popis viz výpis výrobků</t>
  </si>
  <si>
    <t>76602</t>
  </si>
  <si>
    <t>Dveře dvoukřídlé 900+900/1970, ocel.zárubeň, kování, D+M, T02, popis viz výpis výrobků</t>
  </si>
  <si>
    <t>76603</t>
  </si>
  <si>
    <t>Dveře jednokřídlé 900/1970, ocel.zárubeň, kování, D+M, T03, popis viz výpis výrobků</t>
  </si>
  <si>
    <t>76604</t>
  </si>
  <si>
    <t>Baletní tyč dl.1500, pr.43mm, D+M, T04, popis viz výpis výrobků</t>
  </si>
  <si>
    <t>76605</t>
  </si>
  <si>
    <t>Obklad topení - dřev.rošt vyjímatelný dl.2560, v.930, D+M, T.1 05, popis viz výpis výrobků</t>
  </si>
  <si>
    <t>76606</t>
  </si>
  <si>
    <t>Obklad topení - dřev.rošt vyjímatelný dl.1970, v.930, D+M, T.2 05, popis viz výpis výrobků</t>
  </si>
  <si>
    <t>76701</t>
  </si>
  <si>
    <t>Dělící příčka s posuvnými dveřmi 3250/3620mm, D+M, Z01, popis viz výpis výrobků</t>
  </si>
  <si>
    <t>76702</t>
  </si>
  <si>
    <t>Držák baletní tyče uzavřený, D+M, Z02, popis viz výpis výrobků</t>
  </si>
  <si>
    <t>77601</t>
  </si>
  <si>
    <t>Sportovní vinylová podlaha - montáž</t>
  </si>
  <si>
    <t>77602</t>
  </si>
  <si>
    <t>Sportovní vinylová podlaha - dodávka</t>
  </si>
  <si>
    <t>100,2*1,1</t>
  </si>
  <si>
    <t>77603</t>
  </si>
  <si>
    <t>Vinylová podlahová krytina protiskluzná - montáž</t>
  </si>
  <si>
    <t>77604</t>
  </si>
  <si>
    <t>Vinylová podlahová krytina protiskluzná - dodávka</t>
  </si>
  <si>
    <t>10,85*1,1</t>
  </si>
  <si>
    <t>784402801R00</t>
  </si>
  <si>
    <t>Odstranění maleb oškrabáním, v místnostech do 3,8 m</t>
  </si>
  <si>
    <t>800-784</t>
  </si>
  <si>
    <t>(15,88+7,09+3,04)*2*2,27</t>
  </si>
  <si>
    <t>-(1*0,5*2+1,8*0,5)-(2,56+1,97+1,96+2,58)*1,8</t>
  </si>
  <si>
    <t>(2,48+0,525*2)*0,44+(6,98+1,28*2+2,88+0,53*2)*0,47</t>
  </si>
  <si>
    <t>(1,27+0,94*2)*0,35+(2,5+0,94*2)*0,4</t>
  </si>
  <si>
    <t>(2,56+1,97+1,96+2,58+1,8*2*4)*0,42</t>
  </si>
  <si>
    <t>784191101R00</t>
  </si>
  <si>
    <t>Příprava povrchu Penetrace (napouštění) podkladu disperzní, jednonásobná</t>
  </si>
  <si>
    <t>784195212R00</t>
  </si>
  <si>
    <t>Malby z malířských směsí otěruvzdorných,  , bělost 82 %, dvojnásobné, Hmota nátěrová typ: malířská; funkce: dekorační; barva: bílá; lesk: matný (G3)</t>
  </si>
  <si>
    <t>(15,88+7,09+3,04+0,775)*2*1,62+0,78*2,47+6,98*0,47</t>
  </si>
  <si>
    <t>0,5*0,59*2+1,96*0,5</t>
  </si>
  <si>
    <t>-(2,56+1,97+1,96+2,58)*1,3</t>
  </si>
  <si>
    <t>(2,56+1,97+1,96+2,58)*0,415+0,415*1,3*2*4</t>
  </si>
  <si>
    <t>51,95</t>
  </si>
  <si>
    <t>6,5*3,62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</si>
  <si>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</si>
  <si>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</si>
  <si>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</si>
  <si>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</si>
  <si>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</si>
  <si>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</si>
  <si>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</si>
  <si>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</si>
  <si>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</si>
  <si>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</si>
  <si>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</si>
  <si>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</si>
  <si>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</si>
  <si>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</si>
  <si>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kategorie 17 09 04 smíšené stavební a demoliční odpady</t>
  </si>
  <si>
    <t>00001</t>
  </si>
  <si>
    <t>Zařízení staveniště - mobilní WC a šatna</t>
  </si>
  <si>
    <t>SUM</t>
  </si>
  <si>
    <t>END</t>
  </si>
  <si>
    <t>905      R02</t>
  </si>
  <si>
    <t>Hzs-revize provoz.souboru a st.obj., Uprava stavajiciho rozvadece</t>
  </si>
  <si>
    <t>h</t>
  </si>
  <si>
    <t>Prav.M</t>
  </si>
  <si>
    <t>HZS</t>
  </si>
  <si>
    <t>POL10_</t>
  </si>
  <si>
    <t>211010002R00</t>
  </si>
  <si>
    <t>Osazení hmoždinky do cihlového zdiva, průměr 8 mm</t>
  </si>
  <si>
    <t>POL1_0</t>
  </si>
  <si>
    <t>210010001RU2</t>
  </si>
  <si>
    <t>Montáž trubky ohebné, z PVC, uložené pod omítku, vnější průměr 16 mm, mech. pevnost 320 N/5 cm, včetně dodávky materiálu</t>
  </si>
  <si>
    <t>210010301RT1</t>
  </si>
  <si>
    <t>Montáž krabice plastové přístrojové, kruhové, o průměru 73 mm, hloubky 30 mm,  , do zdiva, bez zapojení, včetně dodávky</t>
  </si>
  <si>
    <t>210010321RT1</t>
  </si>
  <si>
    <t>Montáž krabice plastové univerzální, kruhové, o průměru 73 mm, hloubky 42 mm, s víčkem a svorkovnicí, do zdiva, se zapojením, včetně dodávky</t>
  </si>
  <si>
    <t>210010322RT1</t>
  </si>
  <si>
    <t>Montáž krabice plastové rozvodné, kruhové, o průměru 73 mm, hloubky 42 mm, s víčkem a svorkovnicí, do zdiva, se zapojením, včetně dodávky</t>
  </si>
  <si>
    <t>210100001R00</t>
  </si>
  <si>
    <t>Ukončení vodičů  v rozvaděči včetně zapojení a vodičové koncovky,  , průřez do 2,5 mm2</t>
  </si>
  <si>
    <t>210040701R00</t>
  </si>
  <si>
    <t>Montáž drážky pro trubku nebo kabel, do průměru 29 mm, včetně vysekání, zazdění a začištění</t>
  </si>
  <si>
    <t>210110001RT2</t>
  </si>
  <si>
    <t>Montáž spínače nástěnného pro prostředí obyčejné nebo vlhké včetně zapojení a dodávky spínače, jednopólového,  , řazení 1</t>
  </si>
  <si>
    <t>210110041RT7</t>
  </si>
  <si>
    <t>Montáž spínače zapuštěného a polozapuštěného včetně zapojení, dodávky spínače, krytu bez rámečku, jednopólového,  , řazení 1</t>
  </si>
  <si>
    <t>210110054RT6</t>
  </si>
  <si>
    <t>Montáž spínače zapuštěného a polozapuštěného včetně zapojení, dodávky spínače, krytu a rámečku, střídavého dvojitého,  , řazení 6+6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</si>
  <si>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</si>
  <si>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</si>
  <si>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</si>
  <si>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</si>
  <si>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210201514R00</t>
  </si>
  <si>
    <t>Montáž svítidla LED do bytových nebo společenských místností, stropního závěsného, na čtyři upevňovací body</t>
  </si>
  <si>
    <t>s vestavěným LED modulem</t>
  </si>
  <si>
    <t>34814161R1</t>
  </si>
  <si>
    <t>A sv. vestavné LED 86W/4000K, barva bílá,, optika 65°, čočka s černou mřížkou, l=2271mm, 230V</t>
  </si>
  <si>
    <t>POL3_0</t>
  </si>
  <si>
    <t>34814161R2</t>
  </si>
  <si>
    <t>B sv. přisazené/závěsné LED 44,3W/4K, 230V,, IP66, 6920lm, l=1572mm</t>
  </si>
  <si>
    <t>34828441R1</t>
  </si>
  <si>
    <t>N sv. nástěnné nouzové LED 4K, 120lm, 1h,, autotest, barva bílá</t>
  </si>
  <si>
    <t>34828441R2</t>
  </si>
  <si>
    <t>N1 sv. vestavné protipanické LED 4K, 500lm 1h,, autotest, barva bílá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</si>
  <si>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</si>
  <si>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</si>
  <si>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</si>
  <si>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</si>
  <si>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210120803R00</t>
  </si>
  <si>
    <t>Montáž chrániče proudového, dvoupólového, do 40 A</t>
  </si>
  <si>
    <t>358891505R</t>
  </si>
  <si>
    <t>chránič nadproudový; typ AC; jmen.proud 10,00 A; počet pólů 1+N; jmen.reziduální proud 30 mA; IP 20; charakt. C; tepl.okolí od -5 do+ 40 °C</t>
  </si>
  <si>
    <t>RTS 24/ I</t>
  </si>
  <si>
    <t>358891503R</t>
  </si>
  <si>
    <t>chránič nadproudový; typ AC; jmen.proud 16,00 A; počet pólů 1+N; jmen.reziduální proud 30 mA; IP 20; charakt. B; tepl.okolí od -5 do+ 40 °C</t>
  </si>
  <si>
    <t>210290842R00</t>
  </si>
  <si>
    <t xml:space="preserve">Montáž demontáž a montáž krytu na oceloplechovém rozvaděči, nad 70 cm,  </t>
  </si>
  <si>
    <t>220261664R00</t>
  </si>
  <si>
    <t>Hrubá výplň drážky</t>
  </si>
  <si>
    <t>220261665R00</t>
  </si>
  <si>
    <t>Začištění drážky, konečná úprava</t>
  </si>
  <si>
    <t>222261265R00</t>
  </si>
  <si>
    <t>Příchytka kabelová 54-63 mm</t>
  </si>
  <si>
    <t>220281659R00</t>
  </si>
  <si>
    <t>Snesení návěst. kabelu včetně demontáže Niedax</t>
  </si>
  <si>
    <t>229880061R00</t>
  </si>
  <si>
    <t>Demontáž relé</t>
  </si>
  <si>
    <t>650801113R00</t>
  </si>
  <si>
    <t>Demontáž svítidla stropního, přisazeného</t>
  </si>
  <si>
    <t>220890202R00</t>
  </si>
  <si>
    <t>Revize</t>
  </si>
  <si>
    <t>Soubor</t>
  </si>
  <si>
    <t>005241010R</t>
  </si>
  <si>
    <t xml:space="preserve">Dokumentace skutečného provedení </t>
  </si>
  <si>
    <t>VRN</t>
  </si>
  <si>
    <t>POL99_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</si>
</sst>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3283fRLmCnWDpeRlIUOkhQ1NIb73HO3H2qkE2oNUNyTvjX2m9EOQ0cPJjdAmW09naZl+Dc1D8dUPRlU0lKeaTQ==" saltValue="d3tZ0QedhaX+hef8dpGP6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SUMIF(F55:F69,A16,I55:I69)+SUMIF(F55:F69,"PSU",I55:I69)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SUMIF(F55:F69,A17,I55:I69)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SUMIF(F55:F69,A18,I55:I69)</f>
        <v>0</v>
      </c>
      <c r="J18" s="85"/>
    </row>
    <row r="19" spans="1:10" ht="23.25" customHeight="1" x14ac:dyDescent="0.2">
      <c r="A19" s="197" t="s">
        <v>92</v>
      </c>
      <c r="B19" s="38" t="s">
        <v>27</v>
      </c>
      <c r="C19" s="62"/>
      <c r="D19" s="63"/>
      <c r="E19" s="83"/>
      <c r="F19" s="84"/>
      <c r="G19" s="83"/>
      <c r="H19" s="84"/>
      <c r="I19" s="83">
        <f>SUMIF(F55:F69,A19,I55:I69)</f>
        <v>0</v>
      </c>
      <c r="J19" s="85"/>
    </row>
    <row r="20" spans="1:10" ht="23.25" customHeight="1" x14ac:dyDescent="0.2">
      <c r="A20" s="197" t="s">
        <v>93</v>
      </c>
      <c r="B20" s="38" t="s">
        <v>28</v>
      </c>
      <c r="C20" s="62"/>
      <c r="D20" s="63"/>
      <c r="E20" s="83"/>
      <c r="F20" s="84"/>
      <c r="G20" s="83"/>
      <c r="H20" s="84"/>
      <c r="I20" s="83">
        <f>SUMIF(F55:F69,A20,I55:I69)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'01 11340_01 Pol'!AE181+'01 11340_02 Pol'!AE79</f>
        <v>0</v>
      </c>
      <c r="G39" s="148">
        <f>'01 11340_01 Pol'!AF181+'01 11340_02 Pol'!AF79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'01 11340_01 Pol'!AE181+'01 11340_02 Pol'!AE79</f>
        <v>0</v>
      </c>
      <c r="G41" s="155">
        <f>'01 11340_01 Pol'!AF181+'01 11340_02 Pol'!AF79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50</v>
      </c>
      <c r="D42" s="146"/>
      <c r="E42" s="146"/>
      <c r="F42" s="159">
        <f>'01 11340_01 Pol'!AE181</f>
        <v>0</v>
      </c>
      <c r="G42" s="149">
        <f>'01 11340_01 Pol'!AF181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3</v>
      </c>
      <c r="B43" s="158" t="s">
        <v>51</v>
      </c>
      <c r="C43" s="146" t="s">
        <v>52</v>
      </c>
      <c r="D43" s="146"/>
      <c r="E43" s="146"/>
      <c r="F43" s="159">
        <f>'01 11340_02 Pol'!AE79</f>
        <v>0</v>
      </c>
      <c r="G43" s="149">
        <f>'01 11340_02 Pol'!AF79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4"/>
      <c r="B44" s="160" t="s">
        <v>53</v>
      </c>
      <c r="C44" s="161"/>
      <c r="D44" s="161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59</v>
      </c>
      <c r="B49" t="s">
        <v>61</v>
      </c>
    </row>
    <row r="52" spans="1:10" ht="15.75" x14ac:dyDescent="0.25">
      <c r="B52" s="176" t="s">
        <v>62</v>
      </c>
    </row>
    <row r="54" spans="1:10" ht="25.5" customHeight="1" x14ac:dyDescent="0.2">
      <c r="A54" s="178"/>
      <c r="B54" s="181" t="s">
        <v>17</v>
      </c>
      <c r="C54" s="181" t="s">
        <v>5</v>
      </c>
      <c r="D54" s="182"/>
      <c r="E54" s="182"/>
      <c r="F54" s="183" t="s">
        <v>63</v>
      </c>
      <c r="G54" s="183"/>
      <c r="H54" s="183"/>
      <c r="I54" s="183" t="s">
        <v>29</v>
      </c>
      <c r="J54" s="183" t="s">
        <v>0</v>
      </c>
    </row>
    <row r="55" spans="1:10" ht="36.75" customHeight="1" x14ac:dyDescent="0.2">
      <c r="A55" s="179"/>
      <c r="B55" s="184" t="s">
        <v>64</v>
      </c>
      <c r="C55" s="185" t="s">
        <v>65</v>
      </c>
      <c r="D55" s="186"/>
      <c r="E55" s="186"/>
      <c r="F55" s="193" t="s">
        <v>24</v>
      </c>
      <c r="G55" s="194"/>
      <c r="H55" s="194"/>
      <c r="I55" s="194">
        <f>'01 11340_01 Pol'!G8</f>
        <v>0</v>
      </c>
      <c r="J55" s="190" t="str">
        <f>IF(I70=0,"",I55/I70*100)</f>
        <v/>
      </c>
    </row>
    <row r="56" spans="1:10" ht="36.75" customHeight="1" x14ac:dyDescent="0.2">
      <c r="A56" s="179"/>
      <c r="B56" s="184" t="s">
        <v>66</v>
      </c>
      <c r="C56" s="185" t="s">
        <v>67</v>
      </c>
      <c r="D56" s="186"/>
      <c r="E56" s="186"/>
      <c r="F56" s="193" t="s">
        <v>24</v>
      </c>
      <c r="G56" s="194"/>
      <c r="H56" s="194"/>
      <c r="I56" s="194">
        <f>'01 11340_01 Pol'!G25</f>
        <v>0</v>
      </c>
      <c r="J56" s="190" t="str">
        <f>IF(I70=0,"",I56/I70*100)</f>
        <v/>
      </c>
    </row>
    <row r="57" spans="1:10" ht="36.75" customHeight="1" x14ac:dyDescent="0.2">
      <c r="A57" s="179"/>
      <c r="B57" s="184" t="s">
        <v>68</v>
      </c>
      <c r="C57" s="185" t="s">
        <v>69</v>
      </c>
      <c r="D57" s="186"/>
      <c r="E57" s="186"/>
      <c r="F57" s="193" t="s">
        <v>24</v>
      </c>
      <c r="G57" s="194"/>
      <c r="H57" s="194"/>
      <c r="I57" s="194">
        <f>'01 11340_01 Pol'!G46</f>
        <v>0</v>
      </c>
      <c r="J57" s="190" t="str">
        <f>IF(I70=0,"",I57/I70*100)</f>
        <v/>
      </c>
    </row>
    <row r="58" spans="1:10" ht="36.75" customHeight="1" x14ac:dyDescent="0.2">
      <c r="A58" s="179"/>
      <c r="B58" s="184" t="s">
        <v>70</v>
      </c>
      <c r="C58" s="185" t="s">
        <v>71</v>
      </c>
      <c r="D58" s="186"/>
      <c r="E58" s="186"/>
      <c r="F58" s="193" t="s">
        <v>24</v>
      </c>
      <c r="G58" s="194"/>
      <c r="H58" s="194"/>
      <c r="I58" s="194">
        <f>'01 11340_02 Pol'!G8</f>
        <v>0</v>
      </c>
      <c r="J58" s="190" t="str">
        <f>IF(I70=0,"",I58/I70*100)</f>
        <v/>
      </c>
    </row>
    <row r="59" spans="1:10" ht="36.75" customHeight="1" x14ac:dyDescent="0.2">
      <c r="A59" s="179"/>
      <c r="B59" s="184" t="s">
        <v>72</v>
      </c>
      <c r="C59" s="185" t="s">
        <v>73</v>
      </c>
      <c r="D59" s="186"/>
      <c r="E59" s="186"/>
      <c r="F59" s="193" t="s">
        <v>24</v>
      </c>
      <c r="G59" s="194"/>
      <c r="H59" s="194"/>
      <c r="I59" s="194">
        <f>'01 11340_01 Pol'!G100</f>
        <v>0</v>
      </c>
      <c r="J59" s="190" t="str">
        <f>IF(I70=0,"",I59/I70*100)</f>
        <v/>
      </c>
    </row>
    <row r="60" spans="1:10" ht="36.75" customHeight="1" x14ac:dyDescent="0.2">
      <c r="A60" s="179"/>
      <c r="B60" s="184" t="s">
        <v>74</v>
      </c>
      <c r="C60" s="185" t="s">
        <v>75</v>
      </c>
      <c r="D60" s="186"/>
      <c r="E60" s="186"/>
      <c r="F60" s="193" t="s">
        <v>25</v>
      </c>
      <c r="G60" s="194"/>
      <c r="H60" s="194"/>
      <c r="I60" s="194">
        <f>'01 11340_01 Pol'!G104</f>
        <v>0</v>
      </c>
      <c r="J60" s="190" t="str">
        <f>IF(I70=0,"",I60/I70*100)</f>
        <v/>
      </c>
    </row>
    <row r="61" spans="1:10" ht="36.75" customHeight="1" x14ac:dyDescent="0.2">
      <c r="A61" s="179"/>
      <c r="B61" s="184" t="s">
        <v>76</v>
      </c>
      <c r="C61" s="185" t="s">
        <v>77</v>
      </c>
      <c r="D61" s="186"/>
      <c r="E61" s="186"/>
      <c r="F61" s="193" t="s">
        <v>25</v>
      </c>
      <c r="G61" s="194"/>
      <c r="H61" s="194"/>
      <c r="I61" s="194">
        <f>'01 11340_01 Pol'!G117</f>
        <v>0</v>
      </c>
      <c r="J61" s="190" t="str">
        <f>IF(I70=0,"",I61/I70*100)</f>
        <v/>
      </c>
    </row>
    <row r="62" spans="1:10" ht="36.75" customHeight="1" x14ac:dyDescent="0.2">
      <c r="A62" s="179"/>
      <c r="B62" s="184" t="s">
        <v>78</v>
      </c>
      <c r="C62" s="185" t="s">
        <v>79</v>
      </c>
      <c r="D62" s="186"/>
      <c r="E62" s="186"/>
      <c r="F62" s="193" t="s">
        <v>25</v>
      </c>
      <c r="G62" s="194"/>
      <c r="H62" s="194"/>
      <c r="I62" s="194">
        <f>'01 11340_01 Pol'!G130</f>
        <v>0</v>
      </c>
      <c r="J62" s="190" t="str">
        <f>IF(I70=0,"",I62/I70*100)</f>
        <v/>
      </c>
    </row>
    <row r="63" spans="1:10" ht="36.75" customHeight="1" x14ac:dyDescent="0.2">
      <c r="A63" s="179"/>
      <c r="B63" s="184" t="s">
        <v>80</v>
      </c>
      <c r="C63" s="185" t="s">
        <v>81</v>
      </c>
      <c r="D63" s="186"/>
      <c r="E63" s="186"/>
      <c r="F63" s="193" t="s">
        <v>25</v>
      </c>
      <c r="G63" s="194"/>
      <c r="H63" s="194"/>
      <c r="I63" s="194">
        <f>'01 11340_01 Pol'!G135</f>
        <v>0</v>
      </c>
      <c r="J63" s="190" t="str">
        <f>IF(I70=0,"",I63/I70*100)</f>
        <v/>
      </c>
    </row>
    <row r="64" spans="1:10" ht="36.75" customHeight="1" x14ac:dyDescent="0.2">
      <c r="A64" s="179"/>
      <c r="B64" s="184" t="s">
        <v>82</v>
      </c>
      <c r="C64" s="185" t="s">
        <v>83</v>
      </c>
      <c r="D64" s="186"/>
      <c r="E64" s="186"/>
      <c r="F64" s="193" t="s">
        <v>25</v>
      </c>
      <c r="G64" s="194"/>
      <c r="H64" s="194"/>
      <c r="I64" s="194">
        <f>'01 11340_01 Pol'!G146</f>
        <v>0</v>
      </c>
      <c r="J64" s="190" t="str">
        <f>IF(I70=0,"",I64/I70*100)</f>
        <v/>
      </c>
    </row>
    <row r="65" spans="1:10" ht="36.75" customHeight="1" x14ac:dyDescent="0.2">
      <c r="A65" s="179"/>
      <c r="B65" s="184" t="s">
        <v>84</v>
      </c>
      <c r="C65" s="185" t="s">
        <v>85</v>
      </c>
      <c r="D65" s="186"/>
      <c r="E65" s="186"/>
      <c r="F65" s="193" t="s">
        <v>26</v>
      </c>
      <c r="G65" s="194"/>
      <c r="H65" s="194"/>
      <c r="I65" s="194">
        <f>'01 11340_02 Pol'!G11</f>
        <v>0</v>
      </c>
      <c r="J65" s="190" t="str">
        <f>IF(I70=0,"",I65/I70*100)</f>
        <v/>
      </c>
    </row>
    <row r="66" spans="1:10" ht="36.75" customHeight="1" x14ac:dyDescent="0.2">
      <c r="A66" s="179"/>
      <c r="B66" s="184" t="s">
        <v>86</v>
      </c>
      <c r="C66" s="185" t="s">
        <v>87</v>
      </c>
      <c r="D66" s="186"/>
      <c r="E66" s="186"/>
      <c r="F66" s="193" t="s">
        <v>26</v>
      </c>
      <c r="G66" s="194"/>
      <c r="H66" s="194"/>
      <c r="I66" s="194">
        <f>'01 11340_02 Pol'!G59</f>
        <v>0</v>
      </c>
      <c r="J66" s="190" t="str">
        <f>IF(I70=0,"",I66/I70*100)</f>
        <v/>
      </c>
    </row>
    <row r="67" spans="1:10" ht="36.75" customHeight="1" x14ac:dyDescent="0.2">
      <c r="A67" s="179"/>
      <c r="B67" s="184" t="s">
        <v>88</v>
      </c>
      <c r="C67" s="185" t="s">
        <v>52</v>
      </c>
      <c r="D67" s="186"/>
      <c r="E67" s="186"/>
      <c r="F67" s="193" t="s">
        <v>26</v>
      </c>
      <c r="G67" s="194"/>
      <c r="H67" s="194"/>
      <c r="I67" s="194">
        <f>'01 11340_02 Pol'!G70</f>
        <v>0</v>
      </c>
      <c r="J67" s="190" t="str">
        <f>IF(I70=0,"",I67/I70*100)</f>
        <v/>
      </c>
    </row>
    <row r="68" spans="1:10" ht="36.75" customHeight="1" x14ac:dyDescent="0.2">
      <c r="A68" s="179"/>
      <c r="B68" s="184" t="s">
        <v>89</v>
      </c>
      <c r="C68" s="185" t="s">
        <v>90</v>
      </c>
      <c r="D68" s="186"/>
      <c r="E68" s="186"/>
      <c r="F68" s="193" t="s">
        <v>91</v>
      </c>
      <c r="G68" s="194"/>
      <c r="H68" s="194"/>
      <c r="I68" s="194">
        <f>'01 11340_01 Pol'!G164</f>
        <v>0</v>
      </c>
      <c r="J68" s="190" t="str">
        <f>IF(I70=0,"",I68/I70*100)</f>
        <v/>
      </c>
    </row>
    <row r="69" spans="1:10" ht="36.75" customHeight="1" x14ac:dyDescent="0.2">
      <c r="A69" s="179"/>
      <c r="B69" s="184" t="s">
        <v>92</v>
      </c>
      <c r="C69" s="185" t="s">
        <v>27</v>
      </c>
      <c r="D69" s="186"/>
      <c r="E69" s="186"/>
      <c r="F69" s="193" t="s">
        <v>92</v>
      </c>
      <c r="G69" s="194"/>
      <c r="H69" s="194"/>
      <c r="I69" s="194">
        <f>'01 11340_01 Pol'!G177+'01 11340_02 Pol'!G73</f>
        <v>0</v>
      </c>
      <c r="J69" s="190" t="str">
        <f>IF(I70=0,"",I69/I70*100)</f>
        <v/>
      </c>
    </row>
    <row r="70" spans="1:10" ht="25.5" customHeight="1" x14ac:dyDescent="0.2">
      <c r="A70" s="180"/>
      <c r="B70" s="187" t="s">
        <v>1</v>
      </c>
      <c r="C70" s="188"/>
      <c r="D70" s="189"/>
      <c r="E70" s="189"/>
      <c r="F70" s="195"/>
      <c r="G70" s="196"/>
      <c r="H70" s="196"/>
      <c r="I70" s="196">
        <f>SUM(I55:I69)</f>
        <v>0</v>
      </c>
      <c r="J70" s="191">
        <f>SUM(J55:J69)</f>
        <v>0</v>
      </c>
    </row>
    <row r="71" spans="1:10" x14ac:dyDescent="0.2">
      <c r="F71" s="133"/>
      <c r="G71" s="133"/>
      <c r="H71" s="133"/>
      <c r="I71" s="133"/>
      <c r="J71" s="192"/>
    </row>
    <row r="72" spans="1:10" x14ac:dyDescent="0.2">
      <c r="F72" s="133"/>
      <c r="G72" s="133"/>
      <c r="H72" s="133"/>
      <c r="I72" s="133"/>
      <c r="J72" s="192"/>
    </row>
    <row r="73" spans="1:10" x14ac:dyDescent="0.2">
      <c r="F73" s="133"/>
      <c r="G73" s="133"/>
      <c r="H73" s="133"/>
      <c r="I73" s="133"/>
      <c r="J73" s="192"/>
    </row>
  </sheetData>
  <sheetProtection algorithmName="SHA-512" hashValue="c1njFiRa0CFgPmVT86Nj2wKvmb0tTZNQoBpGWlFPuqOM/w0FAHtkvV/LNLi6TLtLw7LTZ+1HK+/lEhJIbU1b7g==" saltValue="uXhW55TLZr1oHu5kfRKxQ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9:E69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gORLgbrAT3UI9Xii2bBH5frCBFjkjkh8fe1pMsIh8x4Z1wO4M9wbCU7RCLpqGxgcio/8dw3iGZSF0qOg3wordA==" saltValue="1pu74/vw5bCEBMU0kTVFb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130F-2507-4C0C-88F1-0DD04CFA79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94</v>
      </c>
      <c r="B1" s="198"/>
      <c r="C1" s="198"/>
      <c r="D1" s="198"/>
      <c r="E1" s="198"/>
      <c r="F1" s="198"/>
      <c r="G1" s="198"/>
      <c r="AG1" t="s">
        <v>95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96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96</v>
      </c>
      <c r="AG3" t="s">
        <v>97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98</v>
      </c>
    </row>
    <row r="5" spans="1:60" x14ac:dyDescent="0.2">
      <c r="D5" s="10"/>
    </row>
    <row r="6" spans="1:60" ht="38.25" x14ac:dyDescent="0.2">
      <c r="A6" s="209" t="s">
        <v>99</v>
      </c>
      <c r="B6" s="211" t="s">
        <v>100</v>
      </c>
      <c r="C6" s="211" t="s">
        <v>101</v>
      </c>
      <c r="D6" s="210" t="s">
        <v>102</v>
      </c>
      <c r="E6" s="209" t="s">
        <v>103</v>
      </c>
      <c r="F6" s="208" t="s">
        <v>104</v>
      </c>
      <c r="G6" s="209" t="s">
        <v>29</v>
      </c>
      <c r="H6" s="212" t="s">
        <v>30</v>
      </c>
      <c r="I6" s="212" t="s">
        <v>105</v>
      </c>
      <c r="J6" s="212" t="s">
        <v>31</v>
      </c>
      <c r="K6" s="212" t="s">
        <v>106</v>
      </c>
      <c r="L6" s="212" t="s">
        <v>107</v>
      </c>
      <c r="M6" s="212" t="s">
        <v>108</v>
      </c>
      <c r="N6" s="212" t="s">
        <v>109</v>
      </c>
      <c r="O6" s="212" t="s">
        <v>110</v>
      </c>
      <c r="P6" s="212" t="s">
        <v>111</v>
      </c>
      <c r="Q6" s="212" t="s">
        <v>112</v>
      </c>
      <c r="R6" s="212" t="s">
        <v>113</v>
      </c>
      <c r="S6" s="212" t="s">
        <v>114</v>
      </c>
      <c r="T6" s="212" t="s">
        <v>115</v>
      </c>
      <c r="U6" s="212" t="s">
        <v>116</v>
      </c>
      <c r="V6" s="212" t="s">
        <v>117</v>
      </c>
      <c r="W6" s="212" t="s">
        <v>118</v>
      </c>
      <c r="X6" s="212" t="s">
        <v>119</v>
      </c>
      <c r="Y6" s="212" t="s">
        <v>120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121</v>
      </c>
      <c r="B8" s="228" t="s">
        <v>64</v>
      </c>
      <c r="C8" s="246" t="s">
        <v>65</v>
      </c>
      <c r="D8" s="229"/>
      <c r="E8" s="230"/>
      <c r="F8" s="231"/>
      <c r="G8" s="231">
        <f>SUMIF(AG9:AG24,"&lt;&gt;NOR",G9:G24)</f>
        <v>0</v>
      </c>
      <c r="H8" s="231"/>
      <c r="I8" s="231">
        <f>SUM(I9:I24)</f>
        <v>0</v>
      </c>
      <c r="J8" s="231"/>
      <c r="K8" s="231">
        <f>SUM(K9:K24)</f>
        <v>0</v>
      </c>
      <c r="L8" s="231"/>
      <c r="M8" s="231">
        <f>SUM(M9:M24)</f>
        <v>0</v>
      </c>
      <c r="N8" s="230"/>
      <c r="O8" s="230">
        <f>SUM(O9:O24)</f>
        <v>1.35</v>
      </c>
      <c r="P8" s="230"/>
      <c r="Q8" s="230">
        <f>SUM(Q9:Q24)</f>
        <v>0</v>
      </c>
      <c r="R8" s="231"/>
      <c r="S8" s="231"/>
      <c r="T8" s="232"/>
      <c r="U8" s="226"/>
      <c r="V8" s="226">
        <f>SUM(V9:V24)</f>
        <v>55.480000000000004</v>
      </c>
      <c r="W8" s="226"/>
      <c r="X8" s="226"/>
      <c r="Y8" s="226"/>
      <c r="AG8" t="s">
        <v>122</v>
      </c>
    </row>
    <row r="9" spans="1:60" ht="33.75" outlineLevel="1" x14ac:dyDescent="0.2">
      <c r="A9" s="234">
        <v>1</v>
      </c>
      <c r="B9" s="235" t="s">
        <v>123</v>
      </c>
      <c r="C9" s="247" t="s">
        <v>124</v>
      </c>
      <c r="D9" s="236" t="s">
        <v>125</v>
      </c>
      <c r="E9" s="237">
        <v>0.57999999999999996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0.27929999999999999</v>
      </c>
      <c r="O9" s="237">
        <f>ROUND(E9*N9,2)</f>
        <v>0.16</v>
      </c>
      <c r="P9" s="237">
        <v>0</v>
      </c>
      <c r="Q9" s="237">
        <f>ROUND(E9*P9,2)</f>
        <v>0</v>
      </c>
      <c r="R9" s="239" t="s">
        <v>126</v>
      </c>
      <c r="S9" s="239" t="s">
        <v>127</v>
      </c>
      <c r="T9" s="240" t="s">
        <v>127</v>
      </c>
      <c r="U9" s="223">
        <v>1.0209999999999999</v>
      </c>
      <c r="V9" s="223">
        <f>ROUND(E9*U9,2)</f>
        <v>0.59</v>
      </c>
      <c r="W9" s="223"/>
      <c r="X9" s="223" t="s">
        <v>128</v>
      </c>
      <c r="Y9" s="223" t="s">
        <v>129</v>
      </c>
      <c r="Z9" s="213"/>
      <c r="AA9" s="213"/>
      <c r="AB9" s="213"/>
      <c r="AC9" s="213"/>
      <c r="AD9" s="213"/>
      <c r="AE9" s="213"/>
      <c r="AF9" s="213"/>
      <c r="AG9" s="213" t="s">
        <v>130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48" t="s">
        <v>131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49" t="s">
        <v>133</v>
      </c>
      <c r="D11" s="224"/>
      <c r="E11" s="225">
        <v>0.57999999999999996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134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0"/>
      <c r="D12" s="242"/>
      <c r="E12" s="242"/>
      <c r="F12" s="242"/>
      <c r="G12" s="242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135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4">
        <v>2</v>
      </c>
      <c r="B13" s="235" t="s">
        <v>136</v>
      </c>
      <c r="C13" s="247" t="s">
        <v>137</v>
      </c>
      <c r="D13" s="236" t="s">
        <v>138</v>
      </c>
      <c r="E13" s="237">
        <v>0.40481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0.76895000000000002</v>
      </c>
      <c r="O13" s="237">
        <f>ROUND(E13*N13,2)</f>
        <v>0.31</v>
      </c>
      <c r="P13" s="237">
        <v>0</v>
      </c>
      <c r="Q13" s="237">
        <f>ROUND(E13*P13,2)</f>
        <v>0</v>
      </c>
      <c r="R13" s="239" t="s">
        <v>126</v>
      </c>
      <c r="S13" s="239" t="s">
        <v>127</v>
      </c>
      <c r="T13" s="240" t="s">
        <v>127</v>
      </c>
      <c r="U13" s="223">
        <v>3.13672</v>
      </c>
      <c r="V13" s="223">
        <f>ROUND(E13*U13,2)</f>
        <v>1.27</v>
      </c>
      <c r="W13" s="223"/>
      <c r="X13" s="223" t="s">
        <v>128</v>
      </c>
      <c r="Y13" s="223" t="s">
        <v>129</v>
      </c>
      <c r="Z13" s="213"/>
      <c r="AA13" s="213"/>
      <c r="AB13" s="213"/>
      <c r="AC13" s="213"/>
      <c r="AD13" s="213"/>
      <c r="AE13" s="213"/>
      <c r="AF13" s="213"/>
      <c r="AG13" s="213" t="s">
        <v>130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48" t="s">
        <v>131</v>
      </c>
      <c r="D14" s="241"/>
      <c r="E14" s="241"/>
      <c r="F14" s="241"/>
      <c r="G14" s="241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49" t="s">
        <v>139</v>
      </c>
      <c r="D15" s="224"/>
      <c r="E15" s="225">
        <v>0.40481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0"/>
      <c r="D16" s="242"/>
      <c r="E16" s="242"/>
      <c r="F16" s="242"/>
      <c r="G16" s="242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135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4">
        <v>3</v>
      </c>
      <c r="B17" s="235" t="s">
        <v>140</v>
      </c>
      <c r="C17" s="247" t="s">
        <v>141</v>
      </c>
      <c r="D17" s="236" t="s">
        <v>138</v>
      </c>
      <c r="E17" s="237">
        <v>0.33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0.76605000000000001</v>
      </c>
      <c r="O17" s="237">
        <f>ROUND(E17*N17,2)</f>
        <v>0.25</v>
      </c>
      <c r="P17" s="237">
        <v>0</v>
      </c>
      <c r="Q17" s="237">
        <f>ROUND(E17*P17,2)</f>
        <v>0</v>
      </c>
      <c r="R17" s="239" t="s">
        <v>126</v>
      </c>
      <c r="S17" s="239" t="s">
        <v>127</v>
      </c>
      <c r="T17" s="240" t="s">
        <v>127</v>
      </c>
      <c r="U17" s="223">
        <v>3.3231899999999999</v>
      </c>
      <c r="V17" s="223">
        <f>ROUND(E17*U17,2)</f>
        <v>1.1000000000000001</v>
      </c>
      <c r="W17" s="223"/>
      <c r="X17" s="223" t="s">
        <v>128</v>
      </c>
      <c r="Y17" s="223" t="s">
        <v>129</v>
      </c>
      <c r="Z17" s="213"/>
      <c r="AA17" s="213"/>
      <c r="AB17" s="213"/>
      <c r="AC17" s="213"/>
      <c r="AD17" s="213"/>
      <c r="AE17" s="213"/>
      <c r="AF17" s="213"/>
      <c r="AG17" s="213" t="s">
        <v>130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48" t="s">
        <v>131</v>
      </c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49" t="s">
        <v>142</v>
      </c>
      <c r="D19" s="224"/>
      <c r="E19" s="225">
        <v>0.33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134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0"/>
      <c r="D20" s="242"/>
      <c r="E20" s="242"/>
      <c r="F20" s="242"/>
      <c r="G20" s="242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4">
        <v>4</v>
      </c>
      <c r="B21" s="235" t="s">
        <v>143</v>
      </c>
      <c r="C21" s="247" t="s">
        <v>144</v>
      </c>
      <c r="D21" s="236" t="s">
        <v>125</v>
      </c>
      <c r="E21" s="237">
        <v>51.95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1.205E-2</v>
      </c>
      <c r="O21" s="237">
        <f>ROUND(E21*N21,2)</f>
        <v>0.63</v>
      </c>
      <c r="P21" s="237">
        <v>0</v>
      </c>
      <c r="Q21" s="237">
        <f>ROUND(E21*P21,2)</f>
        <v>0</v>
      </c>
      <c r="R21" s="239" t="s">
        <v>145</v>
      </c>
      <c r="S21" s="239" t="s">
        <v>127</v>
      </c>
      <c r="T21" s="240" t="s">
        <v>127</v>
      </c>
      <c r="U21" s="223">
        <v>1.0109999999999999</v>
      </c>
      <c r="V21" s="223">
        <f>ROUND(E21*U21,2)</f>
        <v>52.52</v>
      </c>
      <c r="W21" s="223"/>
      <c r="X21" s="223" t="s">
        <v>128</v>
      </c>
      <c r="Y21" s="223" t="s">
        <v>129</v>
      </c>
      <c r="Z21" s="213"/>
      <c r="AA21" s="213"/>
      <c r="AB21" s="213"/>
      <c r="AC21" s="213"/>
      <c r="AD21" s="213"/>
      <c r="AE21" s="213"/>
      <c r="AF21" s="213"/>
      <c r="AG21" s="213" t="s">
        <v>130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1"/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4">
        <v>5</v>
      </c>
      <c r="B23" s="235" t="s">
        <v>146</v>
      </c>
      <c r="C23" s="247" t="s">
        <v>147</v>
      </c>
      <c r="D23" s="236" t="s">
        <v>125</v>
      </c>
      <c r="E23" s="237">
        <v>57.6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148</v>
      </c>
      <c r="T23" s="240" t="s">
        <v>149</v>
      </c>
      <c r="U23" s="223">
        <v>0</v>
      </c>
      <c r="V23" s="223">
        <f>ROUND(E23*U23,2)</f>
        <v>0</v>
      </c>
      <c r="W23" s="223"/>
      <c r="X23" s="223" t="s">
        <v>128</v>
      </c>
      <c r="Y23" s="223" t="s">
        <v>129</v>
      </c>
      <c r="Z23" s="213"/>
      <c r="AA23" s="213"/>
      <c r="AB23" s="213"/>
      <c r="AC23" s="213"/>
      <c r="AD23" s="213"/>
      <c r="AE23" s="213"/>
      <c r="AF23" s="213"/>
      <c r="AG23" s="213" t="s">
        <v>130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1"/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135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7" t="s">
        <v>121</v>
      </c>
      <c r="B25" s="228" t="s">
        <v>66</v>
      </c>
      <c r="C25" s="246" t="s">
        <v>67</v>
      </c>
      <c r="D25" s="229"/>
      <c r="E25" s="230"/>
      <c r="F25" s="231"/>
      <c r="G25" s="231">
        <f>SUMIF(AG26:AG45,"&lt;&gt;NOR",G26:G45)</f>
        <v>0</v>
      </c>
      <c r="H25" s="231"/>
      <c r="I25" s="231">
        <f>SUM(I26:I45)</f>
        <v>0</v>
      </c>
      <c r="J25" s="231"/>
      <c r="K25" s="231">
        <f>SUM(K26:K45)</f>
        <v>0</v>
      </c>
      <c r="L25" s="231"/>
      <c r="M25" s="231">
        <f>SUM(M26:M45)</f>
        <v>0</v>
      </c>
      <c r="N25" s="230"/>
      <c r="O25" s="230">
        <f>SUM(O26:O45)</f>
        <v>13.989999999999998</v>
      </c>
      <c r="P25" s="230"/>
      <c r="Q25" s="230">
        <f>SUM(Q26:Q45)</f>
        <v>0</v>
      </c>
      <c r="R25" s="231"/>
      <c r="S25" s="231"/>
      <c r="T25" s="232"/>
      <c r="U25" s="226"/>
      <c r="V25" s="226">
        <f>SUM(V26:V45)</f>
        <v>114.16</v>
      </c>
      <c r="W25" s="226"/>
      <c r="X25" s="226"/>
      <c r="Y25" s="226"/>
      <c r="AG25" t="s">
        <v>122</v>
      </c>
    </row>
    <row r="26" spans="1:60" outlineLevel="1" x14ac:dyDescent="0.2">
      <c r="A26" s="234">
        <v>6</v>
      </c>
      <c r="B26" s="235" t="s">
        <v>150</v>
      </c>
      <c r="C26" s="247" t="s">
        <v>151</v>
      </c>
      <c r="D26" s="236" t="s">
        <v>125</v>
      </c>
      <c r="E26" s="237">
        <v>113.37965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4.4600000000000004E-3</v>
      </c>
      <c r="O26" s="237">
        <f>ROUND(E26*N26,2)</f>
        <v>0.51</v>
      </c>
      <c r="P26" s="237">
        <v>0</v>
      </c>
      <c r="Q26" s="237">
        <f>ROUND(E26*P26,2)</f>
        <v>0</v>
      </c>
      <c r="R26" s="239" t="s">
        <v>145</v>
      </c>
      <c r="S26" s="239" t="s">
        <v>127</v>
      </c>
      <c r="T26" s="240" t="s">
        <v>127</v>
      </c>
      <c r="U26" s="223">
        <v>0.25115999999999999</v>
      </c>
      <c r="V26" s="223">
        <f>ROUND(E26*U26,2)</f>
        <v>28.48</v>
      </c>
      <c r="W26" s="223"/>
      <c r="X26" s="223" t="s">
        <v>128</v>
      </c>
      <c r="Y26" s="223" t="s">
        <v>129</v>
      </c>
      <c r="Z26" s="213"/>
      <c r="AA26" s="213"/>
      <c r="AB26" s="213"/>
      <c r="AC26" s="213"/>
      <c r="AD26" s="213"/>
      <c r="AE26" s="213"/>
      <c r="AF26" s="213"/>
      <c r="AG26" s="213" t="s">
        <v>130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2" x14ac:dyDescent="0.2">
      <c r="A27" s="220"/>
      <c r="B27" s="221"/>
      <c r="C27" s="248" t="s">
        <v>152</v>
      </c>
      <c r="D27" s="241"/>
      <c r="E27" s="241"/>
      <c r="F27" s="241"/>
      <c r="G27" s="241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132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44" t="str">
        <f>C27</f>
        <v>na rovném povrchu vnitřních stěn, pilířů, svislých panelových konstrukcí, s nejnutnějším obroušením podkladu (pemzou apod.) a oprášením,</v>
      </c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0"/>
      <c r="D28" s="242"/>
      <c r="E28" s="242"/>
      <c r="F28" s="242"/>
      <c r="G28" s="242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4">
        <v>7</v>
      </c>
      <c r="B29" s="235" t="s">
        <v>153</v>
      </c>
      <c r="C29" s="247" t="s">
        <v>154</v>
      </c>
      <c r="D29" s="236" t="s">
        <v>125</v>
      </c>
      <c r="E29" s="237">
        <v>113.37965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3.6700000000000001E-3</v>
      </c>
      <c r="O29" s="237">
        <f>ROUND(E29*N29,2)</f>
        <v>0.42</v>
      </c>
      <c r="P29" s="237">
        <v>0</v>
      </c>
      <c r="Q29" s="237">
        <f>ROUND(E29*P29,2)</f>
        <v>0</v>
      </c>
      <c r="R29" s="239" t="s">
        <v>145</v>
      </c>
      <c r="S29" s="239" t="s">
        <v>127</v>
      </c>
      <c r="T29" s="240" t="s">
        <v>127</v>
      </c>
      <c r="U29" s="223">
        <v>0.36199999999999999</v>
      </c>
      <c r="V29" s="223">
        <f>ROUND(E29*U29,2)</f>
        <v>41.04</v>
      </c>
      <c r="W29" s="223"/>
      <c r="X29" s="223" t="s">
        <v>128</v>
      </c>
      <c r="Y29" s="223" t="s">
        <v>129</v>
      </c>
      <c r="Z29" s="213"/>
      <c r="AA29" s="213"/>
      <c r="AB29" s="213"/>
      <c r="AC29" s="213"/>
      <c r="AD29" s="213"/>
      <c r="AE29" s="213"/>
      <c r="AF29" s="213"/>
      <c r="AG29" s="213" t="s">
        <v>130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49" t="s">
        <v>155</v>
      </c>
      <c r="D30" s="224"/>
      <c r="E30" s="225">
        <v>113.37965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0"/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135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4">
        <v>8</v>
      </c>
      <c r="B32" s="235" t="s">
        <v>156</v>
      </c>
      <c r="C32" s="247" t="s">
        <v>157</v>
      </c>
      <c r="D32" s="236" t="s">
        <v>125</v>
      </c>
      <c r="E32" s="237">
        <v>109.55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7.0000000000000001E-3</v>
      </c>
      <c r="O32" s="237">
        <f>ROUND(E32*N32,2)</f>
        <v>0.77</v>
      </c>
      <c r="P32" s="237">
        <v>0</v>
      </c>
      <c r="Q32" s="237">
        <f>ROUND(E32*P32,2)</f>
        <v>0</v>
      </c>
      <c r="R32" s="239" t="s">
        <v>145</v>
      </c>
      <c r="S32" s="239" t="s">
        <v>127</v>
      </c>
      <c r="T32" s="240" t="s">
        <v>127</v>
      </c>
      <c r="U32" s="223">
        <v>0.254</v>
      </c>
      <c r="V32" s="223">
        <f>ROUND(E32*U32,2)</f>
        <v>27.83</v>
      </c>
      <c r="W32" s="223"/>
      <c r="X32" s="223" t="s">
        <v>128</v>
      </c>
      <c r="Y32" s="223" t="s">
        <v>129</v>
      </c>
      <c r="Z32" s="213"/>
      <c r="AA32" s="213"/>
      <c r="AB32" s="213"/>
      <c r="AC32" s="213"/>
      <c r="AD32" s="213"/>
      <c r="AE32" s="213"/>
      <c r="AF32" s="213"/>
      <c r="AG32" s="213" t="s">
        <v>130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48" t="s">
        <v>158</v>
      </c>
      <c r="D33" s="241"/>
      <c r="E33" s="241"/>
      <c r="F33" s="241"/>
      <c r="G33" s="241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132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49" t="s">
        <v>159</v>
      </c>
      <c r="D34" s="224"/>
      <c r="E34" s="225">
        <v>109.55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134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0"/>
      <c r="D35" s="242"/>
      <c r="E35" s="242"/>
      <c r="F35" s="242"/>
      <c r="G35" s="242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34">
        <v>9</v>
      </c>
      <c r="B36" s="235" t="s">
        <v>160</v>
      </c>
      <c r="C36" s="247" t="s">
        <v>161</v>
      </c>
      <c r="D36" s="236" t="s">
        <v>125</v>
      </c>
      <c r="E36" s="237">
        <v>109.55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0.1111</v>
      </c>
      <c r="O36" s="237">
        <f>ROUND(E36*N36,2)</f>
        <v>12.17</v>
      </c>
      <c r="P36" s="237">
        <v>0</v>
      </c>
      <c r="Q36" s="237">
        <f>ROUND(E36*P36,2)</f>
        <v>0</v>
      </c>
      <c r="R36" s="239" t="s">
        <v>145</v>
      </c>
      <c r="S36" s="239" t="s">
        <v>127</v>
      </c>
      <c r="T36" s="240" t="s">
        <v>127</v>
      </c>
      <c r="U36" s="223">
        <v>0.153</v>
      </c>
      <c r="V36" s="223">
        <f>ROUND(E36*U36,2)</f>
        <v>16.760000000000002</v>
      </c>
      <c r="W36" s="223"/>
      <c r="X36" s="223" t="s">
        <v>128</v>
      </c>
      <c r="Y36" s="223" t="s">
        <v>129</v>
      </c>
      <c r="Z36" s="213"/>
      <c r="AA36" s="213"/>
      <c r="AB36" s="213"/>
      <c r="AC36" s="213"/>
      <c r="AD36" s="213"/>
      <c r="AE36" s="213"/>
      <c r="AF36" s="213"/>
      <c r="AG36" s="213" t="s">
        <v>130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48" t="s">
        <v>162</v>
      </c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132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49" t="s">
        <v>159</v>
      </c>
      <c r="D38" s="224"/>
      <c r="E38" s="225">
        <v>109.55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0"/>
      <c r="D39" s="242"/>
      <c r="E39" s="242"/>
      <c r="F39" s="242"/>
      <c r="G39" s="242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135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34">
        <v>10</v>
      </c>
      <c r="B40" s="235" t="s">
        <v>163</v>
      </c>
      <c r="C40" s="247" t="s">
        <v>164</v>
      </c>
      <c r="D40" s="236" t="s">
        <v>125</v>
      </c>
      <c r="E40" s="237">
        <v>10.85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1.111E-2</v>
      </c>
      <c r="O40" s="237">
        <f>ROUND(E40*N40,2)</f>
        <v>0.12</v>
      </c>
      <c r="P40" s="237">
        <v>0</v>
      </c>
      <c r="Q40" s="237">
        <f>ROUND(E40*P40,2)</f>
        <v>0</v>
      </c>
      <c r="R40" s="239" t="s">
        <v>145</v>
      </c>
      <c r="S40" s="239" t="s">
        <v>127</v>
      </c>
      <c r="T40" s="240" t="s">
        <v>127</v>
      </c>
      <c r="U40" s="223">
        <v>5.0000000000000001E-3</v>
      </c>
      <c r="V40" s="223">
        <f>ROUND(E40*U40,2)</f>
        <v>0.05</v>
      </c>
      <c r="W40" s="223"/>
      <c r="X40" s="223" t="s">
        <v>128</v>
      </c>
      <c r="Y40" s="223" t="s">
        <v>129</v>
      </c>
      <c r="Z40" s="213"/>
      <c r="AA40" s="213"/>
      <c r="AB40" s="213"/>
      <c r="AC40" s="213"/>
      <c r="AD40" s="213"/>
      <c r="AE40" s="213"/>
      <c r="AF40" s="213"/>
      <c r="AG40" s="213" t="s">
        <v>130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48" t="s">
        <v>162</v>
      </c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49" t="s">
        <v>165</v>
      </c>
      <c r="D42" s="224"/>
      <c r="E42" s="225">
        <v>10.85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0"/>
      <c r="D43" s="242"/>
      <c r="E43" s="242"/>
      <c r="F43" s="242"/>
      <c r="G43" s="242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135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4">
        <v>11</v>
      </c>
      <c r="B44" s="235" t="s">
        <v>166</v>
      </c>
      <c r="C44" s="247" t="s">
        <v>167</v>
      </c>
      <c r="D44" s="236" t="s">
        <v>125</v>
      </c>
      <c r="E44" s="237">
        <v>109.55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/>
      <c r="S44" s="239" t="s">
        <v>148</v>
      </c>
      <c r="T44" s="240" t="s">
        <v>149</v>
      </c>
      <c r="U44" s="223">
        <v>0</v>
      </c>
      <c r="V44" s="223">
        <f>ROUND(E44*U44,2)</f>
        <v>0</v>
      </c>
      <c r="W44" s="223"/>
      <c r="X44" s="223" t="s">
        <v>128</v>
      </c>
      <c r="Y44" s="223" t="s">
        <v>129</v>
      </c>
      <c r="Z44" s="213"/>
      <c r="AA44" s="213"/>
      <c r="AB44" s="213"/>
      <c r="AC44" s="213"/>
      <c r="AD44" s="213"/>
      <c r="AE44" s="213"/>
      <c r="AF44" s="213"/>
      <c r="AG44" s="213" t="s">
        <v>130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1"/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135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7" t="s">
        <v>121</v>
      </c>
      <c r="B46" s="228" t="s">
        <v>68</v>
      </c>
      <c r="C46" s="246" t="s">
        <v>69</v>
      </c>
      <c r="D46" s="229"/>
      <c r="E46" s="230"/>
      <c r="F46" s="231"/>
      <c r="G46" s="231">
        <f>SUMIF(AG47:AG99,"&lt;&gt;NOR",G47:G99)</f>
        <v>0</v>
      </c>
      <c r="H46" s="231"/>
      <c r="I46" s="231">
        <f>SUM(I47:I99)</f>
        <v>0</v>
      </c>
      <c r="J46" s="231"/>
      <c r="K46" s="231">
        <f>SUM(K47:K99)</f>
        <v>0</v>
      </c>
      <c r="L46" s="231"/>
      <c r="M46" s="231">
        <f>SUM(M47:M99)</f>
        <v>0</v>
      </c>
      <c r="N46" s="230"/>
      <c r="O46" s="230">
        <f>SUM(O47:O99)</f>
        <v>0</v>
      </c>
      <c r="P46" s="230"/>
      <c r="Q46" s="230">
        <f>SUM(Q47:Q99)</f>
        <v>20.350000000000001</v>
      </c>
      <c r="R46" s="231"/>
      <c r="S46" s="231"/>
      <c r="T46" s="232"/>
      <c r="U46" s="226"/>
      <c r="V46" s="226">
        <f>SUM(V47:V99)</f>
        <v>86.56</v>
      </c>
      <c r="W46" s="226"/>
      <c r="X46" s="226"/>
      <c r="Y46" s="226"/>
      <c r="AG46" t="s">
        <v>122</v>
      </c>
    </row>
    <row r="47" spans="1:60" outlineLevel="1" x14ac:dyDescent="0.2">
      <c r="A47" s="234">
        <v>12</v>
      </c>
      <c r="B47" s="235" t="s">
        <v>168</v>
      </c>
      <c r="C47" s="247" t="s">
        <v>169</v>
      </c>
      <c r="D47" s="236" t="s">
        <v>125</v>
      </c>
      <c r="E47" s="237">
        <v>1.3115000000000001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6.7000000000000002E-4</v>
      </c>
      <c r="O47" s="237">
        <f>ROUND(E47*N47,2)</f>
        <v>0</v>
      </c>
      <c r="P47" s="237">
        <v>0.20399999999999999</v>
      </c>
      <c r="Q47" s="237">
        <f>ROUND(E47*P47,2)</f>
        <v>0.27</v>
      </c>
      <c r="R47" s="239" t="s">
        <v>170</v>
      </c>
      <c r="S47" s="239" t="s">
        <v>127</v>
      </c>
      <c r="T47" s="240" t="s">
        <v>127</v>
      </c>
      <c r="U47" s="223">
        <v>0.254</v>
      </c>
      <c r="V47" s="223">
        <f>ROUND(E47*U47,2)</f>
        <v>0.33</v>
      </c>
      <c r="W47" s="223"/>
      <c r="X47" s="223" t="s">
        <v>128</v>
      </c>
      <c r="Y47" s="223" t="s">
        <v>129</v>
      </c>
      <c r="Z47" s="213"/>
      <c r="AA47" s="213"/>
      <c r="AB47" s="213"/>
      <c r="AC47" s="213"/>
      <c r="AD47" s="213"/>
      <c r="AE47" s="213"/>
      <c r="AF47" s="213"/>
      <c r="AG47" s="213" t="s">
        <v>130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2" x14ac:dyDescent="0.2">
      <c r="A48" s="220"/>
      <c r="B48" s="221"/>
      <c r="C48" s="248" t="s">
        <v>171</v>
      </c>
      <c r="D48" s="241"/>
      <c r="E48" s="241"/>
      <c r="F48" s="241"/>
      <c r="G48" s="241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4" t="str">
        <f>C48</f>
        <v>nebo vybourání otvorů průřezové plochy přes 4 m2 v příčkách, včetně pomocného lešení o výšce podlahy do 1900 mm a pro zatížení do 1,5 kPa  (150 kg/m2),</v>
      </c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49" t="s">
        <v>172</v>
      </c>
      <c r="D49" s="224"/>
      <c r="E49" s="225">
        <v>1.3115000000000001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0"/>
      <c r="D50" s="242"/>
      <c r="E50" s="242"/>
      <c r="F50" s="242"/>
      <c r="G50" s="242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4">
        <v>13</v>
      </c>
      <c r="B51" s="235" t="s">
        <v>173</v>
      </c>
      <c r="C51" s="247" t="s">
        <v>174</v>
      </c>
      <c r="D51" s="236" t="s">
        <v>125</v>
      </c>
      <c r="E51" s="237">
        <v>0.57999999999999996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6.7000000000000002E-4</v>
      </c>
      <c r="O51" s="237">
        <f>ROUND(E51*N51,2)</f>
        <v>0</v>
      </c>
      <c r="P51" s="237">
        <v>8.2000000000000003E-2</v>
      </c>
      <c r="Q51" s="237">
        <f>ROUND(E51*P51,2)</f>
        <v>0.05</v>
      </c>
      <c r="R51" s="239" t="s">
        <v>170</v>
      </c>
      <c r="S51" s="239" t="s">
        <v>127</v>
      </c>
      <c r="T51" s="240" t="s">
        <v>127</v>
      </c>
      <c r="U51" s="223">
        <v>0.6</v>
      </c>
      <c r="V51" s="223">
        <f>ROUND(E51*U51,2)</f>
        <v>0.35</v>
      </c>
      <c r="W51" s="223"/>
      <c r="X51" s="223" t="s">
        <v>128</v>
      </c>
      <c r="Y51" s="223" t="s">
        <v>129</v>
      </c>
      <c r="Z51" s="213"/>
      <c r="AA51" s="213"/>
      <c r="AB51" s="213"/>
      <c r="AC51" s="213"/>
      <c r="AD51" s="213"/>
      <c r="AE51" s="213"/>
      <c r="AF51" s="213"/>
      <c r="AG51" s="213" t="s">
        <v>130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2" x14ac:dyDescent="0.2">
      <c r="A52" s="220"/>
      <c r="B52" s="221"/>
      <c r="C52" s="248" t="s">
        <v>175</v>
      </c>
      <c r="D52" s="241"/>
      <c r="E52" s="241"/>
      <c r="F52" s="241"/>
      <c r="G52" s="241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44" t="str">
        <f>C52</f>
        <v>nebo vybourání otvorů jakýchkoliv rozměrů, včetně pomocného lešení o výšce podlahy do 1900 mm a pro zatížení do 1,5 kPa  (150 kg/m2),</v>
      </c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49" t="s">
        <v>133</v>
      </c>
      <c r="D53" s="224"/>
      <c r="E53" s="225">
        <v>0.57999999999999996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134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0"/>
      <c r="D54" s="242"/>
      <c r="E54" s="242"/>
      <c r="F54" s="242"/>
      <c r="G54" s="242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135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4">
        <v>14</v>
      </c>
      <c r="B55" s="235" t="s">
        <v>176</v>
      </c>
      <c r="C55" s="247" t="s">
        <v>177</v>
      </c>
      <c r="D55" s="236" t="s">
        <v>138</v>
      </c>
      <c r="E55" s="237">
        <v>10.628399999999999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1.6</v>
      </c>
      <c r="Q55" s="237">
        <f>ROUND(E55*P55,2)</f>
        <v>17.010000000000002</v>
      </c>
      <c r="R55" s="239" t="s">
        <v>170</v>
      </c>
      <c r="S55" s="239" t="s">
        <v>127</v>
      </c>
      <c r="T55" s="240" t="s">
        <v>127</v>
      </c>
      <c r="U55" s="223">
        <v>4.2889999999999997</v>
      </c>
      <c r="V55" s="223">
        <f>ROUND(E55*U55,2)</f>
        <v>45.59</v>
      </c>
      <c r="W55" s="223"/>
      <c r="X55" s="223" t="s">
        <v>128</v>
      </c>
      <c r="Y55" s="223" t="s">
        <v>129</v>
      </c>
      <c r="Z55" s="213"/>
      <c r="AA55" s="213"/>
      <c r="AB55" s="213"/>
      <c r="AC55" s="213"/>
      <c r="AD55" s="213"/>
      <c r="AE55" s="213"/>
      <c r="AF55" s="213"/>
      <c r="AG55" s="213" t="s">
        <v>130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49" t="s">
        <v>178</v>
      </c>
      <c r="D56" s="224"/>
      <c r="E56" s="225">
        <v>2.5783999999999998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134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49" t="s">
        <v>179</v>
      </c>
      <c r="D57" s="224"/>
      <c r="E57" s="225">
        <v>8.0500000000000007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0"/>
      <c r="D58" s="242"/>
      <c r="E58" s="242"/>
      <c r="F58" s="242"/>
      <c r="G58" s="242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135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15</v>
      </c>
      <c r="B59" s="235" t="s">
        <v>180</v>
      </c>
      <c r="C59" s="247" t="s">
        <v>181</v>
      </c>
      <c r="D59" s="236" t="s">
        <v>182</v>
      </c>
      <c r="E59" s="237">
        <v>3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 t="s">
        <v>170</v>
      </c>
      <c r="S59" s="239" t="s">
        <v>127</v>
      </c>
      <c r="T59" s="240" t="s">
        <v>127</v>
      </c>
      <c r="U59" s="223">
        <v>0.05</v>
      </c>
      <c r="V59" s="223">
        <f>ROUND(E59*U59,2)</f>
        <v>0.15</v>
      </c>
      <c r="W59" s="223"/>
      <c r="X59" s="223" t="s">
        <v>128</v>
      </c>
      <c r="Y59" s="223" t="s">
        <v>129</v>
      </c>
      <c r="Z59" s="213"/>
      <c r="AA59" s="213"/>
      <c r="AB59" s="213"/>
      <c r="AC59" s="213"/>
      <c r="AD59" s="213"/>
      <c r="AE59" s="213"/>
      <c r="AF59" s="213"/>
      <c r="AG59" s="213" t="s">
        <v>183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48" t="s">
        <v>184</v>
      </c>
      <c r="D60" s="241"/>
      <c r="E60" s="241"/>
      <c r="F60" s="241"/>
      <c r="G60" s="241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132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0"/>
      <c r="D61" s="242"/>
      <c r="E61" s="242"/>
      <c r="F61" s="242"/>
      <c r="G61" s="242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135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33.75" outlineLevel="1" x14ac:dyDescent="0.2">
      <c r="A62" s="234">
        <v>16</v>
      </c>
      <c r="B62" s="235" t="s">
        <v>185</v>
      </c>
      <c r="C62" s="247" t="s">
        <v>186</v>
      </c>
      <c r="D62" s="236" t="s">
        <v>125</v>
      </c>
      <c r="E62" s="237">
        <v>1.8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</v>
      </c>
      <c r="O62" s="237">
        <f>ROUND(E62*N62,2)</f>
        <v>0</v>
      </c>
      <c r="P62" s="237">
        <v>7.5999999999999998E-2</v>
      </c>
      <c r="Q62" s="237">
        <f>ROUND(E62*P62,2)</f>
        <v>0.14000000000000001</v>
      </c>
      <c r="R62" s="239" t="s">
        <v>170</v>
      </c>
      <c r="S62" s="239" t="s">
        <v>127</v>
      </c>
      <c r="T62" s="240" t="s">
        <v>127</v>
      </c>
      <c r="U62" s="223">
        <v>0.93899999999999995</v>
      </c>
      <c r="V62" s="223">
        <f>ROUND(E62*U62,2)</f>
        <v>1.69</v>
      </c>
      <c r="W62" s="223"/>
      <c r="X62" s="223" t="s">
        <v>128</v>
      </c>
      <c r="Y62" s="223" t="s">
        <v>129</v>
      </c>
      <c r="Z62" s="213"/>
      <c r="AA62" s="213"/>
      <c r="AB62" s="213"/>
      <c r="AC62" s="213"/>
      <c r="AD62" s="213"/>
      <c r="AE62" s="213"/>
      <c r="AF62" s="213"/>
      <c r="AG62" s="213" t="s">
        <v>183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1"/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135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33.75" outlineLevel="1" x14ac:dyDescent="0.2">
      <c r="A64" s="234">
        <v>17</v>
      </c>
      <c r="B64" s="235" t="s">
        <v>187</v>
      </c>
      <c r="C64" s="247" t="s">
        <v>188</v>
      </c>
      <c r="D64" s="236" t="s">
        <v>125</v>
      </c>
      <c r="E64" s="237">
        <v>3.6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1E-3</v>
      </c>
      <c r="O64" s="237">
        <f>ROUND(E64*N64,2)</f>
        <v>0</v>
      </c>
      <c r="P64" s="237">
        <v>6.3E-2</v>
      </c>
      <c r="Q64" s="237">
        <f>ROUND(E64*P64,2)</f>
        <v>0.23</v>
      </c>
      <c r="R64" s="239" t="s">
        <v>170</v>
      </c>
      <c r="S64" s="239" t="s">
        <v>127</v>
      </c>
      <c r="T64" s="240" t="s">
        <v>127</v>
      </c>
      <c r="U64" s="223">
        <v>0.71799999999999997</v>
      </c>
      <c r="V64" s="223">
        <f>ROUND(E64*U64,2)</f>
        <v>2.58</v>
      </c>
      <c r="W64" s="223"/>
      <c r="X64" s="223" t="s">
        <v>128</v>
      </c>
      <c r="Y64" s="223" t="s">
        <v>129</v>
      </c>
      <c r="Z64" s="213"/>
      <c r="AA64" s="213"/>
      <c r="AB64" s="213"/>
      <c r="AC64" s="213"/>
      <c r="AD64" s="213"/>
      <c r="AE64" s="213"/>
      <c r="AF64" s="213"/>
      <c r="AG64" s="213" t="s">
        <v>130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1"/>
      <c r="D65" s="243"/>
      <c r="E65" s="243"/>
      <c r="F65" s="243"/>
      <c r="G65" s="24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135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18</v>
      </c>
      <c r="B66" s="235" t="s">
        <v>189</v>
      </c>
      <c r="C66" s="247" t="s">
        <v>190</v>
      </c>
      <c r="D66" s="236" t="s">
        <v>191</v>
      </c>
      <c r="E66" s="237">
        <v>9.07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1.1129999999999999E-2</v>
      </c>
      <c r="Q66" s="237">
        <f>ROUND(E66*P66,2)</f>
        <v>0.1</v>
      </c>
      <c r="R66" s="239" t="s">
        <v>170</v>
      </c>
      <c r="S66" s="239" t="s">
        <v>127</v>
      </c>
      <c r="T66" s="240" t="s">
        <v>127</v>
      </c>
      <c r="U66" s="223">
        <v>8.3000000000000004E-2</v>
      </c>
      <c r="V66" s="223">
        <f>ROUND(E66*U66,2)</f>
        <v>0.75</v>
      </c>
      <c r="W66" s="223"/>
      <c r="X66" s="223" t="s">
        <v>128</v>
      </c>
      <c r="Y66" s="223" t="s">
        <v>129</v>
      </c>
      <c r="Z66" s="213"/>
      <c r="AA66" s="213"/>
      <c r="AB66" s="213"/>
      <c r="AC66" s="213"/>
      <c r="AD66" s="213"/>
      <c r="AE66" s="213"/>
      <c r="AF66" s="213"/>
      <c r="AG66" s="213" t="s">
        <v>130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49" t="s">
        <v>192</v>
      </c>
      <c r="D67" s="224"/>
      <c r="E67" s="225">
        <v>9.07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134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0"/>
      <c r="D68" s="242"/>
      <c r="E68" s="242"/>
      <c r="F68" s="242"/>
      <c r="G68" s="242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135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19</v>
      </c>
      <c r="B69" s="235" t="s">
        <v>193</v>
      </c>
      <c r="C69" s="247" t="s">
        <v>194</v>
      </c>
      <c r="D69" s="236" t="s">
        <v>125</v>
      </c>
      <c r="E69" s="237">
        <v>2.5920000000000001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2.4649999999999998E-2</v>
      </c>
      <c r="Q69" s="237">
        <f>ROUND(E69*P69,2)</f>
        <v>0.06</v>
      </c>
      <c r="R69" s="239" t="s">
        <v>195</v>
      </c>
      <c r="S69" s="239" t="s">
        <v>127</v>
      </c>
      <c r="T69" s="240" t="s">
        <v>127</v>
      </c>
      <c r="U69" s="223">
        <v>0.25</v>
      </c>
      <c r="V69" s="223">
        <f>ROUND(E69*U69,2)</f>
        <v>0.65</v>
      </c>
      <c r="W69" s="223"/>
      <c r="X69" s="223" t="s">
        <v>128</v>
      </c>
      <c r="Y69" s="223" t="s">
        <v>129</v>
      </c>
      <c r="Z69" s="213"/>
      <c r="AA69" s="213"/>
      <c r="AB69" s="213"/>
      <c r="AC69" s="213"/>
      <c r="AD69" s="213"/>
      <c r="AE69" s="213"/>
      <c r="AF69" s="213"/>
      <c r="AG69" s="213" t="s">
        <v>130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49" t="s">
        <v>196</v>
      </c>
      <c r="D70" s="224"/>
      <c r="E70" s="225">
        <v>2.5920000000000001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134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0"/>
      <c r="D71" s="242"/>
      <c r="E71" s="242"/>
      <c r="F71" s="242"/>
      <c r="G71" s="242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135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4">
        <v>20</v>
      </c>
      <c r="B72" s="235" t="s">
        <v>197</v>
      </c>
      <c r="C72" s="247" t="s">
        <v>198</v>
      </c>
      <c r="D72" s="236" t="s">
        <v>125</v>
      </c>
      <c r="E72" s="237">
        <v>2.5920000000000001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8.0000000000000002E-3</v>
      </c>
      <c r="Q72" s="237">
        <f>ROUND(E72*P72,2)</f>
        <v>0.02</v>
      </c>
      <c r="R72" s="239" t="s">
        <v>195</v>
      </c>
      <c r="S72" s="239" t="s">
        <v>127</v>
      </c>
      <c r="T72" s="240" t="s">
        <v>127</v>
      </c>
      <c r="U72" s="223">
        <v>6.6000000000000003E-2</v>
      </c>
      <c r="V72" s="223">
        <f>ROUND(E72*U72,2)</f>
        <v>0.17</v>
      </c>
      <c r="W72" s="223"/>
      <c r="X72" s="223" t="s">
        <v>128</v>
      </c>
      <c r="Y72" s="223" t="s">
        <v>129</v>
      </c>
      <c r="Z72" s="213"/>
      <c r="AA72" s="213"/>
      <c r="AB72" s="213"/>
      <c r="AC72" s="213"/>
      <c r="AD72" s="213"/>
      <c r="AE72" s="213"/>
      <c r="AF72" s="213"/>
      <c r="AG72" s="213" t="s">
        <v>130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1"/>
      <c r="D73" s="243"/>
      <c r="E73" s="243"/>
      <c r="F73" s="243"/>
      <c r="G73" s="24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135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4">
        <v>21</v>
      </c>
      <c r="B74" s="235" t="s">
        <v>199</v>
      </c>
      <c r="C74" s="247" t="s">
        <v>200</v>
      </c>
      <c r="D74" s="236" t="s">
        <v>125</v>
      </c>
      <c r="E74" s="237">
        <v>80.5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0</v>
      </c>
      <c r="O74" s="237">
        <f>ROUND(E74*N74,2)</f>
        <v>0</v>
      </c>
      <c r="P74" s="237">
        <v>2.5000000000000001E-2</v>
      </c>
      <c r="Q74" s="237">
        <f>ROUND(E74*P74,2)</f>
        <v>2.0099999999999998</v>
      </c>
      <c r="R74" s="239" t="s">
        <v>201</v>
      </c>
      <c r="S74" s="239" t="s">
        <v>127</v>
      </c>
      <c r="T74" s="240" t="s">
        <v>127</v>
      </c>
      <c r="U74" s="223">
        <v>0.2</v>
      </c>
      <c r="V74" s="223">
        <f>ROUND(E74*U74,2)</f>
        <v>16.100000000000001</v>
      </c>
      <c r="W74" s="223"/>
      <c r="X74" s="223" t="s">
        <v>128</v>
      </c>
      <c r="Y74" s="223" t="s">
        <v>129</v>
      </c>
      <c r="Z74" s="213"/>
      <c r="AA74" s="213"/>
      <c r="AB74" s="213"/>
      <c r="AC74" s="213"/>
      <c r="AD74" s="213"/>
      <c r="AE74" s="213"/>
      <c r="AF74" s="213"/>
      <c r="AG74" s="213" t="s">
        <v>130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1"/>
      <c r="D75" s="243"/>
      <c r="E75" s="243"/>
      <c r="F75" s="243"/>
      <c r="G75" s="24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135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4">
        <v>22</v>
      </c>
      <c r="B76" s="235" t="s">
        <v>202</v>
      </c>
      <c r="C76" s="247" t="s">
        <v>203</v>
      </c>
      <c r="D76" s="236" t="s">
        <v>125</v>
      </c>
      <c r="E76" s="237">
        <v>102.2273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3.5000000000000001E-3</v>
      </c>
      <c r="Q76" s="237">
        <f>ROUND(E76*P76,2)</f>
        <v>0.36</v>
      </c>
      <c r="R76" s="239" t="s">
        <v>201</v>
      </c>
      <c r="S76" s="239" t="s">
        <v>127</v>
      </c>
      <c r="T76" s="240" t="s">
        <v>127</v>
      </c>
      <c r="U76" s="223">
        <v>0.105</v>
      </c>
      <c r="V76" s="223">
        <f>ROUND(E76*U76,2)</f>
        <v>10.73</v>
      </c>
      <c r="W76" s="223"/>
      <c r="X76" s="223" t="s">
        <v>128</v>
      </c>
      <c r="Y76" s="223" t="s">
        <v>129</v>
      </c>
      <c r="Z76" s="213"/>
      <c r="AA76" s="213"/>
      <c r="AB76" s="213"/>
      <c r="AC76" s="213"/>
      <c r="AD76" s="213"/>
      <c r="AE76" s="213"/>
      <c r="AF76" s="213"/>
      <c r="AG76" s="213" t="s">
        <v>130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49" t="s">
        <v>204</v>
      </c>
      <c r="D77" s="224"/>
      <c r="E77" s="225">
        <v>29.3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134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49" t="s">
        <v>205</v>
      </c>
      <c r="D78" s="224"/>
      <c r="E78" s="225">
        <v>82.89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134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49" t="s">
        <v>206</v>
      </c>
      <c r="D79" s="224"/>
      <c r="E79" s="225">
        <v>-14.1099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134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49" t="s">
        <v>207</v>
      </c>
      <c r="D80" s="224"/>
      <c r="E80" s="225">
        <v>4.1471999999999998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134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0"/>
      <c r="D81" s="242"/>
      <c r="E81" s="242"/>
      <c r="F81" s="242"/>
      <c r="G81" s="242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135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34">
        <v>23</v>
      </c>
      <c r="B82" s="235" t="s">
        <v>208</v>
      </c>
      <c r="C82" s="247" t="s">
        <v>209</v>
      </c>
      <c r="D82" s="236" t="s">
        <v>125</v>
      </c>
      <c r="E82" s="237">
        <v>29.3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3.5000000000000001E-3</v>
      </c>
      <c r="Q82" s="237">
        <f>ROUND(E82*P82,2)</f>
        <v>0.1</v>
      </c>
      <c r="R82" s="239" t="s">
        <v>201</v>
      </c>
      <c r="S82" s="239" t="s">
        <v>127</v>
      </c>
      <c r="T82" s="240" t="s">
        <v>127</v>
      </c>
      <c r="U82" s="223">
        <v>0.255</v>
      </c>
      <c r="V82" s="223">
        <f>ROUND(E82*U82,2)</f>
        <v>7.47</v>
      </c>
      <c r="W82" s="223"/>
      <c r="X82" s="223" t="s">
        <v>128</v>
      </c>
      <c r="Y82" s="223" t="s">
        <v>129</v>
      </c>
      <c r="Z82" s="213"/>
      <c r="AA82" s="213"/>
      <c r="AB82" s="213"/>
      <c r="AC82" s="213"/>
      <c r="AD82" s="213"/>
      <c r="AE82" s="213"/>
      <c r="AF82" s="213"/>
      <c r="AG82" s="213" t="s">
        <v>130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1"/>
      <c r="D83" s="243"/>
      <c r="E83" s="243"/>
      <c r="F83" s="243"/>
      <c r="G83" s="24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135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24</v>
      </c>
      <c r="B84" s="235" t="s">
        <v>210</v>
      </c>
      <c r="C84" s="247" t="s">
        <v>211</v>
      </c>
      <c r="D84" s="236" t="s">
        <v>212</v>
      </c>
      <c r="E84" s="237">
        <v>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/>
      <c r="S84" s="239" t="s">
        <v>148</v>
      </c>
      <c r="T84" s="240" t="s">
        <v>149</v>
      </c>
      <c r="U84" s="223">
        <v>0</v>
      </c>
      <c r="V84" s="223">
        <f>ROUND(E84*U84,2)</f>
        <v>0</v>
      </c>
      <c r="W84" s="223"/>
      <c r="X84" s="223" t="s">
        <v>128</v>
      </c>
      <c r="Y84" s="223" t="s">
        <v>129</v>
      </c>
      <c r="Z84" s="213"/>
      <c r="AA84" s="213"/>
      <c r="AB84" s="213"/>
      <c r="AC84" s="213"/>
      <c r="AD84" s="213"/>
      <c r="AE84" s="213"/>
      <c r="AF84" s="213"/>
      <c r="AG84" s="213" t="s">
        <v>130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1"/>
      <c r="D85" s="243"/>
      <c r="E85" s="243"/>
      <c r="F85" s="243"/>
      <c r="G85" s="24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135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4">
        <v>25</v>
      </c>
      <c r="B86" s="235" t="s">
        <v>213</v>
      </c>
      <c r="C86" s="247" t="s">
        <v>214</v>
      </c>
      <c r="D86" s="236" t="s">
        <v>125</v>
      </c>
      <c r="E86" s="237">
        <v>74.957899999999995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9"/>
      <c r="S86" s="239" t="s">
        <v>148</v>
      </c>
      <c r="T86" s="240" t="s">
        <v>149</v>
      </c>
      <c r="U86" s="223">
        <v>0</v>
      </c>
      <c r="V86" s="223">
        <f>ROUND(E86*U86,2)</f>
        <v>0</v>
      </c>
      <c r="W86" s="223"/>
      <c r="X86" s="223" t="s">
        <v>128</v>
      </c>
      <c r="Y86" s="223" t="s">
        <v>129</v>
      </c>
      <c r="Z86" s="213"/>
      <c r="AA86" s="213"/>
      <c r="AB86" s="213"/>
      <c r="AC86" s="213"/>
      <c r="AD86" s="213"/>
      <c r="AE86" s="213"/>
      <c r="AF86" s="213"/>
      <c r="AG86" s="213" t="s">
        <v>130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49" t="s">
        <v>215</v>
      </c>
      <c r="D87" s="224"/>
      <c r="E87" s="225">
        <v>82.96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134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2">
      <c r="A88" s="220"/>
      <c r="B88" s="221"/>
      <c r="C88" s="249" t="s">
        <v>216</v>
      </c>
      <c r="D88" s="224"/>
      <c r="E88" s="225">
        <v>-16.14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134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49" t="s">
        <v>217</v>
      </c>
      <c r="D89" s="224"/>
      <c r="E89" s="225">
        <v>5.7843999999999998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134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20"/>
      <c r="B90" s="221"/>
      <c r="C90" s="249" t="s">
        <v>218</v>
      </c>
      <c r="D90" s="224"/>
      <c r="E90" s="225">
        <v>2.3534999999999999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134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50"/>
      <c r="D91" s="242"/>
      <c r="E91" s="242"/>
      <c r="F91" s="242"/>
      <c r="G91" s="242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135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4">
        <v>26</v>
      </c>
      <c r="B92" s="235" t="s">
        <v>219</v>
      </c>
      <c r="C92" s="247" t="s">
        <v>220</v>
      </c>
      <c r="D92" s="236" t="s">
        <v>125</v>
      </c>
      <c r="E92" s="237">
        <v>82.453689999999995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9"/>
      <c r="S92" s="239" t="s">
        <v>148</v>
      </c>
      <c r="T92" s="240" t="s">
        <v>149</v>
      </c>
      <c r="U92" s="223">
        <v>0</v>
      </c>
      <c r="V92" s="223">
        <f>ROUND(E92*U92,2)</f>
        <v>0</v>
      </c>
      <c r="W92" s="223"/>
      <c r="X92" s="223" t="s">
        <v>128</v>
      </c>
      <c r="Y92" s="223" t="s">
        <v>129</v>
      </c>
      <c r="Z92" s="213"/>
      <c r="AA92" s="213"/>
      <c r="AB92" s="213"/>
      <c r="AC92" s="213"/>
      <c r="AD92" s="213"/>
      <c r="AE92" s="213"/>
      <c r="AF92" s="213"/>
      <c r="AG92" s="213" t="s">
        <v>130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49" t="s">
        <v>221</v>
      </c>
      <c r="D93" s="224"/>
      <c r="E93" s="225">
        <v>82.453689999999995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134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50"/>
      <c r="D94" s="242"/>
      <c r="E94" s="242"/>
      <c r="F94" s="242"/>
      <c r="G94" s="242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135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4">
        <v>27</v>
      </c>
      <c r="B95" s="235" t="s">
        <v>222</v>
      </c>
      <c r="C95" s="247" t="s">
        <v>223</v>
      </c>
      <c r="D95" s="236" t="s">
        <v>125</v>
      </c>
      <c r="E95" s="237">
        <v>85.513400000000004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9"/>
      <c r="S95" s="239" t="s">
        <v>148</v>
      </c>
      <c r="T95" s="240" t="s">
        <v>149</v>
      </c>
      <c r="U95" s="223">
        <v>0</v>
      </c>
      <c r="V95" s="223">
        <f>ROUND(E95*U95,2)</f>
        <v>0</v>
      </c>
      <c r="W95" s="223"/>
      <c r="X95" s="223" t="s">
        <v>128</v>
      </c>
      <c r="Y95" s="223" t="s">
        <v>129</v>
      </c>
      <c r="Z95" s="213"/>
      <c r="AA95" s="213"/>
      <c r="AB95" s="213"/>
      <c r="AC95" s="213"/>
      <c r="AD95" s="213"/>
      <c r="AE95" s="213"/>
      <c r="AF95" s="213"/>
      <c r="AG95" s="213" t="s">
        <v>130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49" t="s">
        <v>224</v>
      </c>
      <c r="D96" s="224"/>
      <c r="E96" s="225">
        <v>85.513400000000004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134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0"/>
      <c r="D97" s="242"/>
      <c r="E97" s="242"/>
      <c r="F97" s="242"/>
      <c r="G97" s="242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135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34">
        <v>28</v>
      </c>
      <c r="B98" s="235" t="s">
        <v>225</v>
      </c>
      <c r="C98" s="247" t="s">
        <v>226</v>
      </c>
      <c r="D98" s="236" t="s">
        <v>227</v>
      </c>
      <c r="E98" s="237">
        <v>2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9"/>
      <c r="S98" s="239" t="s">
        <v>148</v>
      </c>
      <c r="T98" s="240" t="s">
        <v>149</v>
      </c>
      <c r="U98" s="223">
        <v>0</v>
      </c>
      <c r="V98" s="223">
        <f>ROUND(E98*U98,2)</f>
        <v>0</v>
      </c>
      <c r="W98" s="223"/>
      <c r="X98" s="223" t="s">
        <v>128</v>
      </c>
      <c r="Y98" s="223" t="s">
        <v>129</v>
      </c>
      <c r="Z98" s="213"/>
      <c r="AA98" s="213"/>
      <c r="AB98" s="213"/>
      <c r="AC98" s="213"/>
      <c r="AD98" s="213"/>
      <c r="AE98" s="213"/>
      <c r="AF98" s="213"/>
      <c r="AG98" s="213" t="s">
        <v>130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1"/>
      <c r="D99" s="243"/>
      <c r="E99" s="243"/>
      <c r="F99" s="243"/>
      <c r="G99" s="24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135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227" t="s">
        <v>121</v>
      </c>
      <c r="B100" s="228" t="s">
        <v>72</v>
      </c>
      <c r="C100" s="246" t="s">
        <v>73</v>
      </c>
      <c r="D100" s="229"/>
      <c r="E100" s="230"/>
      <c r="F100" s="231"/>
      <c r="G100" s="231">
        <f>SUMIF(AG101:AG103,"&lt;&gt;NOR",G101:G103)</f>
        <v>0</v>
      </c>
      <c r="H100" s="231"/>
      <c r="I100" s="231">
        <f>SUM(I101:I103)</f>
        <v>0</v>
      </c>
      <c r="J100" s="231"/>
      <c r="K100" s="231">
        <f>SUM(K101:K103)</f>
        <v>0</v>
      </c>
      <c r="L100" s="231"/>
      <c r="M100" s="231">
        <f>SUM(M101:M103)</f>
        <v>0</v>
      </c>
      <c r="N100" s="230"/>
      <c r="O100" s="230">
        <f>SUM(O101:O103)</f>
        <v>0</v>
      </c>
      <c r="P100" s="230"/>
      <c r="Q100" s="230">
        <f>SUM(Q101:Q103)</f>
        <v>0</v>
      </c>
      <c r="R100" s="231"/>
      <c r="S100" s="231"/>
      <c r="T100" s="232"/>
      <c r="U100" s="226"/>
      <c r="V100" s="226">
        <f>SUM(V101:V103)</f>
        <v>14.39</v>
      </c>
      <c r="W100" s="226"/>
      <c r="X100" s="226"/>
      <c r="Y100" s="226"/>
      <c r="AG100" t="s">
        <v>122</v>
      </c>
    </row>
    <row r="101" spans="1:60" ht="22.5" outlineLevel="1" x14ac:dyDescent="0.2">
      <c r="A101" s="234">
        <v>29</v>
      </c>
      <c r="B101" s="235" t="s">
        <v>228</v>
      </c>
      <c r="C101" s="247" t="s">
        <v>229</v>
      </c>
      <c r="D101" s="236" t="s">
        <v>230</v>
      </c>
      <c r="E101" s="237">
        <v>15.337109999999999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9" t="s">
        <v>126</v>
      </c>
      <c r="S101" s="239" t="s">
        <v>127</v>
      </c>
      <c r="T101" s="240" t="s">
        <v>127</v>
      </c>
      <c r="U101" s="223">
        <v>0.9385</v>
      </c>
      <c r="V101" s="223">
        <f>ROUND(E101*U101,2)</f>
        <v>14.39</v>
      </c>
      <c r="W101" s="223"/>
      <c r="X101" s="223" t="s">
        <v>231</v>
      </c>
      <c r="Y101" s="223" t="s">
        <v>129</v>
      </c>
      <c r="Z101" s="213"/>
      <c r="AA101" s="213"/>
      <c r="AB101" s="213"/>
      <c r="AC101" s="213"/>
      <c r="AD101" s="213"/>
      <c r="AE101" s="213"/>
      <c r="AF101" s="213"/>
      <c r="AG101" s="213" t="s">
        <v>232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48" t="s">
        <v>233</v>
      </c>
      <c r="D102" s="241"/>
      <c r="E102" s="241"/>
      <c r="F102" s="241"/>
      <c r="G102" s="241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132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0"/>
      <c r="D103" s="242"/>
      <c r="E103" s="242"/>
      <c r="F103" s="242"/>
      <c r="G103" s="242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135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7" t="s">
        <v>121</v>
      </c>
      <c r="B104" s="228" t="s">
        <v>74</v>
      </c>
      <c r="C104" s="246" t="s">
        <v>75</v>
      </c>
      <c r="D104" s="229"/>
      <c r="E104" s="230"/>
      <c r="F104" s="231"/>
      <c r="G104" s="231">
        <f>SUMIF(AG105:AG116,"&lt;&gt;NOR",G105:G116)</f>
        <v>0</v>
      </c>
      <c r="H104" s="231"/>
      <c r="I104" s="231">
        <f>SUM(I105:I116)</f>
        <v>0</v>
      </c>
      <c r="J104" s="231"/>
      <c r="K104" s="231">
        <f>SUM(K105:K116)</f>
        <v>0</v>
      </c>
      <c r="L104" s="231"/>
      <c r="M104" s="231">
        <f>SUM(M105:M116)</f>
        <v>0</v>
      </c>
      <c r="N104" s="230"/>
      <c r="O104" s="230">
        <f>SUM(O105:O116)</f>
        <v>7.0000000000000007E-2</v>
      </c>
      <c r="P104" s="230"/>
      <c r="Q104" s="230">
        <f>SUM(Q105:Q116)</f>
        <v>0</v>
      </c>
      <c r="R104" s="231"/>
      <c r="S104" s="231"/>
      <c r="T104" s="232"/>
      <c r="U104" s="226"/>
      <c r="V104" s="226">
        <f>SUM(V105:V116)</f>
        <v>16.559999999999999</v>
      </c>
      <c r="W104" s="226"/>
      <c r="X104" s="226"/>
      <c r="Y104" s="226"/>
      <c r="AG104" t="s">
        <v>122</v>
      </c>
    </row>
    <row r="105" spans="1:60" outlineLevel="1" x14ac:dyDescent="0.2">
      <c r="A105" s="234">
        <v>30</v>
      </c>
      <c r="B105" s="235" t="s">
        <v>234</v>
      </c>
      <c r="C105" s="247" t="s">
        <v>235</v>
      </c>
      <c r="D105" s="236" t="s">
        <v>125</v>
      </c>
      <c r="E105" s="237">
        <v>109.55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9" t="s">
        <v>236</v>
      </c>
      <c r="S105" s="239" t="s">
        <v>127</v>
      </c>
      <c r="T105" s="240" t="s">
        <v>127</v>
      </c>
      <c r="U105" s="223">
        <v>0.08</v>
      </c>
      <c r="V105" s="223">
        <f>ROUND(E105*U105,2)</f>
        <v>8.76</v>
      </c>
      <c r="W105" s="223"/>
      <c r="X105" s="223" t="s">
        <v>128</v>
      </c>
      <c r="Y105" s="223" t="s">
        <v>129</v>
      </c>
      <c r="Z105" s="213"/>
      <c r="AA105" s="213"/>
      <c r="AB105" s="213"/>
      <c r="AC105" s="213"/>
      <c r="AD105" s="213"/>
      <c r="AE105" s="213"/>
      <c r="AF105" s="213"/>
      <c r="AG105" s="213" t="s">
        <v>237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49" t="s">
        <v>159</v>
      </c>
      <c r="D106" s="224"/>
      <c r="E106" s="225">
        <v>109.55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134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0"/>
      <c r="D107" s="242"/>
      <c r="E107" s="242"/>
      <c r="F107" s="242"/>
      <c r="G107" s="242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135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1" x14ac:dyDescent="0.2">
      <c r="A108" s="234">
        <v>31</v>
      </c>
      <c r="B108" s="235" t="s">
        <v>238</v>
      </c>
      <c r="C108" s="247" t="s">
        <v>239</v>
      </c>
      <c r="D108" s="236" t="s">
        <v>125</v>
      </c>
      <c r="E108" s="237">
        <v>109.55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1.0000000000000001E-5</v>
      </c>
      <c r="O108" s="237">
        <f>ROUND(E108*N108,2)</f>
        <v>0</v>
      </c>
      <c r="P108" s="237">
        <v>0</v>
      </c>
      <c r="Q108" s="237">
        <f>ROUND(E108*P108,2)</f>
        <v>0</v>
      </c>
      <c r="R108" s="239" t="s">
        <v>236</v>
      </c>
      <c r="S108" s="239" t="s">
        <v>127</v>
      </c>
      <c r="T108" s="240" t="s">
        <v>127</v>
      </c>
      <c r="U108" s="223">
        <v>7.0000000000000007E-2</v>
      </c>
      <c r="V108" s="223">
        <f>ROUND(E108*U108,2)</f>
        <v>7.67</v>
      </c>
      <c r="W108" s="223"/>
      <c r="X108" s="223" t="s">
        <v>128</v>
      </c>
      <c r="Y108" s="223" t="s">
        <v>129</v>
      </c>
      <c r="Z108" s="213"/>
      <c r="AA108" s="213"/>
      <c r="AB108" s="213"/>
      <c r="AC108" s="213"/>
      <c r="AD108" s="213"/>
      <c r="AE108" s="213"/>
      <c r="AF108" s="213"/>
      <c r="AG108" s="213" t="s">
        <v>237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">
      <c r="A109" s="220"/>
      <c r="B109" s="221"/>
      <c r="C109" s="249" t="s">
        <v>159</v>
      </c>
      <c r="D109" s="224"/>
      <c r="E109" s="225">
        <v>109.55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134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0"/>
      <c r="D110" s="242"/>
      <c r="E110" s="242"/>
      <c r="F110" s="242"/>
      <c r="G110" s="242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135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 x14ac:dyDescent="0.2">
      <c r="A111" s="234">
        <v>32</v>
      </c>
      <c r="B111" s="235" t="s">
        <v>240</v>
      </c>
      <c r="C111" s="247" t="s">
        <v>241</v>
      </c>
      <c r="D111" s="236" t="s">
        <v>125</v>
      </c>
      <c r="E111" s="237">
        <v>120.505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5.9999999999999995E-4</v>
      </c>
      <c r="O111" s="237">
        <f>ROUND(E111*N111,2)</f>
        <v>7.0000000000000007E-2</v>
      </c>
      <c r="P111" s="237">
        <v>0</v>
      </c>
      <c r="Q111" s="237">
        <f>ROUND(E111*P111,2)</f>
        <v>0</v>
      </c>
      <c r="R111" s="239" t="s">
        <v>242</v>
      </c>
      <c r="S111" s="239" t="s">
        <v>127</v>
      </c>
      <c r="T111" s="240" t="s">
        <v>127</v>
      </c>
      <c r="U111" s="223">
        <v>0</v>
      </c>
      <c r="V111" s="223">
        <f>ROUND(E111*U111,2)</f>
        <v>0</v>
      </c>
      <c r="W111" s="223"/>
      <c r="X111" s="223" t="s">
        <v>243</v>
      </c>
      <c r="Y111" s="223" t="s">
        <v>129</v>
      </c>
      <c r="Z111" s="213"/>
      <c r="AA111" s="213"/>
      <c r="AB111" s="213"/>
      <c r="AC111" s="213"/>
      <c r="AD111" s="213"/>
      <c r="AE111" s="213"/>
      <c r="AF111" s="213"/>
      <c r="AG111" s="213" t="s">
        <v>244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49" t="s">
        <v>245</v>
      </c>
      <c r="D112" s="224"/>
      <c r="E112" s="225">
        <v>120.505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134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0"/>
      <c r="D113" s="242"/>
      <c r="E113" s="242"/>
      <c r="F113" s="242"/>
      <c r="G113" s="242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135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4">
        <v>33</v>
      </c>
      <c r="B114" s="235" t="s">
        <v>246</v>
      </c>
      <c r="C114" s="247" t="s">
        <v>247</v>
      </c>
      <c r="D114" s="236" t="s">
        <v>230</v>
      </c>
      <c r="E114" s="237">
        <v>7.3400000000000007E-2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9" t="s">
        <v>236</v>
      </c>
      <c r="S114" s="239" t="s">
        <v>127</v>
      </c>
      <c r="T114" s="240" t="s">
        <v>127</v>
      </c>
      <c r="U114" s="223">
        <v>1.74</v>
      </c>
      <c r="V114" s="223">
        <f>ROUND(E114*U114,2)</f>
        <v>0.13</v>
      </c>
      <c r="W114" s="223"/>
      <c r="X114" s="223" t="s">
        <v>231</v>
      </c>
      <c r="Y114" s="223" t="s">
        <v>129</v>
      </c>
      <c r="Z114" s="213"/>
      <c r="AA114" s="213"/>
      <c r="AB114" s="213"/>
      <c r="AC114" s="213"/>
      <c r="AD114" s="213"/>
      <c r="AE114" s="213"/>
      <c r="AF114" s="213"/>
      <c r="AG114" s="213" t="s">
        <v>232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48" t="s">
        <v>248</v>
      </c>
      <c r="D115" s="241"/>
      <c r="E115" s="241"/>
      <c r="F115" s="241"/>
      <c r="G115" s="241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132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0"/>
      <c r="D116" s="242"/>
      <c r="E116" s="242"/>
      <c r="F116" s="242"/>
      <c r="G116" s="242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135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7" t="s">
        <v>121</v>
      </c>
      <c r="B117" s="228" t="s">
        <v>76</v>
      </c>
      <c r="C117" s="246" t="s">
        <v>77</v>
      </c>
      <c r="D117" s="229"/>
      <c r="E117" s="230"/>
      <c r="F117" s="231"/>
      <c r="G117" s="231">
        <f>SUMIF(AG118:AG129,"&lt;&gt;NOR",G118:G129)</f>
        <v>0</v>
      </c>
      <c r="H117" s="231"/>
      <c r="I117" s="231">
        <f>SUM(I118:I129)</f>
        <v>0</v>
      </c>
      <c r="J117" s="231"/>
      <c r="K117" s="231">
        <f>SUM(K118:K129)</f>
        <v>0</v>
      </c>
      <c r="L117" s="231"/>
      <c r="M117" s="231">
        <f>SUM(M118:M129)</f>
        <v>0</v>
      </c>
      <c r="N117" s="230"/>
      <c r="O117" s="230">
        <f>SUM(O118:O129)</f>
        <v>0</v>
      </c>
      <c r="P117" s="230"/>
      <c r="Q117" s="230">
        <f>SUM(Q118:Q129)</f>
        <v>0</v>
      </c>
      <c r="R117" s="231"/>
      <c r="S117" s="231"/>
      <c r="T117" s="232"/>
      <c r="U117" s="226"/>
      <c r="V117" s="226">
        <f>SUM(V118:V129)</f>
        <v>0</v>
      </c>
      <c r="W117" s="226"/>
      <c r="X117" s="226"/>
      <c r="Y117" s="226"/>
      <c r="AG117" t="s">
        <v>122</v>
      </c>
    </row>
    <row r="118" spans="1:60" outlineLevel="1" x14ac:dyDescent="0.2">
      <c r="A118" s="234">
        <v>34</v>
      </c>
      <c r="B118" s="235" t="s">
        <v>249</v>
      </c>
      <c r="C118" s="247" t="s">
        <v>250</v>
      </c>
      <c r="D118" s="236" t="s">
        <v>227</v>
      </c>
      <c r="E118" s="237">
        <v>3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9"/>
      <c r="S118" s="239" t="s">
        <v>148</v>
      </c>
      <c r="T118" s="240" t="s">
        <v>149</v>
      </c>
      <c r="U118" s="223">
        <v>0</v>
      </c>
      <c r="V118" s="223">
        <f>ROUND(E118*U118,2)</f>
        <v>0</v>
      </c>
      <c r="W118" s="223"/>
      <c r="X118" s="223" t="s">
        <v>128</v>
      </c>
      <c r="Y118" s="223" t="s">
        <v>129</v>
      </c>
      <c r="Z118" s="213"/>
      <c r="AA118" s="213"/>
      <c r="AB118" s="213"/>
      <c r="AC118" s="213"/>
      <c r="AD118" s="213"/>
      <c r="AE118" s="213"/>
      <c r="AF118" s="213"/>
      <c r="AG118" s="213" t="s">
        <v>130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1"/>
      <c r="D119" s="243"/>
      <c r="E119" s="243"/>
      <c r="F119" s="243"/>
      <c r="G119" s="24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135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4">
        <v>35</v>
      </c>
      <c r="B120" s="235" t="s">
        <v>251</v>
      </c>
      <c r="C120" s="247" t="s">
        <v>252</v>
      </c>
      <c r="D120" s="236" t="s">
        <v>227</v>
      </c>
      <c r="E120" s="237">
        <v>1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/>
      <c r="S120" s="239" t="s">
        <v>148</v>
      </c>
      <c r="T120" s="240" t="s">
        <v>149</v>
      </c>
      <c r="U120" s="223">
        <v>0</v>
      </c>
      <c r="V120" s="223">
        <f>ROUND(E120*U120,2)</f>
        <v>0</v>
      </c>
      <c r="W120" s="223"/>
      <c r="X120" s="223" t="s">
        <v>128</v>
      </c>
      <c r="Y120" s="223" t="s">
        <v>129</v>
      </c>
      <c r="Z120" s="213"/>
      <c r="AA120" s="213"/>
      <c r="AB120" s="213"/>
      <c r="AC120" s="213"/>
      <c r="AD120" s="213"/>
      <c r="AE120" s="213"/>
      <c r="AF120" s="213"/>
      <c r="AG120" s="213" t="s">
        <v>130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51"/>
      <c r="D121" s="243"/>
      <c r="E121" s="243"/>
      <c r="F121" s="243"/>
      <c r="G121" s="24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135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4">
        <v>36</v>
      </c>
      <c r="B122" s="235" t="s">
        <v>253</v>
      </c>
      <c r="C122" s="247" t="s">
        <v>254</v>
      </c>
      <c r="D122" s="236" t="s">
        <v>227</v>
      </c>
      <c r="E122" s="237">
        <v>1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9"/>
      <c r="S122" s="239" t="s">
        <v>148</v>
      </c>
      <c r="T122" s="240" t="s">
        <v>149</v>
      </c>
      <c r="U122" s="223">
        <v>0</v>
      </c>
      <c r="V122" s="223">
        <f>ROUND(E122*U122,2)</f>
        <v>0</v>
      </c>
      <c r="W122" s="223"/>
      <c r="X122" s="223" t="s">
        <v>128</v>
      </c>
      <c r="Y122" s="223" t="s">
        <v>129</v>
      </c>
      <c r="Z122" s="213"/>
      <c r="AA122" s="213"/>
      <c r="AB122" s="213"/>
      <c r="AC122" s="213"/>
      <c r="AD122" s="213"/>
      <c r="AE122" s="213"/>
      <c r="AF122" s="213"/>
      <c r="AG122" s="213" t="s">
        <v>130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1"/>
      <c r="D123" s="243"/>
      <c r="E123" s="243"/>
      <c r="F123" s="243"/>
      <c r="G123" s="24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135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4">
        <v>37</v>
      </c>
      <c r="B124" s="235" t="s">
        <v>255</v>
      </c>
      <c r="C124" s="247" t="s">
        <v>256</v>
      </c>
      <c r="D124" s="236" t="s">
        <v>227</v>
      </c>
      <c r="E124" s="237">
        <v>4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9"/>
      <c r="S124" s="239" t="s">
        <v>148</v>
      </c>
      <c r="T124" s="240" t="s">
        <v>149</v>
      </c>
      <c r="U124" s="223">
        <v>0</v>
      </c>
      <c r="V124" s="223">
        <f>ROUND(E124*U124,2)</f>
        <v>0</v>
      </c>
      <c r="W124" s="223"/>
      <c r="X124" s="223" t="s">
        <v>128</v>
      </c>
      <c r="Y124" s="223" t="s">
        <v>129</v>
      </c>
      <c r="Z124" s="213"/>
      <c r="AA124" s="213"/>
      <c r="AB124" s="213"/>
      <c r="AC124" s="213"/>
      <c r="AD124" s="213"/>
      <c r="AE124" s="213"/>
      <c r="AF124" s="213"/>
      <c r="AG124" s="213" t="s">
        <v>130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1"/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135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4">
        <v>38</v>
      </c>
      <c r="B126" s="235" t="s">
        <v>257</v>
      </c>
      <c r="C126" s="247" t="s">
        <v>258</v>
      </c>
      <c r="D126" s="236" t="s">
        <v>227</v>
      </c>
      <c r="E126" s="237">
        <v>2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9"/>
      <c r="S126" s="239" t="s">
        <v>148</v>
      </c>
      <c r="T126" s="240" t="s">
        <v>149</v>
      </c>
      <c r="U126" s="223">
        <v>0</v>
      </c>
      <c r="V126" s="223">
        <f>ROUND(E126*U126,2)</f>
        <v>0</v>
      </c>
      <c r="W126" s="223"/>
      <c r="X126" s="223" t="s">
        <v>128</v>
      </c>
      <c r="Y126" s="223" t="s">
        <v>129</v>
      </c>
      <c r="Z126" s="213"/>
      <c r="AA126" s="213"/>
      <c r="AB126" s="213"/>
      <c r="AC126" s="213"/>
      <c r="AD126" s="213"/>
      <c r="AE126" s="213"/>
      <c r="AF126" s="213"/>
      <c r="AG126" s="213" t="s">
        <v>130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1"/>
      <c r="D127" s="243"/>
      <c r="E127" s="243"/>
      <c r="F127" s="243"/>
      <c r="G127" s="24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135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4">
        <v>39</v>
      </c>
      <c r="B128" s="235" t="s">
        <v>259</v>
      </c>
      <c r="C128" s="247" t="s">
        <v>260</v>
      </c>
      <c r="D128" s="236" t="s">
        <v>227</v>
      </c>
      <c r="E128" s="237">
        <v>2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9"/>
      <c r="S128" s="239" t="s">
        <v>148</v>
      </c>
      <c r="T128" s="240" t="s">
        <v>149</v>
      </c>
      <c r="U128" s="223">
        <v>0</v>
      </c>
      <c r="V128" s="223">
        <f>ROUND(E128*U128,2)</f>
        <v>0</v>
      </c>
      <c r="W128" s="223"/>
      <c r="X128" s="223" t="s">
        <v>128</v>
      </c>
      <c r="Y128" s="223" t="s">
        <v>129</v>
      </c>
      <c r="Z128" s="213"/>
      <c r="AA128" s="213"/>
      <c r="AB128" s="213"/>
      <c r="AC128" s="213"/>
      <c r="AD128" s="213"/>
      <c r="AE128" s="213"/>
      <c r="AF128" s="213"/>
      <c r="AG128" s="213" t="s">
        <v>130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1"/>
      <c r="D129" s="243"/>
      <c r="E129" s="243"/>
      <c r="F129" s="243"/>
      <c r="G129" s="24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135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7" t="s">
        <v>121</v>
      </c>
      <c r="B130" s="228" t="s">
        <v>78</v>
      </c>
      <c r="C130" s="246" t="s">
        <v>79</v>
      </c>
      <c r="D130" s="229"/>
      <c r="E130" s="230"/>
      <c r="F130" s="231"/>
      <c r="G130" s="231">
        <f>SUMIF(AG131:AG134,"&lt;&gt;NOR",G131:G134)</f>
        <v>0</v>
      </c>
      <c r="H130" s="231"/>
      <c r="I130" s="231">
        <f>SUM(I131:I134)</f>
        <v>0</v>
      </c>
      <c r="J130" s="231"/>
      <c r="K130" s="231">
        <f>SUM(K131:K134)</f>
        <v>0</v>
      </c>
      <c r="L130" s="231"/>
      <c r="M130" s="231">
        <f>SUM(M131:M134)</f>
        <v>0</v>
      </c>
      <c r="N130" s="230"/>
      <c r="O130" s="230">
        <f>SUM(O131:O134)</f>
        <v>0</v>
      </c>
      <c r="P130" s="230"/>
      <c r="Q130" s="230">
        <f>SUM(Q131:Q134)</f>
        <v>0</v>
      </c>
      <c r="R130" s="231"/>
      <c r="S130" s="231"/>
      <c r="T130" s="232"/>
      <c r="U130" s="226"/>
      <c r="V130" s="226">
        <f>SUM(V131:V134)</f>
        <v>0</v>
      </c>
      <c r="W130" s="226"/>
      <c r="X130" s="226"/>
      <c r="Y130" s="226"/>
      <c r="AG130" t="s">
        <v>122</v>
      </c>
    </row>
    <row r="131" spans="1:60" outlineLevel="1" x14ac:dyDescent="0.2">
      <c r="A131" s="234">
        <v>40</v>
      </c>
      <c r="B131" s="235" t="s">
        <v>261</v>
      </c>
      <c r="C131" s="247" t="s">
        <v>262</v>
      </c>
      <c r="D131" s="236" t="s">
        <v>227</v>
      </c>
      <c r="E131" s="237">
        <v>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9"/>
      <c r="S131" s="239" t="s">
        <v>148</v>
      </c>
      <c r="T131" s="240" t="s">
        <v>149</v>
      </c>
      <c r="U131" s="223">
        <v>0</v>
      </c>
      <c r="V131" s="223">
        <f>ROUND(E131*U131,2)</f>
        <v>0</v>
      </c>
      <c r="W131" s="223"/>
      <c r="X131" s="223" t="s">
        <v>128</v>
      </c>
      <c r="Y131" s="223" t="s">
        <v>129</v>
      </c>
      <c r="Z131" s="213"/>
      <c r="AA131" s="213"/>
      <c r="AB131" s="213"/>
      <c r="AC131" s="213"/>
      <c r="AD131" s="213"/>
      <c r="AE131" s="213"/>
      <c r="AF131" s="213"/>
      <c r="AG131" s="213" t="s">
        <v>130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1"/>
      <c r="D132" s="243"/>
      <c r="E132" s="243"/>
      <c r="F132" s="243"/>
      <c r="G132" s="24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135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41</v>
      </c>
      <c r="B133" s="235" t="s">
        <v>263</v>
      </c>
      <c r="C133" s="247" t="s">
        <v>264</v>
      </c>
      <c r="D133" s="236" t="s">
        <v>227</v>
      </c>
      <c r="E133" s="237">
        <v>7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9"/>
      <c r="S133" s="239" t="s">
        <v>148</v>
      </c>
      <c r="T133" s="240" t="s">
        <v>149</v>
      </c>
      <c r="U133" s="223">
        <v>0</v>
      </c>
      <c r="V133" s="223">
        <f>ROUND(E133*U133,2)</f>
        <v>0</v>
      </c>
      <c r="W133" s="223"/>
      <c r="X133" s="223" t="s">
        <v>128</v>
      </c>
      <c r="Y133" s="223" t="s">
        <v>129</v>
      </c>
      <c r="Z133" s="213"/>
      <c r="AA133" s="213"/>
      <c r="AB133" s="213"/>
      <c r="AC133" s="213"/>
      <c r="AD133" s="213"/>
      <c r="AE133" s="213"/>
      <c r="AF133" s="213"/>
      <c r="AG133" s="213" t="s">
        <v>130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1"/>
      <c r="D134" s="243"/>
      <c r="E134" s="243"/>
      <c r="F134" s="243"/>
      <c r="G134" s="24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135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227" t="s">
        <v>121</v>
      </c>
      <c r="B135" s="228" t="s">
        <v>80</v>
      </c>
      <c r="C135" s="246" t="s">
        <v>81</v>
      </c>
      <c r="D135" s="229"/>
      <c r="E135" s="230"/>
      <c r="F135" s="231"/>
      <c r="G135" s="231">
        <f>SUMIF(AG136:AG145,"&lt;&gt;NOR",G136:G145)</f>
        <v>0</v>
      </c>
      <c r="H135" s="231"/>
      <c r="I135" s="231">
        <f>SUM(I136:I145)</f>
        <v>0</v>
      </c>
      <c r="J135" s="231"/>
      <c r="K135" s="231">
        <f>SUM(K136:K145)</f>
        <v>0</v>
      </c>
      <c r="L135" s="231"/>
      <c r="M135" s="231">
        <f>SUM(M136:M145)</f>
        <v>0</v>
      </c>
      <c r="N135" s="230"/>
      <c r="O135" s="230">
        <f>SUM(O136:O145)</f>
        <v>0</v>
      </c>
      <c r="P135" s="230"/>
      <c r="Q135" s="230">
        <f>SUM(Q136:Q145)</f>
        <v>0</v>
      </c>
      <c r="R135" s="231"/>
      <c r="S135" s="231"/>
      <c r="T135" s="232"/>
      <c r="U135" s="226"/>
      <c r="V135" s="226">
        <f>SUM(V136:V145)</f>
        <v>0</v>
      </c>
      <c r="W135" s="226"/>
      <c r="X135" s="226"/>
      <c r="Y135" s="226"/>
      <c r="AG135" t="s">
        <v>122</v>
      </c>
    </row>
    <row r="136" spans="1:60" outlineLevel="1" x14ac:dyDescent="0.2">
      <c r="A136" s="234">
        <v>42</v>
      </c>
      <c r="B136" s="235" t="s">
        <v>265</v>
      </c>
      <c r="C136" s="247" t="s">
        <v>266</v>
      </c>
      <c r="D136" s="236" t="s">
        <v>125</v>
      </c>
      <c r="E136" s="237">
        <v>100.2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9"/>
      <c r="S136" s="239" t="s">
        <v>148</v>
      </c>
      <c r="T136" s="240" t="s">
        <v>149</v>
      </c>
      <c r="U136" s="223">
        <v>0</v>
      </c>
      <c r="V136" s="223">
        <f>ROUND(E136*U136,2)</f>
        <v>0</v>
      </c>
      <c r="W136" s="223"/>
      <c r="X136" s="223" t="s">
        <v>128</v>
      </c>
      <c r="Y136" s="223" t="s">
        <v>129</v>
      </c>
      <c r="Z136" s="213"/>
      <c r="AA136" s="213"/>
      <c r="AB136" s="213"/>
      <c r="AC136" s="213"/>
      <c r="AD136" s="213"/>
      <c r="AE136" s="213"/>
      <c r="AF136" s="213"/>
      <c r="AG136" s="213" t="s">
        <v>130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">
      <c r="A137" s="220"/>
      <c r="B137" s="221"/>
      <c r="C137" s="251"/>
      <c r="D137" s="243"/>
      <c r="E137" s="243"/>
      <c r="F137" s="243"/>
      <c r="G137" s="24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135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4">
        <v>43</v>
      </c>
      <c r="B138" s="235" t="s">
        <v>267</v>
      </c>
      <c r="C138" s="247" t="s">
        <v>268</v>
      </c>
      <c r="D138" s="236" t="s">
        <v>125</v>
      </c>
      <c r="E138" s="237">
        <v>110.22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9"/>
      <c r="S138" s="239" t="s">
        <v>148</v>
      </c>
      <c r="T138" s="240" t="s">
        <v>149</v>
      </c>
      <c r="U138" s="223">
        <v>0</v>
      </c>
      <c r="V138" s="223">
        <f>ROUND(E138*U138,2)</f>
        <v>0</v>
      </c>
      <c r="W138" s="223"/>
      <c r="X138" s="223" t="s">
        <v>128</v>
      </c>
      <c r="Y138" s="223" t="s">
        <v>129</v>
      </c>
      <c r="Z138" s="213"/>
      <c r="AA138" s="213"/>
      <c r="AB138" s="213"/>
      <c r="AC138" s="213"/>
      <c r="AD138" s="213"/>
      <c r="AE138" s="213"/>
      <c r="AF138" s="213"/>
      <c r="AG138" s="213" t="s">
        <v>130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49" t="s">
        <v>269</v>
      </c>
      <c r="D139" s="224"/>
      <c r="E139" s="225">
        <v>110.22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134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50"/>
      <c r="D140" s="242"/>
      <c r="E140" s="242"/>
      <c r="F140" s="242"/>
      <c r="G140" s="242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135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4">
        <v>44</v>
      </c>
      <c r="B141" s="235" t="s">
        <v>270</v>
      </c>
      <c r="C141" s="247" t="s">
        <v>271</v>
      </c>
      <c r="D141" s="236" t="s">
        <v>125</v>
      </c>
      <c r="E141" s="237">
        <v>10.85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9"/>
      <c r="S141" s="239" t="s">
        <v>148</v>
      </c>
      <c r="T141" s="240" t="s">
        <v>149</v>
      </c>
      <c r="U141" s="223">
        <v>0</v>
      </c>
      <c r="V141" s="223">
        <f>ROUND(E141*U141,2)</f>
        <v>0</v>
      </c>
      <c r="W141" s="223"/>
      <c r="X141" s="223" t="s">
        <v>128</v>
      </c>
      <c r="Y141" s="223" t="s">
        <v>129</v>
      </c>
      <c r="Z141" s="213"/>
      <c r="AA141" s="213"/>
      <c r="AB141" s="213"/>
      <c r="AC141" s="213"/>
      <c r="AD141" s="213"/>
      <c r="AE141" s="213"/>
      <c r="AF141" s="213"/>
      <c r="AG141" s="213" t="s">
        <v>130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1"/>
      <c r="D142" s="243"/>
      <c r="E142" s="243"/>
      <c r="F142" s="243"/>
      <c r="G142" s="24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135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4">
        <v>45</v>
      </c>
      <c r="B143" s="235" t="s">
        <v>272</v>
      </c>
      <c r="C143" s="247" t="s">
        <v>273</v>
      </c>
      <c r="D143" s="236" t="s">
        <v>125</v>
      </c>
      <c r="E143" s="237">
        <v>11.935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9"/>
      <c r="S143" s="239" t="s">
        <v>148</v>
      </c>
      <c r="T143" s="240" t="s">
        <v>149</v>
      </c>
      <c r="U143" s="223">
        <v>0</v>
      </c>
      <c r="V143" s="223">
        <f>ROUND(E143*U143,2)</f>
        <v>0</v>
      </c>
      <c r="W143" s="223"/>
      <c r="X143" s="223" t="s">
        <v>128</v>
      </c>
      <c r="Y143" s="223" t="s">
        <v>129</v>
      </c>
      <c r="Z143" s="213"/>
      <c r="AA143" s="213"/>
      <c r="AB143" s="213"/>
      <c r="AC143" s="213"/>
      <c r="AD143" s="213"/>
      <c r="AE143" s="213"/>
      <c r="AF143" s="213"/>
      <c r="AG143" s="213" t="s">
        <v>130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49" t="s">
        <v>274</v>
      </c>
      <c r="D144" s="224"/>
      <c r="E144" s="225">
        <v>11.935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134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0"/>
      <c r="D145" s="242"/>
      <c r="E145" s="242"/>
      <c r="F145" s="242"/>
      <c r="G145" s="242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135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x14ac:dyDescent="0.2">
      <c r="A146" s="227" t="s">
        <v>121</v>
      </c>
      <c r="B146" s="228" t="s">
        <v>82</v>
      </c>
      <c r="C146" s="246" t="s">
        <v>83</v>
      </c>
      <c r="D146" s="229"/>
      <c r="E146" s="230"/>
      <c r="F146" s="231"/>
      <c r="G146" s="231">
        <f>SUMIF(AG147:AG163,"&lt;&gt;NOR",G147:G163)</f>
        <v>0</v>
      </c>
      <c r="H146" s="231"/>
      <c r="I146" s="231">
        <f>SUM(I147:I163)</f>
        <v>0</v>
      </c>
      <c r="J146" s="231"/>
      <c r="K146" s="231">
        <f>SUM(K147:K163)</f>
        <v>0</v>
      </c>
      <c r="L146" s="231"/>
      <c r="M146" s="231">
        <f>SUM(M147:M163)</f>
        <v>0</v>
      </c>
      <c r="N146" s="230"/>
      <c r="O146" s="230">
        <f>SUM(O147:O163)</f>
        <v>0.04</v>
      </c>
      <c r="P146" s="230"/>
      <c r="Q146" s="230">
        <f>SUM(Q147:Q163)</f>
        <v>0.11</v>
      </c>
      <c r="R146" s="231"/>
      <c r="S146" s="231"/>
      <c r="T146" s="232"/>
      <c r="U146" s="226"/>
      <c r="V146" s="226">
        <f>SUM(V147:V163)</f>
        <v>31.46</v>
      </c>
      <c r="W146" s="226"/>
      <c r="X146" s="226"/>
      <c r="Y146" s="226"/>
      <c r="AG146" t="s">
        <v>122</v>
      </c>
    </row>
    <row r="147" spans="1:60" outlineLevel="1" x14ac:dyDescent="0.2">
      <c r="A147" s="234">
        <v>46</v>
      </c>
      <c r="B147" s="235" t="s">
        <v>275</v>
      </c>
      <c r="C147" s="247" t="s">
        <v>276</v>
      </c>
      <c r="D147" s="236" t="s">
        <v>125</v>
      </c>
      <c r="E147" s="237">
        <v>120.4601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0</v>
      </c>
      <c r="O147" s="237">
        <f>ROUND(E147*N147,2)</f>
        <v>0</v>
      </c>
      <c r="P147" s="237">
        <v>8.9999999999999998E-4</v>
      </c>
      <c r="Q147" s="237">
        <f>ROUND(E147*P147,2)</f>
        <v>0.11</v>
      </c>
      <c r="R147" s="239" t="s">
        <v>277</v>
      </c>
      <c r="S147" s="239" t="s">
        <v>127</v>
      </c>
      <c r="T147" s="240" t="s">
        <v>127</v>
      </c>
      <c r="U147" s="223">
        <v>7.6679999999999998E-2</v>
      </c>
      <c r="V147" s="223">
        <f>ROUND(E147*U147,2)</f>
        <v>9.24</v>
      </c>
      <c r="W147" s="223"/>
      <c r="X147" s="223" t="s">
        <v>128</v>
      </c>
      <c r="Y147" s="223" t="s">
        <v>129</v>
      </c>
      <c r="Z147" s="213"/>
      <c r="AA147" s="213"/>
      <c r="AB147" s="213"/>
      <c r="AC147" s="213"/>
      <c r="AD147" s="213"/>
      <c r="AE147" s="213"/>
      <c r="AF147" s="213"/>
      <c r="AG147" s="213" t="s">
        <v>130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49" t="s">
        <v>278</v>
      </c>
      <c r="D148" s="224"/>
      <c r="E148" s="225">
        <v>118.08540000000001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134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20"/>
      <c r="B149" s="221"/>
      <c r="C149" s="249" t="s">
        <v>279</v>
      </c>
      <c r="D149" s="224"/>
      <c r="E149" s="225">
        <v>-18.225999999999999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134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20"/>
      <c r="B150" s="221"/>
      <c r="C150" s="249" t="s">
        <v>280</v>
      </c>
      <c r="D150" s="224"/>
      <c r="E150" s="225">
        <v>7.8887999999999998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134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2">
      <c r="A151" s="220"/>
      <c r="B151" s="221"/>
      <c r="C151" s="249" t="s">
        <v>281</v>
      </c>
      <c r="D151" s="224"/>
      <c r="E151" s="225">
        <v>2.8544999999999998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134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49" t="s">
        <v>282</v>
      </c>
      <c r="D152" s="224"/>
      <c r="E152" s="225">
        <v>9.8574000000000002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134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2">
      <c r="A153" s="220"/>
      <c r="B153" s="221"/>
      <c r="C153" s="250"/>
      <c r="D153" s="242"/>
      <c r="E153" s="242"/>
      <c r="F153" s="242"/>
      <c r="G153" s="242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135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4">
        <v>47</v>
      </c>
      <c r="B154" s="235" t="s">
        <v>283</v>
      </c>
      <c r="C154" s="247" t="s">
        <v>284</v>
      </c>
      <c r="D154" s="236" t="s">
        <v>125</v>
      </c>
      <c r="E154" s="237">
        <v>165.32964999999999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7">
        <v>6.9999999999999994E-5</v>
      </c>
      <c r="O154" s="237">
        <f>ROUND(E154*N154,2)</f>
        <v>0.01</v>
      </c>
      <c r="P154" s="237">
        <v>0</v>
      </c>
      <c r="Q154" s="237">
        <f>ROUND(E154*P154,2)</f>
        <v>0</v>
      </c>
      <c r="R154" s="239" t="s">
        <v>277</v>
      </c>
      <c r="S154" s="239" t="s">
        <v>127</v>
      </c>
      <c r="T154" s="240" t="s">
        <v>127</v>
      </c>
      <c r="U154" s="223">
        <v>3.2480000000000002E-2</v>
      </c>
      <c r="V154" s="223">
        <f>ROUND(E154*U154,2)</f>
        <v>5.37</v>
      </c>
      <c r="W154" s="223"/>
      <c r="X154" s="223" t="s">
        <v>128</v>
      </c>
      <c r="Y154" s="223" t="s">
        <v>129</v>
      </c>
      <c r="Z154" s="213"/>
      <c r="AA154" s="213"/>
      <c r="AB154" s="213"/>
      <c r="AC154" s="213"/>
      <c r="AD154" s="213"/>
      <c r="AE154" s="213"/>
      <c r="AF154" s="213"/>
      <c r="AG154" s="213" t="s">
        <v>237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1"/>
      <c r="D155" s="243"/>
      <c r="E155" s="243"/>
      <c r="F155" s="243"/>
      <c r="G155" s="24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135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34">
        <v>48</v>
      </c>
      <c r="B156" s="235" t="s">
        <v>285</v>
      </c>
      <c r="C156" s="247" t="s">
        <v>286</v>
      </c>
      <c r="D156" s="236" t="s">
        <v>125</v>
      </c>
      <c r="E156" s="237">
        <v>165.32964999999999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1.6000000000000001E-4</v>
      </c>
      <c r="O156" s="237">
        <f>ROUND(E156*N156,2)</f>
        <v>0.03</v>
      </c>
      <c r="P156" s="237">
        <v>0</v>
      </c>
      <c r="Q156" s="237">
        <f>ROUND(E156*P156,2)</f>
        <v>0</v>
      </c>
      <c r="R156" s="239" t="s">
        <v>277</v>
      </c>
      <c r="S156" s="239" t="s">
        <v>127</v>
      </c>
      <c r="T156" s="240" t="s">
        <v>127</v>
      </c>
      <c r="U156" s="223">
        <v>0.10191</v>
      </c>
      <c r="V156" s="223">
        <f>ROUND(E156*U156,2)</f>
        <v>16.850000000000001</v>
      </c>
      <c r="W156" s="223"/>
      <c r="X156" s="223" t="s">
        <v>128</v>
      </c>
      <c r="Y156" s="223" t="s">
        <v>129</v>
      </c>
      <c r="Z156" s="213"/>
      <c r="AA156" s="213"/>
      <c r="AB156" s="213"/>
      <c r="AC156" s="213"/>
      <c r="AD156" s="213"/>
      <c r="AE156" s="213"/>
      <c r="AF156" s="213"/>
      <c r="AG156" s="213" t="s">
        <v>237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 x14ac:dyDescent="0.2">
      <c r="A157" s="220"/>
      <c r="B157" s="221"/>
      <c r="C157" s="249" t="s">
        <v>287</v>
      </c>
      <c r="D157" s="224"/>
      <c r="E157" s="225">
        <v>91.990600000000001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134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20"/>
      <c r="B158" s="221"/>
      <c r="C158" s="249" t="s">
        <v>288</v>
      </c>
      <c r="D158" s="224"/>
      <c r="E158" s="225">
        <v>1.57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134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">
      <c r="A159" s="220"/>
      <c r="B159" s="221"/>
      <c r="C159" s="249" t="s">
        <v>289</v>
      </c>
      <c r="D159" s="224"/>
      <c r="E159" s="225">
        <v>-11.791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134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 x14ac:dyDescent="0.2">
      <c r="A160" s="220"/>
      <c r="B160" s="221"/>
      <c r="C160" s="249" t="s">
        <v>290</v>
      </c>
      <c r="D160" s="224"/>
      <c r="E160" s="225">
        <v>8.08005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134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2">
      <c r="A161" s="220"/>
      <c r="B161" s="221"/>
      <c r="C161" s="249" t="s">
        <v>291</v>
      </c>
      <c r="D161" s="224"/>
      <c r="E161" s="225">
        <v>51.95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134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49" t="s">
        <v>292</v>
      </c>
      <c r="D162" s="224"/>
      <c r="E162" s="225">
        <v>23.53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134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0"/>
      <c r="D163" s="242"/>
      <c r="E163" s="242"/>
      <c r="F163" s="242"/>
      <c r="G163" s="242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135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x14ac:dyDescent="0.2">
      <c r="A164" s="227" t="s">
        <v>121</v>
      </c>
      <c r="B164" s="228" t="s">
        <v>89</v>
      </c>
      <c r="C164" s="246" t="s">
        <v>90</v>
      </c>
      <c r="D164" s="229"/>
      <c r="E164" s="230"/>
      <c r="F164" s="231"/>
      <c r="G164" s="231">
        <f>SUMIF(AG165:AG176,"&lt;&gt;NOR",G165:G176)</f>
        <v>0</v>
      </c>
      <c r="H164" s="231"/>
      <c r="I164" s="231">
        <f>SUM(I165:I176)</f>
        <v>0</v>
      </c>
      <c r="J164" s="231"/>
      <c r="K164" s="231">
        <f>SUM(K165:K176)</f>
        <v>0</v>
      </c>
      <c r="L164" s="231"/>
      <c r="M164" s="231">
        <f>SUM(M165:M176)</f>
        <v>0</v>
      </c>
      <c r="N164" s="230"/>
      <c r="O164" s="230">
        <f>SUM(O165:O176)</f>
        <v>0</v>
      </c>
      <c r="P164" s="230"/>
      <c r="Q164" s="230">
        <f>SUM(Q165:Q176)</f>
        <v>0</v>
      </c>
      <c r="R164" s="231"/>
      <c r="S164" s="231"/>
      <c r="T164" s="232"/>
      <c r="U164" s="226"/>
      <c r="V164" s="226">
        <f>SUM(V165:V176)</f>
        <v>37.870000000000005</v>
      </c>
      <c r="W164" s="226"/>
      <c r="X164" s="226"/>
      <c r="Y164" s="226"/>
      <c r="AG164" t="s">
        <v>122</v>
      </c>
    </row>
    <row r="165" spans="1:60" outlineLevel="1" x14ac:dyDescent="0.2">
      <c r="A165" s="234">
        <v>49</v>
      </c>
      <c r="B165" s="235" t="s">
        <v>293</v>
      </c>
      <c r="C165" s="247" t="s">
        <v>294</v>
      </c>
      <c r="D165" s="236" t="s">
        <v>230</v>
      </c>
      <c r="E165" s="237">
        <v>20.450980000000001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9" t="s">
        <v>170</v>
      </c>
      <c r="S165" s="239" t="s">
        <v>127</v>
      </c>
      <c r="T165" s="240" t="s">
        <v>127</v>
      </c>
      <c r="U165" s="223">
        <v>0.49</v>
      </c>
      <c r="V165" s="223">
        <f>ROUND(E165*U165,2)</f>
        <v>10.02</v>
      </c>
      <c r="W165" s="223"/>
      <c r="X165" s="223" t="s">
        <v>295</v>
      </c>
      <c r="Y165" s="223" t="s">
        <v>129</v>
      </c>
      <c r="Z165" s="213"/>
      <c r="AA165" s="213"/>
      <c r="AB165" s="213"/>
      <c r="AC165" s="213"/>
      <c r="AD165" s="213"/>
      <c r="AE165" s="213"/>
      <c r="AF165" s="213"/>
      <c r="AG165" s="213" t="s">
        <v>296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2" t="s">
        <v>297</v>
      </c>
      <c r="D166" s="245"/>
      <c r="E166" s="245"/>
      <c r="F166" s="245"/>
      <c r="G166" s="245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298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50"/>
      <c r="D167" s="242"/>
      <c r="E167" s="242"/>
      <c r="F167" s="242"/>
      <c r="G167" s="242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135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4">
        <v>50</v>
      </c>
      <c r="B168" s="235" t="s">
        <v>299</v>
      </c>
      <c r="C168" s="247" t="s">
        <v>300</v>
      </c>
      <c r="D168" s="236" t="s">
        <v>230</v>
      </c>
      <c r="E168" s="237">
        <v>184.05885000000001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0</v>
      </c>
      <c r="O168" s="237">
        <f>ROUND(E168*N168,2)</f>
        <v>0</v>
      </c>
      <c r="P168" s="237">
        <v>0</v>
      </c>
      <c r="Q168" s="237">
        <f>ROUND(E168*P168,2)</f>
        <v>0</v>
      </c>
      <c r="R168" s="239" t="s">
        <v>170</v>
      </c>
      <c r="S168" s="239" t="s">
        <v>127</v>
      </c>
      <c r="T168" s="240" t="s">
        <v>127</v>
      </c>
      <c r="U168" s="223">
        <v>0</v>
      </c>
      <c r="V168" s="223">
        <f>ROUND(E168*U168,2)</f>
        <v>0</v>
      </c>
      <c r="W168" s="223"/>
      <c r="X168" s="223" t="s">
        <v>295</v>
      </c>
      <c r="Y168" s="223" t="s">
        <v>129</v>
      </c>
      <c r="Z168" s="213"/>
      <c r="AA168" s="213"/>
      <c r="AB168" s="213"/>
      <c r="AC168" s="213"/>
      <c r="AD168" s="213"/>
      <c r="AE168" s="213"/>
      <c r="AF168" s="213"/>
      <c r="AG168" s="213" t="s">
        <v>296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1"/>
      <c r="D169" s="243"/>
      <c r="E169" s="243"/>
      <c r="F169" s="243"/>
      <c r="G169" s="24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135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34">
        <v>51</v>
      </c>
      <c r="B170" s="235" t="s">
        <v>301</v>
      </c>
      <c r="C170" s="247" t="s">
        <v>302</v>
      </c>
      <c r="D170" s="236" t="s">
        <v>230</v>
      </c>
      <c r="E170" s="237">
        <v>20.450980000000001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0</v>
      </c>
      <c r="O170" s="237">
        <f>ROUND(E170*N170,2)</f>
        <v>0</v>
      </c>
      <c r="P170" s="237">
        <v>0</v>
      </c>
      <c r="Q170" s="237">
        <f>ROUND(E170*P170,2)</f>
        <v>0</v>
      </c>
      <c r="R170" s="239" t="s">
        <v>170</v>
      </c>
      <c r="S170" s="239" t="s">
        <v>127</v>
      </c>
      <c r="T170" s="240" t="s">
        <v>127</v>
      </c>
      <c r="U170" s="223">
        <v>0.94199999999999995</v>
      </c>
      <c r="V170" s="223">
        <f>ROUND(E170*U170,2)</f>
        <v>19.260000000000002</v>
      </c>
      <c r="W170" s="223"/>
      <c r="X170" s="223" t="s">
        <v>295</v>
      </c>
      <c r="Y170" s="223" t="s">
        <v>129</v>
      </c>
      <c r="Z170" s="213"/>
      <c r="AA170" s="213"/>
      <c r="AB170" s="213"/>
      <c r="AC170" s="213"/>
      <c r="AD170" s="213"/>
      <c r="AE170" s="213"/>
      <c r="AF170" s="213"/>
      <c r="AG170" s="213" t="s">
        <v>296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1"/>
      <c r="D171" s="243"/>
      <c r="E171" s="243"/>
      <c r="F171" s="243"/>
      <c r="G171" s="24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135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1" x14ac:dyDescent="0.2">
      <c r="A172" s="234">
        <v>52</v>
      </c>
      <c r="B172" s="235" t="s">
        <v>303</v>
      </c>
      <c r="C172" s="247" t="s">
        <v>304</v>
      </c>
      <c r="D172" s="236" t="s">
        <v>230</v>
      </c>
      <c r="E172" s="237">
        <v>81.803929999999994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9" t="s">
        <v>170</v>
      </c>
      <c r="S172" s="239" t="s">
        <v>127</v>
      </c>
      <c r="T172" s="240" t="s">
        <v>127</v>
      </c>
      <c r="U172" s="223">
        <v>0.105</v>
      </c>
      <c r="V172" s="223">
        <f>ROUND(E172*U172,2)</f>
        <v>8.59</v>
      </c>
      <c r="W172" s="223"/>
      <c r="X172" s="223" t="s">
        <v>295</v>
      </c>
      <c r="Y172" s="223" t="s">
        <v>129</v>
      </c>
      <c r="Z172" s="213"/>
      <c r="AA172" s="213"/>
      <c r="AB172" s="213"/>
      <c r="AC172" s="213"/>
      <c r="AD172" s="213"/>
      <c r="AE172" s="213"/>
      <c r="AF172" s="213"/>
      <c r="AG172" s="213" t="s">
        <v>296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1"/>
      <c r="D173" s="243"/>
      <c r="E173" s="243"/>
      <c r="F173" s="243"/>
      <c r="G173" s="24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135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4">
        <v>53</v>
      </c>
      <c r="B174" s="235" t="s">
        <v>305</v>
      </c>
      <c r="C174" s="247" t="s">
        <v>306</v>
      </c>
      <c r="D174" s="236" t="s">
        <v>230</v>
      </c>
      <c r="E174" s="237">
        <v>20.450980000000001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9" t="s">
        <v>170</v>
      </c>
      <c r="S174" s="239" t="s">
        <v>127</v>
      </c>
      <c r="T174" s="240" t="s">
        <v>127</v>
      </c>
      <c r="U174" s="223">
        <v>0</v>
      </c>
      <c r="V174" s="223">
        <f>ROUND(E174*U174,2)</f>
        <v>0</v>
      </c>
      <c r="W174" s="223"/>
      <c r="X174" s="223" t="s">
        <v>295</v>
      </c>
      <c r="Y174" s="223" t="s">
        <v>129</v>
      </c>
      <c r="Z174" s="213"/>
      <c r="AA174" s="213"/>
      <c r="AB174" s="213"/>
      <c r="AC174" s="213"/>
      <c r="AD174" s="213"/>
      <c r="AE174" s="213"/>
      <c r="AF174" s="213"/>
      <c r="AG174" s="213" t="s">
        <v>296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2" t="s">
        <v>307</v>
      </c>
      <c r="D175" s="245"/>
      <c r="E175" s="245"/>
      <c r="F175" s="245"/>
      <c r="G175" s="245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298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0"/>
      <c r="D176" s="242"/>
      <c r="E176" s="242"/>
      <c r="F176" s="242"/>
      <c r="G176" s="242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135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x14ac:dyDescent="0.2">
      <c r="A177" s="227" t="s">
        <v>121</v>
      </c>
      <c r="B177" s="228" t="s">
        <v>92</v>
      </c>
      <c r="C177" s="246" t="s">
        <v>27</v>
      </c>
      <c r="D177" s="229"/>
      <c r="E177" s="230"/>
      <c r="F177" s="231"/>
      <c r="G177" s="231">
        <f>SUMIF(AG178:AG179,"&lt;&gt;NOR",G178:G179)</f>
        <v>0</v>
      </c>
      <c r="H177" s="231"/>
      <c r="I177" s="231">
        <f>SUM(I178:I179)</f>
        <v>0</v>
      </c>
      <c r="J177" s="231"/>
      <c r="K177" s="231">
        <f>SUM(K178:K179)</f>
        <v>0</v>
      </c>
      <c r="L177" s="231"/>
      <c r="M177" s="231">
        <f>SUM(M178:M179)</f>
        <v>0</v>
      </c>
      <c r="N177" s="230"/>
      <c r="O177" s="230">
        <f>SUM(O178:O179)</f>
        <v>0</v>
      </c>
      <c r="P177" s="230"/>
      <c r="Q177" s="230">
        <f>SUM(Q178:Q179)</f>
        <v>0</v>
      </c>
      <c r="R177" s="231"/>
      <c r="S177" s="231"/>
      <c r="T177" s="232"/>
      <c r="U177" s="226"/>
      <c r="V177" s="226">
        <f>SUM(V178:V179)</f>
        <v>0</v>
      </c>
      <c r="W177" s="226"/>
      <c r="X177" s="226"/>
      <c r="Y177" s="226"/>
      <c r="AG177" t="s">
        <v>122</v>
      </c>
    </row>
    <row r="178" spans="1:60" outlineLevel="1" x14ac:dyDescent="0.2">
      <c r="A178" s="234">
        <v>54</v>
      </c>
      <c r="B178" s="235" t="s">
        <v>308</v>
      </c>
      <c r="C178" s="247" t="s">
        <v>309</v>
      </c>
      <c r="D178" s="236" t="s">
        <v>212</v>
      </c>
      <c r="E178" s="237">
        <v>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9"/>
      <c r="S178" s="239" t="s">
        <v>148</v>
      </c>
      <c r="T178" s="240" t="s">
        <v>149</v>
      </c>
      <c r="U178" s="223">
        <v>0</v>
      </c>
      <c r="V178" s="223">
        <f>ROUND(E178*U178,2)</f>
        <v>0</v>
      </c>
      <c r="W178" s="223"/>
      <c r="X178" s="223" t="s">
        <v>128</v>
      </c>
      <c r="Y178" s="223" t="s">
        <v>129</v>
      </c>
      <c r="Z178" s="213"/>
      <c r="AA178" s="213"/>
      <c r="AB178" s="213"/>
      <c r="AC178" s="213"/>
      <c r="AD178" s="213"/>
      <c r="AE178" s="213"/>
      <c r="AF178" s="213"/>
      <c r="AG178" s="213" t="s">
        <v>130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1"/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135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x14ac:dyDescent="0.2">
      <c r="A180" s="3"/>
      <c r="B180" s="4"/>
      <c r="C180" s="25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E180">
        <v>12</v>
      </c>
      <c r="AF180">
        <v>21</v>
      </c>
      <c r="AG180" t="s">
        <v>107</v>
      </c>
    </row>
    <row r="181" spans="1:60" x14ac:dyDescent="0.2">
      <c r="A181" s="216"/>
      <c r="B181" s="217" t="s">
        <v>29</v>
      </c>
      <c r="C181" s="254"/>
      <c r="D181" s="218"/>
      <c r="E181" s="219"/>
      <c r="F181" s="219"/>
      <c r="G181" s="233">
        <f>G8+G25+G46+G100+G104+G117+G130+G135+G146+G164+G177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f>SUMIF(L7:L179,AE180,G7:G179)</f>
        <v>0</v>
      </c>
      <c r="AF181">
        <f>SUMIF(L7:L179,AF180,G7:G179)</f>
        <v>0</v>
      </c>
      <c r="AG181" t="s">
        <v>310</v>
      </c>
    </row>
    <row r="182" spans="1:60" x14ac:dyDescent="0.2">
      <c r="C182" s="255"/>
      <c r="D182" s="10"/>
      <c r="AG182" t="s">
        <v>311</v>
      </c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cNiGWlw9Uhv1aW2aPeIShRjeu3kNcE4C6FTT5LMS+JbKG6S8Bd895TPOT2WqUzcSG2j2m+iJjlYkVAgGGKfXA==" saltValue="VAIHe14VJsQljCK8rbTF0Q==" spinCount="100000" sheet="1" formatRows="0"/>
  <mergeCells count="72">
    <mergeCell ref="C169:G169"/>
    <mergeCell ref="C171:G171"/>
    <mergeCell ref="C173:G173"/>
    <mergeCell ref="C175:G175"/>
    <mergeCell ref="C176:G176"/>
    <mergeCell ref="C179:G179"/>
    <mergeCell ref="C145:G145"/>
    <mergeCell ref="C153:G153"/>
    <mergeCell ref="C155:G155"/>
    <mergeCell ref="C163:G163"/>
    <mergeCell ref="C166:G166"/>
    <mergeCell ref="C167:G167"/>
    <mergeCell ref="C129:G129"/>
    <mergeCell ref="C132:G132"/>
    <mergeCell ref="C134:G134"/>
    <mergeCell ref="C137:G137"/>
    <mergeCell ref="C140:G140"/>
    <mergeCell ref="C142:G142"/>
    <mergeCell ref="C116:G116"/>
    <mergeCell ref="C119:G119"/>
    <mergeCell ref="C121:G121"/>
    <mergeCell ref="C123:G123"/>
    <mergeCell ref="C125:G125"/>
    <mergeCell ref="C127:G127"/>
    <mergeCell ref="C102:G102"/>
    <mergeCell ref="C103:G103"/>
    <mergeCell ref="C107:G107"/>
    <mergeCell ref="C110:G110"/>
    <mergeCell ref="C113:G113"/>
    <mergeCell ref="C115:G115"/>
    <mergeCell ref="C83:G83"/>
    <mergeCell ref="C85:G85"/>
    <mergeCell ref="C91:G91"/>
    <mergeCell ref="C94:G94"/>
    <mergeCell ref="C97:G97"/>
    <mergeCell ref="C99:G99"/>
    <mergeCell ref="C65:G65"/>
    <mergeCell ref="C68:G68"/>
    <mergeCell ref="C71:G71"/>
    <mergeCell ref="C73:G73"/>
    <mergeCell ref="C75:G75"/>
    <mergeCell ref="C81:G81"/>
    <mergeCell ref="C52:G52"/>
    <mergeCell ref="C54:G54"/>
    <mergeCell ref="C58:G58"/>
    <mergeCell ref="C60:G60"/>
    <mergeCell ref="C61:G61"/>
    <mergeCell ref="C63:G63"/>
    <mergeCell ref="C39:G39"/>
    <mergeCell ref="C41:G41"/>
    <mergeCell ref="C43:G43"/>
    <mergeCell ref="C45:G45"/>
    <mergeCell ref="C48:G48"/>
    <mergeCell ref="C50:G50"/>
    <mergeCell ref="C27:G27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2E80-8FBA-4E04-9573-EFBD5C6793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94</v>
      </c>
      <c r="B1" s="198"/>
      <c r="C1" s="198"/>
      <c r="D1" s="198"/>
      <c r="E1" s="198"/>
      <c r="F1" s="198"/>
      <c r="G1" s="198"/>
      <c r="AG1" t="s">
        <v>95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96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96</v>
      </c>
      <c r="AG3" t="s">
        <v>97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98</v>
      </c>
    </row>
    <row r="5" spans="1:60" x14ac:dyDescent="0.2">
      <c r="D5" s="10"/>
    </row>
    <row r="6" spans="1:60" ht="38.25" x14ac:dyDescent="0.2">
      <c r="A6" s="209" t="s">
        <v>99</v>
      </c>
      <c r="B6" s="211" t="s">
        <v>100</v>
      </c>
      <c r="C6" s="211" t="s">
        <v>101</v>
      </c>
      <c r="D6" s="210" t="s">
        <v>102</v>
      </c>
      <c r="E6" s="209" t="s">
        <v>103</v>
      </c>
      <c r="F6" s="208" t="s">
        <v>104</v>
      </c>
      <c r="G6" s="209" t="s">
        <v>29</v>
      </c>
      <c r="H6" s="212" t="s">
        <v>30</v>
      </c>
      <c r="I6" s="212" t="s">
        <v>105</v>
      </c>
      <c r="J6" s="212" t="s">
        <v>31</v>
      </c>
      <c r="K6" s="212" t="s">
        <v>106</v>
      </c>
      <c r="L6" s="212" t="s">
        <v>107</v>
      </c>
      <c r="M6" s="212" t="s">
        <v>108</v>
      </c>
      <c r="N6" s="212" t="s">
        <v>109</v>
      </c>
      <c r="O6" s="212" t="s">
        <v>110</v>
      </c>
      <c r="P6" s="212" t="s">
        <v>111</v>
      </c>
      <c r="Q6" s="212" t="s">
        <v>112</v>
      </c>
      <c r="R6" s="212" t="s">
        <v>113</v>
      </c>
      <c r="S6" s="212" t="s">
        <v>114</v>
      </c>
      <c r="T6" s="212" t="s">
        <v>115</v>
      </c>
      <c r="U6" s="212" t="s">
        <v>116</v>
      </c>
      <c r="V6" s="212" t="s">
        <v>117</v>
      </c>
      <c r="W6" s="212" t="s">
        <v>118</v>
      </c>
      <c r="X6" s="212" t="s">
        <v>119</v>
      </c>
      <c r="Y6" s="212" t="s">
        <v>120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121</v>
      </c>
      <c r="B8" s="228" t="s">
        <v>70</v>
      </c>
      <c r="C8" s="246" t="s">
        <v>71</v>
      </c>
      <c r="D8" s="229"/>
      <c r="E8" s="230"/>
      <c r="F8" s="231"/>
      <c r="G8" s="231">
        <f>SUMIF(AG9:AG10,"&lt;&gt;NOR",G9:G10)</f>
        <v>0</v>
      </c>
      <c r="H8" s="231"/>
      <c r="I8" s="231">
        <f>SUM(I9:I10)</f>
        <v>0</v>
      </c>
      <c r="J8" s="231"/>
      <c r="K8" s="231">
        <f>SUM(K9:K10)</f>
        <v>0</v>
      </c>
      <c r="L8" s="231"/>
      <c r="M8" s="231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1"/>
      <c r="S8" s="231"/>
      <c r="T8" s="232"/>
      <c r="U8" s="226"/>
      <c r="V8" s="226">
        <f>SUM(V9:V10)</f>
        <v>16</v>
      </c>
      <c r="W8" s="226"/>
      <c r="X8" s="226"/>
      <c r="Y8" s="226"/>
      <c r="AG8" t="s">
        <v>122</v>
      </c>
    </row>
    <row r="9" spans="1:60" outlineLevel="1" x14ac:dyDescent="0.2">
      <c r="A9" s="234">
        <v>1</v>
      </c>
      <c r="B9" s="235" t="s">
        <v>312</v>
      </c>
      <c r="C9" s="247" t="s">
        <v>313</v>
      </c>
      <c r="D9" s="236" t="s">
        <v>314</v>
      </c>
      <c r="E9" s="237">
        <v>16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315</v>
      </c>
      <c r="S9" s="239" t="s">
        <v>127</v>
      </c>
      <c r="T9" s="240" t="s">
        <v>149</v>
      </c>
      <c r="U9" s="223">
        <v>1</v>
      </c>
      <c r="V9" s="223">
        <f>ROUND(E9*U9,2)</f>
        <v>16</v>
      </c>
      <c r="W9" s="223"/>
      <c r="X9" s="223" t="s">
        <v>316</v>
      </c>
      <c r="Y9" s="223" t="s">
        <v>129</v>
      </c>
      <c r="Z9" s="213"/>
      <c r="AA9" s="213"/>
      <c r="AB9" s="213"/>
      <c r="AC9" s="213"/>
      <c r="AD9" s="213"/>
      <c r="AE9" s="213"/>
      <c r="AF9" s="213"/>
      <c r="AG9" s="213" t="s">
        <v>317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1"/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27" t="s">
        <v>121</v>
      </c>
      <c r="B11" s="228" t="s">
        <v>84</v>
      </c>
      <c r="C11" s="246" t="s">
        <v>85</v>
      </c>
      <c r="D11" s="229"/>
      <c r="E11" s="230"/>
      <c r="F11" s="231"/>
      <c r="G11" s="231">
        <f>SUMIF(AG12:AG58,"&lt;&gt;NOR",G12:G58)</f>
        <v>0</v>
      </c>
      <c r="H11" s="231"/>
      <c r="I11" s="231">
        <f>SUM(I12:I58)</f>
        <v>0</v>
      </c>
      <c r="J11" s="231"/>
      <c r="K11" s="231">
        <f>SUM(K12:K58)</f>
        <v>0</v>
      </c>
      <c r="L11" s="231"/>
      <c r="M11" s="231">
        <f>SUM(M12:M58)</f>
        <v>0</v>
      </c>
      <c r="N11" s="230"/>
      <c r="O11" s="230">
        <f>SUM(O12:O58)</f>
        <v>7.0000000000000007E-2</v>
      </c>
      <c r="P11" s="230"/>
      <c r="Q11" s="230">
        <f>SUM(Q12:Q58)</f>
        <v>0</v>
      </c>
      <c r="R11" s="231"/>
      <c r="S11" s="231"/>
      <c r="T11" s="232"/>
      <c r="U11" s="226"/>
      <c r="V11" s="226">
        <f>SUM(V12:V58)</f>
        <v>90.58</v>
      </c>
      <c r="W11" s="226"/>
      <c r="X11" s="226"/>
      <c r="Y11" s="226"/>
      <c r="AG11" t="s">
        <v>122</v>
      </c>
    </row>
    <row r="12" spans="1:60" outlineLevel="1" x14ac:dyDescent="0.2">
      <c r="A12" s="234">
        <v>2</v>
      </c>
      <c r="B12" s="235" t="s">
        <v>318</v>
      </c>
      <c r="C12" s="247" t="s">
        <v>319</v>
      </c>
      <c r="D12" s="236" t="s">
        <v>182</v>
      </c>
      <c r="E12" s="237">
        <v>90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84</v>
      </c>
      <c r="S12" s="239" t="s">
        <v>127</v>
      </c>
      <c r="T12" s="240" t="s">
        <v>149</v>
      </c>
      <c r="U12" s="223">
        <v>0.06</v>
      </c>
      <c r="V12" s="223">
        <f>ROUND(E12*U12,2)</f>
        <v>5.4</v>
      </c>
      <c r="W12" s="223"/>
      <c r="X12" s="223" t="s">
        <v>128</v>
      </c>
      <c r="Y12" s="223" t="s">
        <v>129</v>
      </c>
      <c r="Z12" s="213"/>
      <c r="AA12" s="213"/>
      <c r="AB12" s="213"/>
      <c r="AC12" s="213"/>
      <c r="AD12" s="213"/>
      <c r="AE12" s="213"/>
      <c r="AF12" s="213"/>
      <c r="AG12" s="213" t="s">
        <v>320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1"/>
      <c r="D13" s="243"/>
      <c r="E13" s="243"/>
      <c r="F13" s="243"/>
      <c r="G13" s="24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135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4">
        <v>3</v>
      </c>
      <c r="B14" s="235" t="s">
        <v>321</v>
      </c>
      <c r="C14" s="247" t="s">
        <v>322</v>
      </c>
      <c r="D14" s="236" t="s">
        <v>191</v>
      </c>
      <c r="E14" s="237">
        <v>20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5.0000000000000002E-5</v>
      </c>
      <c r="O14" s="237">
        <f>ROUND(E14*N14,2)</f>
        <v>0</v>
      </c>
      <c r="P14" s="237">
        <v>0</v>
      </c>
      <c r="Q14" s="237">
        <f>ROUND(E14*P14,2)</f>
        <v>0</v>
      </c>
      <c r="R14" s="239" t="s">
        <v>84</v>
      </c>
      <c r="S14" s="239" t="s">
        <v>127</v>
      </c>
      <c r="T14" s="240" t="s">
        <v>149</v>
      </c>
      <c r="U14" s="223">
        <v>7.8E-2</v>
      </c>
      <c r="V14" s="223">
        <f>ROUND(E14*U14,2)</f>
        <v>1.56</v>
      </c>
      <c r="W14" s="223"/>
      <c r="X14" s="223" t="s">
        <v>128</v>
      </c>
      <c r="Y14" s="223" t="s">
        <v>129</v>
      </c>
      <c r="Z14" s="213"/>
      <c r="AA14" s="213"/>
      <c r="AB14" s="213"/>
      <c r="AC14" s="213"/>
      <c r="AD14" s="213"/>
      <c r="AE14" s="213"/>
      <c r="AF14" s="213"/>
      <c r="AG14" s="213" t="s">
        <v>320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1"/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4</v>
      </c>
      <c r="B16" s="235" t="s">
        <v>323</v>
      </c>
      <c r="C16" s="247" t="s">
        <v>324</v>
      </c>
      <c r="D16" s="236" t="s">
        <v>182</v>
      </c>
      <c r="E16" s="237">
        <v>12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2.0000000000000002E-5</v>
      </c>
      <c r="O16" s="237">
        <f>ROUND(E16*N16,2)</f>
        <v>0</v>
      </c>
      <c r="P16" s="237">
        <v>0</v>
      </c>
      <c r="Q16" s="237">
        <f>ROUND(E16*P16,2)</f>
        <v>0</v>
      </c>
      <c r="R16" s="239" t="s">
        <v>84</v>
      </c>
      <c r="S16" s="239" t="s">
        <v>127</v>
      </c>
      <c r="T16" s="240" t="s">
        <v>149</v>
      </c>
      <c r="U16" s="223">
        <v>0.14130000000000001</v>
      </c>
      <c r="V16" s="223">
        <f>ROUND(E16*U16,2)</f>
        <v>1.7</v>
      </c>
      <c r="W16" s="223"/>
      <c r="X16" s="223" t="s">
        <v>128</v>
      </c>
      <c r="Y16" s="223" t="s">
        <v>129</v>
      </c>
      <c r="Z16" s="213"/>
      <c r="AA16" s="213"/>
      <c r="AB16" s="213"/>
      <c r="AC16" s="213"/>
      <c r="AD16" s="213"/>
      <c r="AE16" s="213"/>
      <c r="AF16" s="213"/>
      <c r="AG16" s="213" t="s">
        <v>320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1"/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135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4">
        <v>5</v>
      </c>
      <c r="B18" s="235" t="s">
        <v>325</v>
      </c>
      <c r="C18" s="247" t="s">
        <v>326</v>
      </c>
      <c r="D18" s="236" t="s">
        <v>182</v>
      </c>
      <c r="E18" s="237">
        <v>6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9.0000000000000006E-5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84</v>
      </c>
      <c r="S18" s="239" t="s">
        <v>127</v>
      </c>
      <c r="T18" s="240" t="s">
        <v>149</v>
      </c>
      <c r="U18" s="223">
        <v>0.39017000000000002</v>
      </c>
      <c r="V18" s="223">
        <f>ROUND(E18*U18,2)</f>
        <v>2.34</v>
      </c>
      <c r="W18" s="223"/>
      <c r="X18" s="223" t="s">
        <v>128</v>
      </c>
      <c r="Y18" s="223" t="s">
        <v>129</v>
      </c>
      <c r="Z18" s="213"/>
      <c r="AA18" s="213"/>
      <c r="AB18" s="213"/>
      <c r="AC18" s="213"/>
      <c r="AD18" s="213"/>
      <c r="AE18" s="213"/>
      <c r="AF18" s="213"/>
      <c r="AG18" s="213" t="s">
        <v>320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1"/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135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6</v>
      </c>
      <c r="B20" s="235" t="s">
        <v>327</v>
      </c>
      <c r="C20" s="247" t="s">
        <v>328</v>
      </c>
      <c r="D20" s="236" t="s">
        <v>182</v>
      </c>
      <c r="E20" s="237">
        <v>2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84</v>
      </c>
      <c r="S20" s="239" t="s">
        <v>127</v>
      </c>
      <c r="T20" s="240" t="s">
        <v>149</v>
      </c>
      <c r="U20" s="223">
        <v>0.40083000000000002</v>
      </c>
      <c r="V20" s="223">
        <f>ROUND(E20*U20,2)</f>
        <v>0.8</v>
      </c>
      <c r="W20" s="223"/>
      <c r="X20" s="223" t="s">
        <v>128</v>
      </c>
      <c r="Y20" s="223" t="s">
        <v>129</v>
      </c>
      <c r="Z20" s="213"/>
      <c r="AA20" s="213"/>
      <c r="AB20" s="213"/>
      <c r="AC20" s="213"/>
      <c r="AD20" s="213"/>
      <c r="AE20" s="213"/>
      <c r="AF20" s="213"/>
      <c r="AG20" s="213" t="s">
        <v>320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1"/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135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4">
        <v>7</v>
      </c>
      <c r="B22" s="235" t="s">
        <v>329</v>
      </c>
      <c r="C22" s="247" t="s">
        <v>330</v>
      </c>
      <c r="D22" s="236" t="s">
        <v>182</v>
      </c>
      <c r="E22" s="237">
        <v>9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 t="s">
        <v>84</v>
      </c>
      <c r="S22" s="239" t="s">
        <v>127</v>
      </c>
      <c r="T22" s="240" t="s">
        <v>149</v>
      </c>
      <c r="U22" s="223">
        <v>5.0500000000000003E-2</v>
      </c>
      <c r="V22" s="223">
        <f>ROUND(E22*U22,2)</f>
        <v>0.45</v>
      </c>
      <c r="W22" s="223"/>
      <c r="X22" s="223" t="s">
        <v>128</v>
      </c>
      <c r="Y22" s="223" t="s">
        <v>129</v>
      </c>
      <c r="Z22" s="213"/>
      <c r="AA22" s="213"/>
      <c r="AB22" s="213"/>
      <c r="AC22" s="213"/>
      <c r="AD22" s="213"/>
      <c r="AE22" s="213"/>
      <c r="AF22" s="213"/>
      <c r="AG22" s="213" t="s">
        <v>320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1"/>
      <c r="D23" s="243"/>
      <c r="E23" s="243"/>
      <c r="F23" s="243"/>
      <c r="G23" s="24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135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8</v>
      </c>
      <c r="B24" s="235" t="s">
        <v>331</v>
      </c>
      <c r="C24" s="247" t="s">
        <v>332</v>
      </c>
      <c r="D24" s="236" t="s">
        <v>191</v>
      </c>
      <c r="E24" s="237">
        <v>72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 t="s">
        <v>84</v>
      </c>
      <c r="S24" s="239" t="s">
        <v>127</v>
      </c>
      <c r="T24" s="240" t="s">
        <v>149</v>
      </c>
      <c r="U24" s="223">
        <v>0.71499999999999997</v>
      </c>
      <c r="V24" s="223">
        <f>ROUND(E24*U24,2)</f>
        <v>51.48</v>
      </c>
      <c r="W24" s="223"/>
      <c r="X24" s="223" t="s">
        <v>128</v>
      </c>
      <c r="Y24" s="223" t="s">
        <v>129</v>
      </c>
      <c r="Z24" s="213"/>
      <c r="AA24" s="213"/>
      <c r="AB24" s="213"/>
      <c r="AC24" s="213"/>
      <c r="AD24" s="213"/>
      <c r="AE24" s="213"/>
      <c r="AF24" s="213"/>
      <c r="AG24" s="213" t="s">
        <v>320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1"/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4">
        <v>9</v>
      </c>
      <c r="B26" s="235" t="s">
        <v>333</v>
      </c>
      <c r="C26" s="247" t="s">
        <v>334</v>
      </c>
      <c r="D26" s="236" t="s">
        <v>182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4.0000000000000003E-5</v>
      </c>
      <c r="O26" s="237">
        <f>ROUND(E26*N26,2)</f>
        <v>0</v>
      </c>
      <c r="P26" s="237">
        <v>0</v>
      </c>
      <c r="Q26" s="237">
        <f>ROUND(E26*P26,2)</f>
        <v>0</v>
      </c>
      <c r="R26" s="239" t="s">
        <v>84</v>
      </c>
      <c r="S26" s="239" t="s">
        <v>127</v>
      </c>
      <c r="T26" s="240" t="s">
        <v>149</v>
      </c>
      <c r="U26" s="223">
        <v>0.30567</v>
      </c>
      <c r="V26" s="223">
        <f>ROUND(E26*U26,2)</f>
        <v>0.31</v>
      </c>
      <c r="W26" s="223"/>
      <c r="X26" s="223" t="s">
        <v>128</v>
      </c>
      <c r="Y26" s="223" t="s">
        <v>129</v>
      </c>
      <c r="Z26" s="213"/>
      <c r="AA26" s="213"/>
      <c r="AB26" s="213"/>
      <c r="AC26" s="213"/>
      <c r="AD26" s="213"/>
      <c r="AE26" s="213"/>
      <c r="AF26" s="213"/>
      <c r="AG26" s="213" t="s">
        <v>320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1"/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135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4">
        <v>10</v>
      </c>
      <c r="B28" s="235" t="s">
        <v>335</v>
      </c>
      <c r="C28" s="247" t="s">
        <v>336</v>
      </c>
      <c r="D28" s="236" t="s">
        <v>182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6.0000000000000002E-5</v>
      </c>
      <c r="O28" s="237">
        <f>ROUND(E28*N28,2)</f>
        <v>0</v>
      </c>
      <c r="P28" s="237">
        <v>0</v>
      </c>
      <c r="Q28" s="237">
        <f>ROUND(E28*P28,2)</f>
        <v>0</v>
      </c>
      <c r="R28" s="239" t="s">
        <v>84</v>
      </c>
      <c r="S28" s="239" t="s">
        <v>127</v>
      </c>
      <c r="T28" s="240" t="s">
        <v>149</v>
      </c>
      <c r="U28" s="223">
        <v>0.13</v>
      </c>
      <c r="V28" s="223">
        <f>ROUND(E28*U28,2)</f>
        <v>0.13</v>
      </c>
      <c r="W28" s="223"/>
      <c r="X28" s="223" t="s">
        <v>128</v>
      </c>
      <c r="Y28" s="223" t="s">
        <v>129</v>
      </c>
      <c r="Z28" s="213"/>
      <c r="AA28" s="213"/>
      <c r="AB28" s="213"/>
      <c r="AC28" s="213"/>
      <c r="AD28" s="213"/>
      <c r="AE28" s="213"/>
      <c r="AF28" s="213"/>
      <c r="AG28" s="213" t="s">
        <v>320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1"/>
      <c r="D29" s="243"/>
      <c r="E29" s="243"/>
      <c r="F29" s="243"/>
      <c r="G29" s="24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4">
        <v>11</v>
      </c>
      <c r="B30" s="235" t="s">
        <v>337</v>
      </c>
      <c r="C30" s="247" t="s">
        <v>338</v>
      </c>
      <c r="D30" s="236" t="s">
        <v>182</v>
      </c>
      <c r="E30" s="237">
        <v>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1.2E-4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84</v>
      </c>
      <c r="S30" s="239" t="s">
        <v>127</v>
      </c>
      <c r="T30" s="240" t="s">
        <v>149</v>
      </c>
      <c r="U30" s="223">
        <v>0.26800000000000002</v>
      </c>
      <c r="V30" s="223">
        <f>ROUND(E30*U30,2)</f>
        <v>0.54</v>
      </c>
      <c r="W30" s="223"/>
      <c r="X30" s="223" t="s">
        <v>128</v>
      </c>
      <c r="Y30" s="223" t="s">
        <v>129</v>
      </c>
      <c r="Z30" s="213"/>
      <c r="AA30" s="213"/>
      <c r="AB30" s="213"/>
      <c r="AC30" s="213"/>
      <c r="AD30" s="213"/>
      <c r="AE30" s="213"/>
      <c r="AF30" s="213"/>
      <c r="AG30" s="213" t="s">
        <v>320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1"/>
      <c r="D31" s="243"/>
      <c r="E31" s="243"/>
      <c r="F31" s="243"/>
      <c r="G31" s="24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135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4">
        <v>12</v>
      </c>
      <c r="B32" s="235" t="s">
        <v>339</v>
      </c>
      <c r="C32" s="247" t="s">
        <v>340</v>
      </c>
      <c r="D32" s="236" t="s">
        <v>182</v>
      </c>
      <c r="E32" s="237">
        <v>7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9.0000000000000006E-5</v>
      </c>
      <c r="O32" s="237">
        <f>ROUND(E32*N32,2)</f>
        <v>0</v>
      </c>
      <c r="P32" s="237">
        <v>0</v>
      </c>
      <c r="Q32" s="237">
        <f>ROUND(E32*P32,2)</f>
        <v>0</v>
      </c>
      <c r="R32" s="239" t="s">
        <v>84</v>
      </c>
      <c r="S32" s="239" t="s">
        <v>127</v>
      </c>
      <c r="T32" s="240" t="s">
        <v>149</v>
      </c>
      <c r="U32" s="223">
        <v>0.2475</v>
      </c>
      <c r="V32" s="223">
        <f>ROUND(E32*U32,2)</f>
        <v>1.73</v>
      </c>
      <c r="W32" s="223"/>
      <c r="X32" s="223" t="s">
        <v>128</v>
      </c>
      <c r="Y32" s="223" t="s">
        <v>129</v>
      </c>
      <c r="Z32" s="213"/>
      <c r="AA32" s="213"/>
      <c r="AB32" s="213"/>
      <c r="AC32" s="213"/>
      <c r="AD32" s="213"/>
      <c r="AE32" s="213"/>
      <c r="AF32" s="213"/>
      <c r="AG32" s="213" t="s">
        <v>320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1"/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135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4">
        <v>13</v>
      </c>
      <c r="B34" s="235" t="s">
        <v>341</v>
      </c>
      <c r="C34" s="247" t="s">
        <v>342</v>
      </c>
      <c r="D34" s="236" t="s">
        <v>182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6.0000000000000002E-5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84</v>
      </c>
      <c r="S34" s="239" t="s">
        <v>127</v>
      </c>
      <c r="T34" s="240" t="s">
        <v>149</v>
      </c>
      <c r="U34" s="223">
        <v>0.249</v>
      </c>
      <c r="V34" s="223">
        <f>ROUND(E34*U34,2)</f>
        <v>0.25</v>
      </c>
      <c r="W34" s="223"/>
      <c r="X34" s="223" t="s">
        <v>128</v>
      </c>
      <c r="Y34" s="223" t="s">
        <v>129</v>
      </c>
      <c r="Z34" s="213"/>
      <c r="AA34" s="213"/>
      <c r="AB34" s="213"/>
      <c r="AC34" s="213"/>
      <c r="AD34" s="213"/>
      <c r="AE34" s="213"/>
      <c r="AF34" s="213"/>
      <c r="AG34" s="213" t="s">
        <v>320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1"/>
      <c r="D35" s="243"/>
      <c r="E35" s="243"/>
      <c r="F35" s="243"/>
      <c r="G35" s="24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34">
        <v>14</v>
      </c>
      <c r="B36" s="235" t="s">
        <v>343</v>
      </c>
      <c r="C36" s="247" t="s">
        <v>344</v>
      </c>
      <c r="D36" s="236" t="s">
        <v>182</v>
      </c>
      <c r="E36" s="237">
        <v>10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 t="s">
        <v>84</v>
      </c>
      <c r="S36" s="239" t="s">
        <v>127</v>
      </c>
      <c r="T36" s="240" t="s">
        <v>149</v>
      </c>
      <c r="U36" s="223">
        <v>0.43</v>
      </c>
      <c r="V36" s="223">
        <f>ROUND(E36*U36,2)</f>
        <v>4.3</v>
      </c>
      <c r="W36" s="223"/>
      <c r="X36" s="223" t="s">
        <v>128</v>
      </c>
      <c r="Y36" s="223" t="s">
        <v>129</v>
      </c>
      <c r="Z36" s="213"/>
      <c r="AA36" s="213"/>
      <c r="AB36" s="213"/>
      <c r="AC36" s="213"/>
      <c r="AD36" s="213"/>
      <c r="AE36" s="213"/>
      <c r="AF36" s="213"/>
      <c r="AG36" s="213" t="s">
        <v>320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48" t="s">
        <v>345</v>
      </c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132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0"/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4">
        <v>15</v>
      </c>
      <c r="B39" s="235" t="s">
        <v>346</v>
      </c>
      <c r="C39" s="247" t="s">
        <v>347</v>
      </c>
      <c r="D39" s="236" t="s">
        <v>182</v>
      </c>
      <c r="E39" s="237">
        <v>5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4.0000000000000001E-3</v>
      </c>
      <c r="O39" s="237">
        <f>ROUND(E39*N39,2)</f>
        <v>0.02</v>
      </c>
      <c r="P39" s="237">
        <v>0</v>
      </c>
      <c r="Q39" s="237">
        <f>ROUND(E39*P39,2)</f>
        <v>0</v>
      </c>
      <c r="R39" s="239"/>
      <c r="S39" s="239" t="s">
        <v>148</v>
      </c>
      <c r="T39" s="240" t="s">
        <v>149</v>
      </c>
      <c r="U39" s="223">
        <v>0</v>
      </c>
      <c r="V39" s="223">
        <f>ROUND(E39*U39,2)</f>
        <v>0</v>
      </c>
      <c r="W39" s="223"/>
      <c r="X39" s="223" t="s">
        <v>243</v>
      </c>
      <c r="Y39" s="223" t="s">
        <v>129</v>
      </c>
      <c r="Z39" s="213"/>
      <c r="AA39" s="213"/>
      <c r="AB39" s="213"/>
      <c r="AC39" s="213"/>
      <c r="AD39" s="213"/>
      <c r="AE39" s="213"/>
      <c r="AF39" s="213"/>
      <c r="AG39" s="213" t="s">
        <v>348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1"/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16</v>
      </c>
      <c r="B41" s="235" t="s">
        <v>349</v>
      </c>
      <c r="C41" s="247" t="s">
        <v>350</v>
      </c>
      <c r="D41" s="236" t="s">
        <v>182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4.0000000000000001E-3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148</v>
      </c>
      <c r="T41" s="240" t="s">
        <v>149</v>
      </c>
      <c r="U41" s="223">
        <v>0</v>
      </c>
      <c r="V41" s="223">
        <f>ROUND(E41*U41,2)</f>
        <v>0</v>
      </c>
      <c r="W41" s="223"/>
      <c r="X41" s="223" t="s">
        <v>243</v>
      </c>
      <c r="Y41" s="223" t="s">
        <v>129</v>
      </c>
      <c r="Z41" s="213"/>
      <c r="AA41" s="213"/>
      <c r="AB41" s="213"/>
      <c r="AC41" s="213"/>
      <c r="AD41" s="213"/>
      <c r="AE41" s="213"/>
      <c r="AF41" s="213"/>
      <c r="AG41" s="213" t="s">
        <v>348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1"/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17</v>
      </c>
      <c r="B43" s="235" t="s">
        <v>351</v>
      </c>
      <c r="C43" s="247" t="s">
        <v>352</v>
      </c>
      <c r="D43" s="236" t="s">
        <v>182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1.1999999999999999E-3</v>
      </c>
      <c r="O43" s="237">
        <f>ROUND(E43*N43,2)</f>
        <v>0</v>
      </c>
      <c r="P43" s="237">
        <v>0</v>
      </c>
      <c r="Q43" s="237">
        <f>ROUND(E43*P43,2)</f>
        <v>0</v>
      </c>
      <c r="R43" s="239"/>
      <c r="S43" s="239" t="s">
        <v>148</v>
      </c>
      <c r="T43" s="240" t="s">
        <v>149</v>
      </c>
      <c r="U43" s="223">
        <v>0</v>
      </c>
      <c r="V43" s="223">
        <f>ROUND(E43*U43,2)</f>
        <v>0</v>
      </c>
      <c r="W43" s="223"/>
      <c r="X43" s="223" t="s">
        <v>243</v>
      </c>
      <c r="Y43" s="223" t="s">
        <v>129</v>
      </c>
      <c r="Z43" s="213"/>
      <c r="AA43" s="213"/>
      <c r="AB43" s="213"/>
      <c r="AC43" s="213"/>
      <c r="AD43" s="213"/>
      <c r="AE43" s="213"/>
      <c r="AF43" s="213"/>
      <c r="AG43" s="213" t="s">
        <v>348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1"/>
      <c r="D44" s="243"/>
      <c r="E44" s="243"/>
      <c r="F44" s="243"/>
      <c r="G44" s="24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135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18</v>
      </c>
      <c r="B45" s="235" t="s">
        <v>353</v>
      </c>
      <c r="C45" s="247" t="s">
        <v>354</v>
      </c>
      <c r="D45" s="236" t="s">
        <v>182</v>
      </c>
      <c r="E45" s="237">
        <v>3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1.1999999999999999E-3</v>
      </c>
      <c r="O45" s="237">
        <f>ROUND(E45*N45,2)</f>
        <v>0</v>
      </c>
      <c r="P45" s="237">
        <v>0</v>
      </c>
      <c r="Q45" s="237">
        <f>ROUND(E45*P45,2)</f>
        <v>0</v>
      </c>
      <c r="R45" s="239"/>
      <c r="S45" s="239" t="s">
        <v>148</v>
      </c>
      <c r="T45" s="240" t="s">
        <v>149</v>
      </c>
      <c r="U45" s="223">
        <v>0</v>
      </c>
      <c r="V45" s="223">
        <f>ROUND(E45*U45,2)</f>
        <v>0</v>
      </c>
      <c r="W45" s="223"/>
      <c r="X45" s="223" t="s">
        <v>243</v>
      </c>
      <c r="Y45" s="223" t="s">
        <v>129</v>
      </c>
      <c r="Z45" s="213"/>
      <c r="AA45" s="213"/>
      <c r="AB45" s="213"/>
      <c r="AC45" s="213"/>
      <c r="AD45" s="213"/>
      <c r="AE45" s="213"/>
      <c r="AF45" s="213"/>
      <c r="AG45" s="213" t="s">
        <v>348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1"/>
      <c r="D46" s="243"/>
      <c r="E46" s="243"/>
      <c r="F46" s="243"/>
      <c r="G46" s="24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135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4">
        <v>19</v>
      </c>
      <c r="B47" s="235" t="s">
        <v>355</v>
      </c>
      <c r="C47" s="247" t="s">
        <v>356</v>
      </c>
      <c r="D47" s="236" t="s">
        <v>191</v>
      </c>
      <c r="E47" s="237">
        <v>110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1.6000000000000001E-4</v>
      </c>
      <c r="O47" s="237">
        <f>ROUND(E47*N47,2)</f>
        <v>0.02</v>
      </c>
      <c r="P47" s="237">
        <v>0</v>
      </c>
      <c r="Q47" s="237">
        <f>ROUND(E47*P47,2)</f>
        <v>0</v>
      </c>
      <c r="R47" s="239" t="s">
        <v>84</v>
      </c>
      <c r="S47" s="239" t="s">
        <v>127</v>
      </c>
      <c r="T47" s="240" t="s">
        <v>149</v>
      </c>
      <c r="U47" s="223">
        <v>7.0000000000000007E-2</v>
      </c>
      <c r="V47" s="223">
        <f>ROUND(E47*U47,2)</f>
        <v>7.7</v>
      </c>
      <c r="W47" s="223"/>
      <c r="X47" s="223" t="s">
        <v>128</v>
      </c>
      <c r="Y47" s="223" t="s">
        <v>129</v>
      </c>
      <c r="Z47" s="213"/>
      <c r="AA47" s="213"/>
      <c r="AB47" s="213"/>
      <c r="AC47" s="213"/>
      <c r="AD47" s="213"/>
      <c r="AE47" s="213"/>
      <c r="AF47" s="213"/>
      <c r="AG47" s="213" t="s">
        <v>320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1"/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34">
        <v>20</v>
      </c>
      <c r="B49" s="235" t="s">
        <v>357</v>
      </c>
      <c r="C49" s="247" t="s">
        <v>358</v>
      </c>
      <c r="D49" s="236" t="s">
        <v>191</v>
      </c>
      <c r="E49" s="237">
        <v>150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2.1000000000000001E-4</v>
      </c>
      <c r="O49" s="237">
        <f>ROUND(E49*N49,2)</f>
        <v>0.03</v>
      </c>
      <c r="P49" s="237">
        <v>0</v>
      </c>
      <c r="Q49" s="237">
        <f>ROUND(E49*P49,2)</f>
        <v>0</v>
      </c>
      <c r="R49" s="239" t="s">
        <v>84</v>
      </c>
      <c r="S49" s="239" t="s">
        <v>127</v>
      </c>
      <c r="T49" s="240" t="s">
        <v>149</v>
      </c>
      <c r="U49" s="223">
        <v>7.0000000000000007E-2</v>
      </c>
      <c r="V49" s="223">
        <f>ROUND(E49*U49,2)</f>
        <v>10.5</v>
      </c>
      <c r="W49" s="223"/>
      <c r="X49" s="223" t="s">
        <v>128</v>
      </c>
      <c r="Y49" s="223" t="s">
        <v>129</v>
      </c>
      <c r="Z49" s="213"/>
      <c r="AA49" s="213"/>
      <c r="AB49" s="213"/>
      <c r="AC49" s="213"/>
      <c r="AD49" s="213"/>
      <c r="AE49" s="213"/>
      <c r="AF49" s="213"/>
      <c r="AG49" s="213" t="s">
        <v>320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51"/>
      <c r="D50" s="243"/>
      <c r="E50" s="243"/>
      <c r="F50" s="243"/>
      <c r="G50" s="24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4">
        <v>21</v>
      </c>
      <c r="B51" s="235" t="s">
        <v>359</v>
      </c>
      <c r="C51" s="247" t="s">
        <v>360</v>
      </c>
      <c r="D51" s="236" t="s">
        <v>182</v>
      </c>
      <c r="E51" s="237">
        <v>3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 t="s">
        <v>84</v>
      </c>
      <c r="S51" s="239" t="s">
        <v>127</v>
      </c>
      <c r="T51" s="240" t="s">
        <v>149</v>
      </c>
      <c r="U51" s="223">
        <v>0.35</v>
      </c>
      <c r="V51" s="223">
        <f>ROUND(E51*U51,2)</f>
        <v>1.05</v>
      </c>
      <c r="W51" s="223"/>
      <c r="X51" s="223" t="s">
        <v>128</v>
      </c>
      <c r="Y51" s="223" t="s">
        <v>129</v>
      </c>
      <c r="Z51" s="213"/>
      <c r="AA51" s="213"/>
      <c r="AB51" s="213"/>
      <c r="AC51" s="213"/>
      <c r="AD51" s="213"/>
      <c r="AE51" s="213"/>
      <c r="AF51" s="213"/>
      <c r="AG51" s="213" t="s">
        <v>320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1"/>
      <c r="D52" s="243"/>
      <c r="E52" s="243"/>
      <c r="F52" s="243"/>
      <c r="G52" s="24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34">
        <v>22</v>
      </c>
      <c r="B53" s="235" t="s">
        <v>361</v>
      </c>
      <c r="C53" s="247" t="s">
        <v>362</v>
      </c>
      <c r="D53" s="236" t="s">
        <v>182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2.7E-4</v>
      </c>
      <c r="O53" s="237">
        <f>ROUND(E53*N53,2)</f>
        <v>0</v>
      </c>
      <c r="P53" s="237">
        <v>0</v>
      </c>
      <c r="Q53" s="237">
        <f>ROUND(E53*P53,2)</f>
        <v>0</v>
      </c>
      <c r="R53" s="239" t="s">
        <v>242</v>
      </c>
      <c r="S53" s="239" t="s">
        <v>363</v>
      </c>
      <c r="T53" s="240" t="s">
        <v>149</v>
      </c>
      <c r="U53" s="223">
        <v>0</v>
      </c>
      <c r="V53" s="223">
        <f>ROUND(E53*U53,2)</f>
        <v>0</v>
      </c>
      <c r="W53" s="223"/>
      <c r="X53" s="223" t="s">
        <v>243</v>
      </c>
      <c r="Y53" s="223" t="s">
        <v>129</v>
      </c>
      <c r="Z53" s="213"/>
      <c r="AA53" s="213"/>
      <c r="AB53" s="213"/>
      <c r="AC53" s="213"/>
      <c r="AD53" s="213"/>
      <c r="AE53" s="213"/>
      <c r="AF53" s="213"/>
      <c r="AG53" s="213" t="s">
        <v>348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1"/>
      <c r="D54" s="243"/>
      <c r="E54" s="243"/>
      <c r="F54" s="243"/>
      <c r="G54" s="24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135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4">
        <v>23</v>
      </c>
      <c r="B55" s="235" t="s">
        <v>364</v>
      </c>
      <c r="C55" s="247" t="s">
        <v>365</v>
      </c>
      <c r="D55" s="236" t="s">
        <v>182</v>
      </c>
      <c r="E55" s="237">
        <v>2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2.7E-4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242</v>
      </c>
      <c r="S55" s="239" t="s">
        <v>127</v>
      </c>
      <c r="T55" s="240" t="s">
        <v>149</v>
      </c>
      <c r="U55" s="223">
        <v>0</v>
      </c>
      <c r="V55" s="223">
        <f>ROUND(E55*U55,2)</f>
        <v>0</v>
      </c>
      <c r="W55" s="223"/>
      <c r="X55" s="223" t="s">
        <v>243</v>
      </c>
      <c r="Y55" s="223" t="s">
        <v>129</v>
      </c>
      <c r="Z55" s="213"/>
      <c r="AA55" s="213"/>
      <c r="AB55" s="213"/>
      <c r="AC55" s="213"/>
      <c r="AD55" s="213"/>
      <c r="AE55" s="213"/>
      <c r="AF55" s="213"/>
      <c r="AG55" s="213" t="s">
        <v>348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1"/>
      <c r="D56" s="243"/>
      <c r="E56" s="243"/>
      <c r="F56" s="243"/>
      <c r="G56" s="24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135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24</v>
      </c>
      <c r="B57" s="235" t="s">
        <v>366</v>
      </c>
      <c r="C57" s="247" t="s">
        <v>367</v>
      </c>
      <c r="D57" s="236" t="s">
        <v>182</v>
      </c>
      <c r="E57" s="237">
        <v>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 t="s">
        <v>84</v>
      </c>
      <c r="S57" s="239" t="s">
        <v>127</v>
      </c>
      <c r="T57" s="240" t="s">
        <v>149</v>
      </c>
      <c r="U57" s="223">
        <v>0.17</v>
      </c>
      <c r="V57" s="223">
        <f>ROUND(E57*U57,2)</f>
        <v>0.34</v>
      </c>
      <c r="W57" s="223"/>
      <c r="X57" s="223" t="s">
        <v>128</v>
      </c>
      <c r="Y57" s="223" t="s">
        <v>129</v>
      </c>
      <c r="Z57" s="213"/>
      <c r="AA57" s="213"/>
      <c r="AB57" s="213"/>
      <c r="AC57" s="213"/>
      <c r="AD57" s="213"/>
      <c r="AE57" s="213"/>
      <c r="AF57" s="213"/>
      <c r="AG57" s="213" t="s">
        <v>320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1"/>
      <c r="D58" s="243"/>
      <c r="E58" s="243"/>
      <c r="F58" s="243"/>
      <c r="G58" s="24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135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7" t="s">
        <v>121</v>
      </c>
      <c r="B59" s="228" t="s">
        <v>86</v>
      </c>
      <c r="C59" s="246" t="s">
        <v>87</v>
      </c>
      <c r="D59" s="229"/>
      <c r="E59" s="230"/>
      <c r="F59" s="231"/>
      <c r="G59" s="231">
        <f>SUMIF(AG60:AG69,"&lt;&gt;NOR",G60:G69)</f>
        <v>0</v>
      </c>
      <c r="H59" s="231"/>
      <c r="I59" s="231">
        <f>SUM(I60:I69)</f>
        <v>0</v>
      </c>
      <c r="J59" s="231"/>
      <c r="K59" s="231">
        <f>SUM(K60:K69)</f>
        <v>0</v>
      </c>
      <c r="L59" s="231"/>
      <c r="M59" s="231">
        <f>SUM(M60:M69)</f>
        <v>0</v>
      </c>
      <c r="N59" s="230"/>
      <c r="O59" s="230">
        <f>SUM(O60:O69)</f>
        <v>0.23</v>
      </c>
      <c r="P59" s="230"/>
      <c r="Q59" s="230">
        <f>SUM(Q60:Q69)</f>
        <v>0</v>
      </c>
      <c r="R59" s="231"/>
      <c r="S59" s="231"/>
      <c r="T59" s="232"/>
      <c r="U59" s="226"/>
      <c r="V59" s="226">
        <f>SUM(V60:V69)</f>
        <v>34.64</v>
      </c>
      <c r="W59" s="226"/>
      <c r="X59" s="226"/>
      <c r="Y59" s="226"/>
      <c r="AG59" t="s">
        <v>122</v>
      </c>
    </row>
    <row r="60" spans="1:60" outlineLevel="1" x14ac:dyDescent="0.2">
      <c r="A60" s="234">
        <v>25</v>
      </c>
      <c r="B60" s="235" t="s">
        <v>368</v>
      </c>
      <c r="C60" s="247" t="s">
        <v>369</v>
      </c>
      <c r="D60" s="236" t="s">
        <v>191</v>
      </c>
      <c r="E60" s="237">
        <v>72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2.6700000000000001E-3</v>
      </c>
      <c r="O60" s="237">
        <f>ROUND(E60*N60,2)</f>
        <v>0.19</v>
      </c>
      <c r="P60" s="237">
        <v>0</v>
      </c>
      <c r="Q60" s="237">
        <f>ROUND(E60*P60,2)</f>
        <v>0</v>
      </c>
      <c r="R60" s="239"/>
      <c r="S60" s="239" t="s">
        <v>127</v>
      </c>
      <c r="T60" s="240" t="s">
        <v>149</v>
      </c>
      <c r="U60" s="223">
        <v>0.12</v>
      </c>
      <c r="V60" s="223">
        <f>ROUND(E60*U60,2)</f>
        <v>8.64</v>
      </c>
      <c r="W60" s="223"/>
      <c r="X60" s="223" t="s">
        <v>128</v>
      </c>
      <c r="Y60" s="223" t="s">
        <v>129</v>
      </c>
      <c r="Z60" s="213"/>
      <c r="AA60" s="213"/>
      <c r="AB60" s="213"/>
      <c r="AC60" s="213"/>
      <c r="AD60" s="213"/>
      <c r="AE60" s="213"/>
      <c r="AF60" s="213"/>
      <c r="AG60" s="213" t="s">
        <v>320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1"/>
      <c r="D61" s="243"/>
      <c r="E61" s="243"/>
      <c r="F61" s="243"/>
      <c r="G61" s="24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135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4">
        <v>26</v>
      </c>
      <c r="B62" s="235" t="s">
        <v>370</v>
      </c>
      <c r="C62" s="247" t="s">
        <v>371</v>
      </c>
      <c r="D62" s="236" t="s">
        <v>191</v>
      </c>
      <c r="E62" s="237">
        <v>72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4.8999999999999998E-4</v>
      </c>
      <c r="O62" s="237">
        <f>ROUND(E62*N62,2)</f>
        <v>0.04</v>
      </c>
      <c r="P62" s="237">
        <v>0</v>
      </c>
      <c r="Q62" s="237">
        <f>ROUND(E62*P62,2)</f>
        <v>0</v>
      </c>
      <c r="R62" s="239"/>
      <c r="S62" s="239" t="s">
        <v>127</v>
      </c>
      <c r="T62" s="240" t="s">
        <v>149</v>
      </c>
      <c r="U62" s="223">
        <v>6.7000000000000004E-2</v>
      </c>
      <c r="V62" s="223">
        <f>ROUND(E62*U62,2)</f>
        <v>4.82</v>
      </c>
      <c r="W62" s="223"/>
      <c r="X62" s="223" t="s">
        <v>128</v>
      </c>
      <c r="Y62" s="223" t="s">
        <v>129</v>
      </c>
      <c r="Z62" s="213"/>
      <c r="AA62" s="213"/>
      <c r="AB62" s="213"/>
      <c r="AC62" s="213"/>
      <c r="AD62" s="213"/>
      <c r="AE62" s="213"/>
      <c r="AF62" s="213"/>
      <c r="AG62" s="213" t="s">
        <v>320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1"/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135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4">
        <v>27</v>
      </c>
      <c r="B64" s="235" t="s">
        <v>372</v>
      </c>
      <c r="C64" s="247" t="s">
        <v>373</v>
      </c>
      <c r="D64" s="236" t="s">
        <v>182</v>
      </c>
      <c r="E64" s="237">
        <v>80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/>
      <c r="S64" s="239" t="s">
        <v>127</v>
      </c>
      <c r="T64" s="240" t="s">
        <v>149</v>
      </c>
      <c r="U64" s="223">
        <v>0.14050000000000001</v>
      </c>
      <c r="V64" s="223">
        <f>ROUND(E64*U64,2)</f>
        <v>11.24</v>
      </c>
      <c r="W64" s="223"/>
      <c r="X64" s="223" t="s">
        <v>128</v>
      </c>
      <c r="Y64" s="223" t="s">
        <v>129</v>
      </c>
      <c r="Z64" s="213"/>
      <c r="AA64" s="213"/>
      <c r="AB64" s="213"/>
      <c r="AC64" s="213"/>
      <c r="AD64" s="213"/>
      <c r="AE64" s="213"/>
      <c r="AF64" s="213"/>
      <c r="AG64" s="213" t="s">
        <v>320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1"/>
      <c r="D65" s="243"/>
      <c r="E65" s="243"/>
      <c r="F65" s="243"/>
      <c r="G65" s="24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135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28</v>
      </c>
      <c r="B66" s="235" t="s">
        <v>374</v>
      </c>
      <c r="C66" s="247" t="s">
        <v>375</v>
      </c>
      <c r="D66" s="236" t="s">
        <v>191</v>
      </c>
      <c r="E66" s="237">
        <v>75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127</v>
      </c>
      <c r="T66" s="240" t="s">
        <v>149</v>
      </c>
      <c r="U66" s="223">
        <v>0.13</v>
      </c>
      <c r="V66" s="223">
        <f>ROUND(E66*U66,2)</f>
        <v>9.75</v>
      </c>
      <c r="W66" s="223"/>
      <c r="X66" s="223" t="s">
        <v>128</v>
      </c>
      <c r="Y66" s="223" t="s">
        <v>129</v>
      </c>
      <c r="Z66" s="213"/>
      <c r="AA66" s="213"/>
      <c r="AB66" s="213"/>
      <c r="AC66" s="213"/>
      <c r="AD66" s="213"/>
      <c r="AE66" s="213"/>
      <c r="AF66" s="213"/>
      <c r="AG66" s="213" t="s">
        <v>320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1"/>
      <c r="D67" s="243"/>
      <c r="E67" s="243"/>
      <c r="F67" s="243"/>
      <c r="G67" s="24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135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4">
        <v>29</v>
      </c>
      <c r="B68" s="235" t="s">
        <v>376</v>
      </c>
      <c r="C68" s="247" t="s">
        <v>377</v>
      </c>
      <c r="D68" s="236" t="s">
        <v>182</v>
      </c>
      <c r="E68" s="237">
        <v>3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9"/>
      <c r="S68" s="239" t="s">
        <v>127</v>
      </c>
      <c r="T68" s="240" t="s">
        <v>149</v>
      </c>
      <c r="U68" s="223">
        <v>6.2E-2</v>
      </c>
      <c r="V68" s="223">
        <f>ROUND(E68*U68,2)</f>
        <v>0.19</v>
      </c>
      <c r="W68" s="223"/>
      <c r="X68" s="223" t="s">
        <v>128</v>
      </c>
      <c r="Y68" s="223" t="s">
        <v>129</v>
      </c>
      <c r="Z68" s="213"/>
      <c r="AA68" s="213"/>
      <c r="AB68" s="213"/>
      <c r="AC68" s="213"/>
      <c r="AD68" s="213"/>
      <c r="AE68" s="213"/>
      <c r="AF68" s="213"/>
      <c r="AG68" s="213" t="s">
        <v>320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1"/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135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27" t="s">
        <v>121</v>
      </c>
      <c r="B70" s="228" t="s">
        <v>88</v>
      </c>
      <c r="C70" s="246" t="s">
        <v>52</v>
      </c>
      <c r="D70" s="229"/>
      <c r="E70" s="230"/>
      <c r="F70" s="231"/>
      <c r="G70" s="231">
        <f>SUMIF(AG71:AG72,"&lt;&gt;NOR",G71:G72)</f>
        <v>0</v>
      </c>
      <c r="H70" s="231"/>
      <c r="I70" s="231">
        <f>SUM(I71:I72)</f>
        <v>0</v>
      </c>
      <c r="J70" s="231"/>
      <c r="K70" s="231">
        <f>SUM(K71:K72)</f>
        <v>0</v>
      </c>
      <c r="L70" s="231"/>
      <c r="M70" s="231">
        <f>SUM(M71:M72)</f>
        <v>0</v>
      </c>
      <c r="N70" s="230"/>
      <c r="O70" s="230">
        <f>SUM(O71:O72)</f>
        <v>0</v>
      </c>
      <c r="P70" s="230"/>
      <c r="Q70" s="230">
        <f>SUM(Q71:Q72)</f>
        <v>0</v>
      </c>
      <c r="R70" s="231"/>
      <c r="S70" s="231"/>
      <c r="T70" s="232"/>
      <c r="U70" s="226"/>
      <c r="V70" s="226">
        <f>SUM(V71:V72)</f>
        <v>1.08</v>
      </c>
      <c r="W70" s="226"/>
      <c r="X70" s="226"/>
      <c r="Y70" s="226"/>
      <c r="AG70" t="s">
        <v>122</v>
      </c>
    </row>
    <row r="71" spans="1:60" outlineLevel="1" x14ac:dyDescent="0.2">
      <c r="A71" s="234">
        <v>30</v>
      </c>
      <c r="B71" s="235" t="s">
        <v>378</v>
      </c>
      <c r="C71" s="247" t="s">
        <v>379</v>
      </c>
      <c r="D71" s="236" t="s">
        <v>182</v>
      </c>
      <c r="E71" s="237">
        <v>4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 t="s">
        <v>88</v>
      </c>
      <c r="S71" s="239" t="s">
        <v>127</v>
      </c>
      <c r="T71" s="240" t="s">
        <v>149</v>
      </c>
      <c r="U71" s="223">
        <v>0.27</v>
      </c>
      <c r="V71" s="223">
        <f>ROUND(E71*U71,2)</f>
        <v>1.08</v>
      </c>
      <c r="W71" s="223"/>
      <c r="X71" s="223" t="s">
        <v>128</v>
      </c>
      <c r="Y71" s="223" t="s">
        <v>129</v>
      </c>
      <c r="Z71" s="213"/>
      <c r="AA71" s="213"/>
      <c r="AB71" s="213"/>
      <c r="AC71" s="213"/>
      <c r="AD71" s="213"/>
      <c r="AE71" s="213"/>
      <c r="AF71" s="213"/>
      <c r="AG71" s="213" t="s">
        <v>320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1"/>
      <c r="D72" s="243"/>
      <c r="E72" s="243"/>
      <c r="F72" s="243"/>
      <c r="G72" s="24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135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227" t="s">
        <v>121</v>
      </c>
      <c r="B73" s="228" t="s">
        <v>92</v>
      </c>
      <c r="C73" s="246" t="s">
        <v>27</v>
      </c>
      <c r="D73" s="229"/>
      <c r="E73" s="230"/>
      <c r="F73" s="231"/>
      <c r="G73" s="231">
        <f>SUMIF(AG74:AG77,"&lt;&gt;NOR",G74:G77)</f>
        <v>0</v>
      </c>
      <c r="H73" s="231"/>
      <c r="I73" s="231">
        <f>SUM(I74:I77)</f>
        <v>0</v>
      </c>
      <c r="J73" s="231"/>
      <c r="K73" s="231">
        <f>SUM(K74:K77)</f>
        <v>0</v>
      </c>
      <c r="L73" s="231"/>
      <c r="M73" s="231">
        <f>SUM(M74:M77)</f>
        <v>0</v>
      </c>
      <c r="N73" s="230"/>
      <c r="O73" s="230">
        <f>SUM(O74:O77)</f>
        <v>0</v>
      </c>
      <c r="P73" s="230"/>
      <c r="Q73" s="230">
        <f>SUM(Q74:Q77)</f>
        <v>0</v>
      </c>
      <c r="R73" s="231"/>
      <c r="S73" s="231"/>
      <c r="T73" s="232"/>
      <c r="U73" s="226"/>
      <c r="V73" s="226">
        <f>SUM(V74:V77)</f>
        <v>1</v>
      </c>
      <c r="W73" s="226"/>
      <c r="X73" s="226"/>
      <c r="Y73" s="226"/>
      <c r="AG73" t="s">
        <v>122</v>
      </c>
    </row>
    <row r="74" spans="1:60" outlineLevel="1" x14ac:dyDescent="0.2">
      <c r="A74" s="234">
        <v>31</v>
      </c>
      <c r="B74" s="235" t="s">
        <v>380</v>
      </c>
      <c r="C74" s="247" t="s">
        <v>381</v>
      </c>
      <c r="D74" s="236" t="s">
        <v>382</v>
      </c>
      <c r="E74" s="237">
        <v>1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9"/>
      <c r="S74" s="239" t="s">
        <v>127</v>
      </c>
      <c r="T74" s="240" t="s">
        <v>149</v>
      </c>
      <c r="U74" s="223">
        <v>1</v>
      </c>
      <c r="V74" s="223">
        <f>ROUND(E74*U74,2)</f>
        <v>1</v>
      </c>
      <c r="W74" s="223"/>
      <c r="X74" s="223" t="s">
        <v>128</v>
      </c>
      <c r="Y74" s="223" t="s">
        <v>129</v>
      </c>
      <c r="Z74" s="213"/>
      <c r="AA74" s="213"/>
      <c r="AB74" s="213"/>
      <c r="AC74" s="213"/>
      <c r="AD74" s="213"/>
      <c r="AE74" s="213"/>
      <c r="AF74" s="213"/>
      <c r="AG74" s="213" t="s">
        <v>320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1"/>
      <c r="D75" s="243"/>
      <c r="E75" s="243"/>
      <c r="F75" s="243"/>
      <c r="G75" s="24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135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4">
        <v>32</v>
      </c>
      <c r="B76" s="235" t="s">
        <v>383</v>
      </c>
      <c r="C76" s="247" t="s">
        <v>384</v>
      </c>
      <c r="D76" s="236" t="s">
        <v>382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9"/>
      <c r="S76" s="239" t="s">
        <v>127</v>
      </c>
      <c r="T76" s="240" t="s">
        <v>149</v>
      </c>
      <c r="U76" s="223">
        <v>0</v>
      </c>
      <c r="V76" s="223">
        <f>ROUND(E76*U76,2)</f>
        <v>0</v>
      </c>
      <c r="W76" s="223"/>
      <c r="X76" s="223" t="s">
        <v>385</v>
      </c>
      <c r="Y76" s="223" t="s">
        <v>129</v>
      </c>
      <c r="Z76" s="213"/>
      <c r="AA76" s="213"/>
      <c r="AB76" s="213"/>
      <c r="AC76" s="213"/>
      <c r="AD76" s="213"/>
      <c r="AE76" s="213"/>
      <c r="AF76" s="213"/>
      <c r="AG76" s="213" t="s">
        <v>386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1"/>
      <c r="D77" s="243"/>
      <c r="E77" s="243"/>
      <c r="F77" s="243"/>
      <c r="G77" s="24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135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3"/>
      <c r="B78" s="4"/>
      <c r="C78" s="25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107</v>
      </c>
    </row>
    <row r="79" spans="1:60" x14ac:dyDescent="0.2">
      <c r="A79" s="216"/>
      <c r="B79" s="217" t="s">
        <v>29</v>
      </c>
      <c r="C79" s="254"/>
      <c r="D79" s="218"/>
      <c r="E79" s="219"/>
      <c r="F79" s="219"/>
      <c r="G79" s="233">
        <f>G8+G11+G59+G70+G73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310</v>
      </c>
    </row>
    <row r="80" spans="1:60" x14ac:dyDescent="0.2">
      <c r="C80" s="255"/>
      <c r="D80" s="10"/>
      <c r="AG80" t="s">
        <v>311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4Z/T5gQQaD3uHXLcxoEgELIVGxL1ZZr94X1K2HrR6IwpTdvgbkg8hGIssp+AHstcL0vPPxtasDEW42ZWIZWjg==" saltValue="7D9iOeHT+QgWjxY6jGJRPQ==" spinCount="100000" sheet="1" formatRows="0"/>
  <mergeCells count="37">
    <mergeCell ref="C77:G77"/>
    <mergeCell ref="C63:G63"/>
    <mergeCell ref="C65:G65"/>
    <mergeCell ref="C67:G67"/>
    <mergeCell ref="C69:G69"/>
    <mergeCell ref="C72:G72"/>
    <mergeCell ref="C75:G75"/>
    <mergeCell ref="C50:G50"/>
    <mergeCell ref="C52:G52"/>
    <mergeCell ref="C54:G54"/>
    <mergeCell ref="C56:G56"/>
    <mergeCell ref="C58:G58"/>
    <mergeCell ref="C61:G61"/>
    <mergeCell ref="C38:G38"/>
    <mergeCell ref="C40:G40"/>
    <mergeCell ref="C42:G42"/>
    <mergeCell ref="C44:G44"/>
    <mergeCell ref="C46:G46"/>
    <mergeCell ref="C48:G48"/>
    <mergeCell ref="C27:G27"/>
    <mergeCell ref="C29:G29"/>
    <mergeCell ref="C31:G31"/>
    <mergeCell ref="C33:G33"/>
    <mergeCell ref="C35:G35"/>
    <mergeCell ref="C37:G37"/>
    <mergeCell ref="C15:G15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11340_01 Pol</vt:lpstr>
      <vt:lpstr>01 11340_02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11340_01 Pol'!Názvy_tisku</vt:lpstr>
      <vt:lpstr>'01 11340_02 Pol'!Názvy_tisku</vt:lpstr>
      <vt:lpstr>oadresa</vt:lpstr>
      <vt:lpstr>Stavba!Objednatel</vt:lpstr>
      <vt:lpstr>Stavba!Objekt</vt:lpstr>
      <vt:lpstr>'01 11340_01 Pol'!Oblast_tisku</vt:lpstr>
      <vt:lpstr>'01 11340_02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Michal Guziur</cp:lastModifiedBy>
  <cp:lastPrinted>2019-03-19T12:27:02Z</cp:lastPrinted>
  <dcterms:created xsi:type="dcterms:W3CDTF">2009-04-08T07:15:50Z</dcterms:created>
  <dcterms:modified xsi:type="dcterms:W3CDTF">2024-09-19T16:55:26Z</dcterms:modified>
</cp:coreProperties>
</file>