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'Položky'!$A$1:$G$50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<sst xmlns="http://schemas.openxmlformats.org/spreadsheetml/2006/main" count="225" uniqueCount="164">
  <si>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</si>
  <si>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</si>
  <si>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</si>
  <si>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</si>
  <si>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</si>
  <si>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</si>
  <si>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</si>
  <si>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</si>
  <si>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</si>
  <si>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</si>
  <si>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</si>
  <si>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</si>
  <si>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</si>
  <si>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</si>
  <si>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</si>
  <si>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</si>
  <si>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</si>
  <si>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</si>
  <si>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</si>
  <si>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</si>
  <si>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</si>
  <si>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</si>
  <si>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</si>
  <si>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</si>
  <si>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</si>
  <si>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</si>
  <si>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</si>
  <si>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</si>
  <si>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</si>
  <si>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</si>
  <si>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</si>
  <si>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</si>
  <si>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</si>
  <si>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</si>
  <si>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</si>
  <si>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</si>
  <si>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</si>
  <si>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</si>
  <si>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</si>
  <si>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</si>
  <si>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</si>
  <si>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</si>
  <si>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</si>
  <si>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</si>
  <si>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</si>
  <si>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</si>
  <si>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</si>
  <si>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</si>
  <si>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</si>
  <si>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</si>
  <si>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</si>
  <si>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</si>
  <si>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</si>
  <si>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</si>
  <si>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</si>
  <si>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</si>
  <si>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</si>
  <si>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</si>
  <si>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</si>
  <si>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</si>
  <si>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</si>
  <si>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</si>
  <si>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</si>
  <si>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</si>
  <si>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</si>
  <si>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</si>
  <si>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</si>
  <si>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</si>
  <si>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</si>
  <si>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</si>
  <si>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</si>
  <si>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</si>
  <si>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</si>
  <si>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</si>
  <si>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</si>
  <si>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</si>
  <si>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</si>
  <si>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20151222</t>
  </si>
  <si>
    <t>ZŠ a MŠ Brno, Husova 17 p.o.</t>
  </si>
  <si>
    <t>Oprava soklu - uliční část</t>
  </si>
  <si>
    <t>0</t>
  </si>
  <si>
    <t>Přípravné a pomocné práce</t>
  </si>
  <si>
    <t>001</t>
  </si>
  <si>
    <t xml:space="preserve">Koordinační činnost s NPÚ </t>
  </si>
  <si>
    <t>soubor</t>
  </si>
  <si>
    <t>004</t>
  </si>
  <si>
    <t xml:space="preserve">Zpracování BOZP </t>
  </si>
  <si>
    <t>62</t>
  </si>
  <si>
    <t>Úpravy povrchů vnější</t>
  </si>
  <si>
    <t>602016195R00</t>
  </si>
  <si>
    <t xml:space="preserve">Penetrace hloubková stěn </t>
  </si>
  <si>
    <t>m2</t>
  </si>
  <si>
    <t>622422422R00</t>
  </si>
  <si>
    <t xml:space="preserve">Oprava vněj. omítek II,do 40%, štuk na 100% plochy </t>
  </si>
  <si>
    <t>622471318RU6</t>
  </si>
  <si>
    <t>Nátěr nebo nástřik stěn vnějších, složitost 3 - 4 základ + plnicí nátěr + barva silikátová</t>
  </si>
  <si>
    <t>622903110U00</t>
  </si>
  <si>
    <t xml:space="preserve">Mytí vně omítek slož 1-2 tlak.vodou </t>
  </si>
  <si>
    <t>62204</t>
  </si>
  <si>
    <t xml:space="preserve">Oprava plastických prvků </t>
  </si>
  <si>
    <t>94</t>
  </si>
  <si>
    <t>Lešení a stavební výtahy</t>
  </si>
  <si>
    <t>941955001R00</t>
  </si>
  <si>
    <t xml:space="preserve">Lešení lehké pomocné, výška podlahy do 1,2 m </t>
  </si>
  <si>
    <t>95</t>
  </si>
  <si>
    <t>Dokončovací konstrukce na pozemních stavbách</t>
  </si>
  <si>
    <t>9504</t>
  </si>
  <si>
    <t xml:space="preserve">Průběžný úklid staveniště </t>
  </si>
  <si>
    <t>9505</t>
  </si>
  <si>
    <t xml:space="preserve">Závěrečný úklid stavby </t>
  </si>
  <si>
    <t>96</t>
  </si>
  <si>
    <t>Bourání konstrukcí</t>
  </si>
  <si>
    <t>216904391R00</t>
  </si>
  <si>
    <t xml:space="preserve">Příplatek za ruční dočištění ocelovými kartáči </t>
  </si>
  <si>
    <t>978015251R00</t>
  </si>
  <si>
    <t xml:space="preserve">Otlučení omítek vnějších MVC v složit.1-4 do 40 % </t>
  </si>
  <si>
    <t>978015291R00</t>
  </si>
  <si>
    <t xml:space="preserve">Otlučení omítek vnějších MVC v složit.1-4 do 100 % </t>
  </si>
  <si>
    <t>99</t>
  </si>
  <si>
    <t>Staveništní přesun hmot</t>
  </si>
  <si>
    <t>999281111R00</t>
  </si>
  <si>
    <t xml:space="preserve">Přesun hmot pro opravy a údržbu do výšky 25 m </t>
  </si>
  <si>
    <t>t</t>
  </si>
  <si>
    <t>766</t>
  </si>
  <si>
    <t>Konstrukce truhlářské</t>
  </si>
  <si>
    <t>766416143R00</t>
  </si>
  <si>
    <t xml:space="preserve">Obložení stěn nad 5 m2, desky nad 1,5 m2 </t>
  </si>
  <si>
    <t>766417111R01</t>
  </si>
  <si>
    <t>Podkladový rošt pod obložení stěn vč. dodávky</t>
  </si>
  <si>
    <t>m</t>
  </si>
  <si>
    <t>60726014.A</t>
  </si>
  <si>
    <t>Deska dřevoštěpková OSB 3 N - 4PD tl. 18 mm</t>
  </si>
  <si>
    <t>998766201R00</t>
  </si>
  <si>
    <t xml:space="preserve">Přesun hmot pro truhlářské konstr., výšky do 6 m </t>
  </si>
  <si>
    <t>783</t>
  </si>
  <si>
    <t>Nátěry</t>
  </si>
  <si>
    <t>76701</t>
  </si>
  <si>
    <t xml:space="preserve">Nátěr mříží vč. očištění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</si>
  <si>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</si>
  <si>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</si>
  <si>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</si>
  <si>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</si>
  <si>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</si>
  <si>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</si>
  <si>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</si>
  <si>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</si>
  <si>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</si>
  <si>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</si>
  <si>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979087113R00</t>
  </si>
  <si>
    <t xml:space="preserve">Nakládání vybouraných hmot na dopravní prostředky </t>
  </si>
  <si>
    <t>979093111R00</t>
  </si>
  <si>
    <t xml:space="preserve">Uložení suti na skládku bez zhutnění </t>
  </si>
  <si>
    <t>979999999R00</t>
  </si>
  <si>
    <t xml:space="preserve">Poplatek za skladku 10 %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</si>
  <si>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</si>
  <si>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</si>
  <si>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</si>
  <si>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</si>
  <si>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</si>
  <si>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</si>
  <si>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</si>
  <si>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</si>
  <si>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Statutární město Brno, městská část Brno - střed</t>
  </si>
  <si>
    <t>Ing. Petr Machynka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</si>
</sst>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0" fontId="22" fillId="33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0" fontId="20" fillId="0" borderId="54" xfId="46" applyFont="1" applyBorder="1">
      <alignment/>
      <protection/>
    </xf>
    <xf numFmtId="0" fontId="19" fillId="0" borderId="54" xfId="46" applyFont="1" applyBorder="1">
      <alignment/>
      <protection/>
    </xf>
    <xf numFmtId="0" fontId="19" fillId="0" borderId="54" xfId="46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0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0" fontId="20" fillId="0" borderId="59" xfId="46" applyFont="1" applyBorder="1">
      <alignment/>
      <protection/>
    </xf>
    <xf numFmtId="0" fontId="19" fillId="0" borderId="59" xfId="46" applyFont="1" applyBorder="1">
      <alignment/>
      <protection/>
    </xf>
    <xf numFmtId="0" fontId="19" fillId="0" borderId="59" xfId="46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5" xfId="46" applyFont="1" applyBorder="1" applyAlignment="1">
      <alignment horizontal="right"/>
      <protection/>
    </xf>
    <xf numFmtId="0" fontId="19" fillId="0" borderId="54" xfId="46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 t="s">
        <v>163</v>
      </c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 t="str">
        <f>Projektant</f>
        <v>Ing. Petr Machynka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 t="s">
        <v>162</v>
      </c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Rekapitulace!A21</f>
        <v>Ztížené výrobní podmínky</v>
      </c>
      <c r="E15" s="60"/>
      <c r="F15" s="61"/>
      <c r="G15" s="58">
        <f>Rekapitulace!I21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 t="str">
        <f>Rekapitulace!A22</f>
        <v>Oborová přirážka</v>
      </c>
      <c r="E16" s="62"/>
      <c r="F16" s="63"/>
      <c r="G16" s="58">
        <f>Rekapitulace!I22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 t="str">
        <f>Rekapitulace!A23</f>
        <v>Přesun stavebních kapacit</v>
      </c>
      <c r="E17" s="62"/>
      <c r="F17" s="63"/>
      <c r="G17" s="58">
        <f>Rekapitulace!I23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 t="str">
        <f>Rekapitulace!A24</f>
        <v>Mimostaveništní doprava</v>
      </c>
      <c r="E18" s="62"/>
      <c r="F18" s="63"/>
      <c r="G18" s="58">
        <f>Rekapitulace!I24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8" t="str">
        <f>Rekapitulace!A25</f>
        <v>Zařízení staveniště</v>
      </c>
      <c r="E19" s="62"/>
      <c r="F19" s="63"/>
      <c r="G19" s="58">
        <f>Rekapitulace!I25</f>
        <v>0</v>
      </c>
    </row>
    <row r="20" spans="1:7" ht="15.75" customHeight="1">
      <c r="A20" s="66"/>
      <c r="B20" s="57"/>
      <c r="C20" s="58"/>
      <c r="D20" s="8" t="str">
        <f>Rekapitulace!A26</f>
        <v>Provoz investora</v>
      </c>
      <c r="E20" s="62"/>
      <c r="F20" s="63"/>
      <c r="G20" s="58">
        <f>Rekapitulace!I26</f>
        <v>0</v>
      </c>
    </row>
    <row r="21" spans="1:7" ht="15.75" customHeight="1">
      <c r="A21" s="66" t="s">
        <v>30</v>
      </c>
      <c r="B21" s="57"/>
      <c r="C21" s="58">
        <f>HZS</f>
        <v>0</v>
      </c>
      <c r="D21" s="8" t="str">
        <f>Rekapitulace!A27</f>
        <v>Kompletační činnost (IČD)</v>
      </c>
      <c r="E21" s="62"/>
      <c r="F21" s="63"/>
      <c r="G21" s="58">
        <f>Rekapitulace!I27</f>
        <v>0</v>
      </c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20151222 ZŠ a MŠ Brno, Husova 17 p.o.</v>
      </c>
      <c r="D1" s="110"/>
      <c r="E1" s="111"/>
      <c r="F1" s="110"/>
      <c r="G1" s="112" t="s">
        <v>49</v>
      </c>
      <c r="H1" s="113"/>
      <c r="I1" s="114"/>
    </row>
    <row r="2" spans="1:9" ht="13.5" thickBot="1">
      <c r="A2" s="115" t="s">
        <v>50</v>
      </c>
      <c r="B2" s="116"/>
      <c r="C2" s="117" t="str">
        <f>CONCATENATE(cisloobjektu," ",nazevobjektu)</f>
        <v>1 Oprava soklu - uliční část</v>
      </c>
      <c r="D2" s="118"/>
      <c r="E2" s="119"/>
      <c r="F2" s="118"/>
      <c r="G2" s="120"/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6" t="str">
        <f>Položky!B7</f>
        <v>0</v>
      </c>
      <c r="B7" s="132" t="str">
        <f>Položky!C7</f>
        <v>Přípravné a pomocné práce</v>
      </c>
      <c r="C7" s="68"/>
      <c r="D7" s="133"/>
      <c r="E7" s="217">
        <f>Položky!BA10</f>
        <v>0</v>
      </c>
      <c r="F7" s="218">
        <f>Položky!BB10</f>
        <v>0</v>
      </c>
      <c r="G7" s="218">
        <f>Položky!BC10</f>
        <v>0</v>
      </c>
      <c r="H7" s="218">
        <f>Položky!BD10</f>
        <v>0</v>
      </c>
      <c r="I7" s="219">
        <f>Položky!BE10</f>
        <v>0</v>
      </c>
    </row>
    <row r="8" spans="1:9" s="36" customFormat="1" ht="12.75">
      <c r="A8" s="216" t="str">
        <f>Položky!B11</f>
        <v>62</v>
      </c>
      <c r="B8" s="132" t="str">
        <f>Položky!C11</f>
        <v>Úpravy povrchů vnější</v>
      </c>
      <c r="C8" s="68"/>
      <c r="D8" s="133"/>
      <c r="E8" s="217">
        <f>Položky!BA17</f>
        <v>0</v>
      </c>
      <c r="F8" s="218">
        <f>Položky!BB17</f>
        <v>0</v>
      </c>
      <c r="G8" s="218">
        <f>Položky!BC17</f>
        <v>0</v>
      </c>
      <c r="H8" s="218">
        <f>Položky!BD17</f>
        <v>0</v>
      </c>
      <c r="I8" s="219">
        <f>Položky!BE17</f>
        <v>0</v>
      </c>
    </row>
    <row r="9" spans="1:9" s="36" customFormat="1" ht="12.75">
      <c r="A9" s="216" t="str">
        <f>Položky!B18</f>
        <v>94</v>
      </c>
      <c r="B9" s="132" t="str">
        <f>Položky!C18</f>
        <v>Lešení a stavební výtahy</v>
      </c>
      <c r="C9" s="68"/>
      <c r="D9" s="133"/>
      <c r="E9" s="217">
        <f>Položky!BA20</f>
        <v>0</v>
      </c>
      <c r="F9" s="218">
        <f>Položky!BB20</f>
        <v>0</v>
      </c>
      <c r="G9" s="218">
        <f>Položky!BC20</f>
        <v>0</v>
      </c>
      <c r="H9" s="218">
        <f>Položky!BD20</f>
        <v>0</v>
      </c>
      <c r="I9" s="219">
        <f>Položky!BE20</f>
        <v>0</v>
      </c>
    </row>
    <row r="10" spans="1:9" s="36" customFormat="1" ht="12.75">
      <c r="A10" s="216" t="str">
        <f>Položky!B21</f>
        <v>95</v>
      </c>
      <c r="B10" s="132" t="str">
        <f>Položky!C21</f>
        <v>Dokončovací konstrukce na pozemních stavbách</v>
      </c>
      <c r="C10" s="68"/>
      <c r="D10" s="133"/>
      <c r="E10" s="217">
        <f>Položky!BA24</f>
        <v>0</v>
      </c>
      <c r="F10" s="218">
        <f>Položky!BB24</f>
        <v>0</v>
      </c>
      <c r="G10" s="218">
        <f>Položky!BC24</f>
        <v>0</v>
      </c>
      <c r="H10" s="218">
        <f>Položky!BD24</f>
        <v>0</v>
      </c>
      <c r="I10" s="219">
        <f>Položky!BE24</f>
        <v>0</v>
      </c>
    </row>
    <row r="11" spans="1:9" s="36" customFormat="1" ht="12.75">
      <c r="A11" s="216" t="str">
        <f>Položky!B25</f>
        <v>96</v>
      </c>
      <c r="B11" s="132" t="str">
        <f>Položky!C25</f>
        <v>Bourání konstrukcí</v>
      </c>
      <c r="C11" s="68"/>
      <c r="D11" s="133"/>
      <c r="E11" s="217">
        <f>Položky!BA29</f>
        <v>0</v>
      </c>
      <c r="F11" s="218">
        <f>Položky!BB29</f>
        <v>0</v>
      </c>
      <c r="G11" s="218">
        <f>Položky!BC29</f>
        <v>0</v>
      </c>
      <c r="H11" s="218">
        <f>Položky!BD29</f>
        <v>0</v>
      </c>
      <c r="I11" s="219">
        <f>Položky!BE29</f>
        <v>0</v>
      </c>
    </row>
    <row r="12" spans="1:9" s="36" customFormat="1" ht="12.75">
      <c r="A12" s="216" t="str">
        <f>Položky!B30</f>
        <v>99</v>
      </c>
      <c r="B12" s="132" t="str">
        <f>Položky!C30</f>
        <v>Staveništní přesun hmot</v>
      </c>
      <c r="C12" s="68"/>
      <c r="D12" s="133"/>
      <c r="E12" s="217">
        <f>Položky!BA32</f>
        <v>0</v>
      </c>
      <c r="F12" s="218">
        <f>Položky!BB32</f>
        <v>0</v>
      </c>
      <c r="G12" s="218">
        <f>Položky!BC32</f>
        <v>0</v>
      </c>
      <c r="H12" s="218">
        <f>Položky!BD32</f>
        <v>0</v>
      </c>
      <c r="I12" s="219">
        <f>Položky!BE32</f>
        <v>0</v>
      </c>
    </row>
    <row r="13" spans="1:9" s="36" customFormat="1" ht="12.75">
      <c r="A13" s="216" t="str">
        <f>Položky!B33</f>
        <v>766</v>
      </c>
      <c r="B13" s="132" t="str">
        <f>Položky!C33</f>
        <v>Konstrukce truhlářské</v>
      </c>
      <c r="C13" s="68"/>
      <c r="D13" s="133"/>
      <c r="E13" s="217">
        <f>Položky!BA38</f>
        <v>0</v>
      </c>
      <c r="F13" s="218">
        <f>Položky!BB38</f>
        <v>0</v>
      </c>
      <c r="G13" s="218">
        <f>Položky!BC38</f>
        <v>0</v>
      </c>
      <c r="H13" s="218">
        <f>Položky!BD38</f>
        <v>0</v>
      </c>
      <c r="I13" s="219">
        <f>Položky!BE38</f>
        <v>0</v>
      </c>
    </row>
    <row r="14" spans="1:9" s="36" customFormat="1" ht="12.75">
      <c r="A14" s="216" t="str">
        <f>Položky!B39</f>
        <v>783</v>
      </c>
      <c r="B14" s="132" t="str">
        <f>Položky!C39</f>
        <v>Nátěry</v>
      </c>
      <c r="C14" s="68"/>
      <c r="D14" s="133"/>
      <c r="E14" s="217">
        <f>Položky!BA41</f>
        <v>0</v>
      </c>
      <c r="F14" s="218">
        <f>Položky!BB41</f>
        <v>0</v>
      </c>
      <c r="G14" s="218">
        <f>Položky!BC41</f>
        <v>0</v>
      </c>
      <c r="H14" s="218">
        <f>Položky!BD41</f>
        <v>0</v>
      </c>
      <c r="I14" s="219">
        <f>Položky!BE41</f>
        <v>0</v>
      </c>
    </row>
    <row r="15" spans="1:9" s="36" customFormat="1" ht="13.5" thickBot="1">
      <c r="A15" s="216" t="str">
        <f>Položky!B42</f>
        <v>D96</v>
      </c>
      <c r="B15" s="132" t="str">
        <f>Položky!C42</f>
        <v>Přesuny suti a vybouraných hmot</v>
      </c>
      <c r="C15" s="68"/>
      <c r="D15" s="133"/>
      <c r="E15" s="217">
        <f>Položky!BA50</f>
        <v>0</v>
      </c>
      <c r="F15" s="218">
        <f>Položky!BB50</f>
        <v>0</v>
      </c>
      <c r="G15" s="218">
        <f>Položky!BC50</f>
        <v>0</v>
      </c>
      <c r="H15" s="218">
        <f>Položky!BD50</f>
        <v>0</v>
      </c>
      <c r="I15" s="219">
        <f>Položky!BE50</f>
        <v>0</v>
      </c>
    </row>
    <row r="16" spans="1:9" s="140" customFormat="1" ht="13.5" thickBot="1">
      <c r="A16" s="134"/>
      <c r="B16" s="135" t="s">
        <v>57</v>
      </c>
      <c r="C16" s="135"/>
      <c r="D16" s="136"/>
      <c r="E16" s="137">
        <f>SUM(E7:E15)</f>
        <v>0</v>
      </c>
      <c r="F16" s="138">
        <f>SUM(F7:F15)</f>
        <v>0</v>
      </c>
      <c r="G16" s="138">
        <f>SUM(G7:G15)</f>
        <v>0</v>
      </c>
      <c r="H16" s="138">
        <f>SUM(H7:H15)</f>
        <v>0</v>
      </c>
      <c r="I16" s="139">
        <f>SUM(I7:I15)</f>
        <v>0</v>
      </c>
    </row>
    <row r="17" spans="1:9" ht="12.75">
      <c r="A17" s="68"/>
      <c r="B17" s="68"/>
      <c r="C17" s="68"/>
      <c r="D17" s="68"/>
      <c r="E17" s="68"/>
      <c r="F17" s="68"/>
      <c r="G17" s="68"/>
      <c r="H17" s="68"/>
      <c r="I17" s="68"/>
    </row>
    <row r="18" spans="1:57" ht="19.5" customHeight="1">
      <c r="A18" s="124" t="s">
        <v>58</v>
      </c>
      <c r="B18" s="124"/>
      <c r="C18" s="124"/>
      <c r="D18" s="124"/>
      <c r="E18" s="124"/>
      <c r="F18" s="124"/>
      <c r="G18" s="141"/>
      <c r="H18" s="124"/>
      <c r="I18" s="124"/>
      <c r="BA18" s="42"/>
      <c r="BB18" s="42"/>
      <c r="BC18" s="42"/>
      <c r="BD18" s="42"/>
      <c r="BE18" s="42"/>
    </row>
    <row r="19" spans="1:9" ht="13.5" thickBot="1">
      <c r="A19" s="81"/>
      <c r="B19" s="81"/>
      <c r="C19" s="81"/>
      <c r="D19" s="81"/>
      <c r="E19" s="81"/>
      <c r="F19" s="81"/>
      <c r="G19" s="81"/>
      <c r="H19" s="81"/>
      <c r="I19" s="81"/>
    </row>
    <row r="20" spans="1:9" ht="12.75">
      <c r="A20" s="75" t="s">
        <v>59</v>
      </c>
      <c r="B20" s="76"/>
      <c r="C20" s="76"/>
      <c r="D20" s="142"/>
      <c r="E20" s="143" t="s">
        <v>60</v>
      </c>
      <c r="F20" s="144" t="s">
        <v>61</v>
      </c>
      <c r="G20" s="145" t="s">
        <v>62</v>
      </c>
      <c r="H20" s="146"/>
      <c r="I20" s="147" t="s">
        <v>60</v>
      </c>
    </row>
    <row r="21" spans="1:53" ht="12.75">
      <c r="A21" s="66" t="s">
        <v>154</v>
      </c>
      <c r="B21" s="57"/>
      <c r="C21" s="57"/>
      <c r="D21" s="148"/>
      <c r="E21" s="149"/>
      <c r="F21" s="150"/>
      <c r="G21" s="151">
        <f>CHOOSE(BA21+1,HSV+PSV,HSV+PSV+Mont,HSV+PSV+Dodavka+Mont,HSV,PSV,Mont,Dodavka,Mont+Dodavka,0)</f>
        <v>0</v>
      </c>
      <c r="H21" s="152"/>
      <c r="I21" s="153">
        <f>E21+F21*G21/100</f>
        <v>0</v>
      </c>
      <c r="BA21">
        <v>0</v>
      </c>
    </row>
    <row r="22" spans="1:53" ht="12.75">
      <c r="A22" s="66" t="s">
        <v>155</v>
      </c>
      <c r="B22" s="57"/>
      <c r="C22" s="57"/>
      <c r="D22" s="148"/>
      <c r="E22" s="149"/>
      <c r="F22" s="150"/>
      <c r="G22" s="151">
        <f>CHOOSE(BA22+1,HSV+PSV,HSV+PSV+Mont,HSV+PSV+Dodavka+Mont,HSV,PSV,Mont,Dodavka,Mont+Dodavka,0)</f>
        <v>0</v>
      </c>
      <c r="H22" s="152"/>
      <c r="I22" s="153">
        <f>E22+F22*G22/100</f>
        <v>0</v>
      </c>
      <c r="BA22">
        <v>0</v>
      </c>
    </row>
    <row r="23" spans="1:53" ht="12.75">
      <c r="A23" s="66" t="s">
        <v>156</v>
      </c>
      <c r="B23" s="57"/>
      <c r="C23" s="57"/>
      <c r="D23" s="148"/>
      <c r="E23" s="149"/>
      <c r="F23" s="150"/>
      <c r="G23" s="151">
        <f>CHOOSE(BA23+1,HSV+PSV,HSV+PSV+Mont,HSV+PSV+Dodavka+Mont,HSV,PSV,Mont,Dodavka,Mont+Dodavka,0)</f>
        <v>0</v>
      </c>
      <c r="H23" s="152"/>
      <c r="I23" s="153">
        <f>E23+F23*G23/100</f>
        <v>0</v>
      </c>
      <c r="BA23">
        <v>0</v>
      </c>
    </row>
    <row r="24" spans="1:53" ht="12.75">
      <c r="A24" s="66" t="s">
        <v>157</v>
      </c>
      <c r="B24" s="57"/>
      <c r="C24" s="57"/>
      <c r="D24" s="148"/>
      <c r="E24" s="149"/>
      <c r="F24" s="150"/>
      <c r="G24" s="151">
        <f>CHOOSE(BA24+1,HSV+PSV,HSV+PSV+Mont,HSV+PSV+Dodavka+Mont,HSV,PSV,Mont,Dodavka,Mont+Dodavka,0)</f>
        <v>0</v>
      </c>
      <c r="H24" s="152"/>
      <c r="I24" s="153">
        <f>E24+F24*G24/100</f>
        <v>0</v>
      </c>
      <c r="BA24">
        <v>0</v>
      </c>
    </row>
    <row r="25" spans="1:53" ht="12.75">
      <c r="A25" s="66" t="s">
        <v>158</v>
      </c>
      <c r="B25" s="57"/>
      <c r="C25" s="57"/>
      <c r="D25" s="148"/>
      <c r="E25" s="149"/>
      <c r="F25" s="150"/>
      <c r="G25" s="151">
        <f>CHOOSE(BA25+1,HSV+PSV,HSV+PSV+Mont,HSV+PSV+Dodavka+Mont,HSV,PSV,Mont,Dodavka,Mont+Dodavka,0)</f>
        <v>0</v>
      </c>
      <c r="H25" s="152"/>
      <c r="I25" s="153">
        <f>E25+F25*G25/100</f>
        <v>0</v>
      </c>
      <c r="BA25">
        <v>1</v>
      </c>
    </row>
    <row r="26" spans="1:53" ht="12.75">
      <c r="A26" s="66" t="s">
        <v>159</v>
      </c>
      <c r="B26" s="57"/>
      <c r="C26" s="57"/>
      <c r="D26" s="148"/>
      <c r="E26" s="149"/>
      <c r="F26" s="150"/>
      <c r="G26" s="151">
        <f>CHOOSE(BA26+1,HSV+PSV,HSV+PSV+Mont,HSV+PSV+Dodavka+Mont,HSV,PSV,Mont,Dodavka,Mont+Dodavka,0)</f>
        <v>0</v>
      </c>
      <c r="H26" s="152"/>
      <c r="I26" s="153">
        <f>E26+F26*G26/100</f>
        <v>0</v>
      </c>
      <c r="BA26">
        <v>1</v>
      </c>
    </row>
    <row r="27" spans="1:53" ht="12.75">
      <c r="A27" s="66" t="s">
        <v>160</v>
      </c>
      <c r="B27" s="57"/>
      <c r="C27" s="57"/>
      <c r="D27" s="148"/>
      <c r="E27" s="149"/>
      <c r="F27" s="150"/>
      <c r="G27" s="151">
        <f>CHOOSE(BA27+1,HSV+PSV,HSV+PSV+Mont,HSV+PSV+Dodavka+Mont,HSV,PSV,Mont,Dodavka,Mont+Dodavka,0)</f>
        <v>0</v>
      </c>
      <c r="H27" s="152"/>
      <c r="I27" s="153">
        <f>E27+F27*G27/100</f>
        <v>0</v>
      </c>
      <c r="BA27">
        <v>2</v>
      </c>
    </row>
    <row r="28" spans="1:53" ht="12.75">
      <c r="A28" s="66" t="s">
        <v>161</v>
      </c>
      <c r="B28" s="57"/>
      <c r="C28" s="57"/>
      <c r="D28" s="148"/>
      <c r="E28" s="149"/>
      <c r="F28" s="150"/>
      <c r="G28" s="151">
        <f>CHOOSE(BA28+1,HSV+PSV,HSV+PSV+Mont,HSV+PSV+Dodavka+Mont,HSV,PSV,Mont,Dodavka,Mont+Dodavka,0)</f>
        <v>0</v>
      </c>
      <c r="H28" s="152"/>
      <c r="I28" s="153">
        <f>E28+F28*G28/100</f>
        <v>0</v>
      </c>
      <c r="BA28">
        <v>2</v>
      </c>
    </row>
    <row r="29" spans="1:9" ht="13.5" thickBot="1">
      <c r="A29" s="154"/>
      <c r="B29" s="155" t="s">
        <v>63</v>
      </c>
      <c r="C29" s="156"/>
      <c r="D29" s="157"/>
      <c r="E29" s="158"/>
      <c r="F29" s="159"/>
      <c r="G29" s="159"/>
      <c r="H29" s="160">
        <f>SUM(I21:I28)</f>
        <v>0</v>
      </c>
      <c r="I29" s="161"/>
    </row>
    <row r="31" spans="2:9" ht="12.75">
      <c r="B31" s="140"/>
      <c r="F31" s="162"/>
      <c r="G31" s="163"/>
      <c r="H31" s="163"/>
      <c r="I31" s="164"/>
    </row>
    <row r="32" spans="6:9" ht="12.75"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  <row r="78" spans="6:9" ht="12.75">
      <c r="F78" s="162"/>
      <c r="G78" s="163"/>
      <c r="H78" s="163"/>
      <c r="I78" s="164"/>
    </row>
    <row r="79" spans="6:9" ht="12.75">
      <c r="F79" s="162"/>
      <c r="G79" s="163"/>
      <c r="H79" s="163"/>
      <c r="I79" s="164"/>
    </row>
    <row r="80" spans="6:9" ht="12.75">
      <c r="F80" s="162"/>
      <c r="G80" s="163"/>
      <c r="H80" s="163"/>
      <c r="I80" s="164"/>
    </row>
  </sheetData>
  <sheetProtection/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23"/>
  <sheetViews>
    <sheetView showGridLines="0" showZeros="0" zoomScalePageLayoutView="0" workbookViewId="0" topLeftCell="A1">
      <selection activeCell="A50" sqref="A50:IV52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0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76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20151222 ZŠ a MŠ Brno, Husova 17 p.o.</v>
      </c>
      <c r="D3" s="110"/>
      <c r="E3" s="171" t="s">
        <v>64</v>
      </c>
      <c r="F3" s="172">
        <f>Rekapitulace!H1</f>
        <v>0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1 Oprava soklu - uliční část</v>
      </c>
      <c r="D4" s="118"/>
      <c r="E4" s="175">
        <f>Rekapitulace!G2</f>
        <v>0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80</v>
      </c>
      <c r="C7" s="187" t="s">
        <v>81</v>
      </c>
      <c r="D7" s="188"/>
      <c r="E7" s="189"/>
      <c r="F7" s="189"/>
      <c r="G7" s="190"/>
      <c r="H7" s="191"/>
      <c r="I7" s="191"/>
      <c r="O7" s="192">
        <v>1</v>
      </c>
    </row>
    <row r="8" spans="1:104" ht="12.75">
      <c r="A8" s="193">
        <v>1</v>
      </c>
      <c r="B8" s="194" t="s">
        <v>82</v>
      </c>
      <c r="C8" s="195" t="s">
        <v>83</v>
      </c>
      <c r="D8" s="196" t="s">
        <v>84</v>
      </c>
      <c r="E8" s="197">
        <v>1</v>
      </c>
      <c r="F8" s="197">
        <v>0</v>
      </c>
      <c r="G8" s="198">
        <f>E8*F8</f>
        <v>0</v>
      </c>
      <c r="O8" s="192">
        <v>2</v>
      </c>
      <c r="AA8" s="166">
        <v>12</v>
      </c>
      <c r="AB8" s="166">
        <v>0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12</v>
      </c>
      <c r="CB8" s="199">
        <v>0</v>
      </c>
      <c r="CZ8" s="166">
        <v>0</v>
      </c>
    </row>
    <row r="9" spans="1:104" ht="12.75">
      <c r="A9" s="193">
        <v>2</v>
      </c>
      <c r="B9" s="194" t="s">
        <v>85</v>
      </c>
      <c r="C9" s="195" t="s">
        <v>86</v>
      </c>
      <c r="D9" s="196" t="s">
        <v>84</v>
      </c>
      <c r="E9" s="197">
        <v>1</v>
      </c>
      <c r="F9" s="197">
        <v>0</v>
      </c>
      <c r="G9" s="198">
        <f>E9*F9</f>
        <v>0</v>
      </c>
      <c r="O9" s="192">
        <v>2</v>
      </c>
      <c r="AA9" s="166">
        <v>12</v>
      </c>
      <c r="AB9" s="166">
        <v>0</v>
      </c>
      <c r="AC9" s="166">
        <v>2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199">
        <v>12</v>
      </c>
      <c r="CB9" s="199">
        <v>0</v>
      </c>
      <c r="CZ9" s="166">
        <v>0</v>
      </c>
    </row>
    <row r="10" spans="1:57" ht="12.75">
      <c r="A10" s="200"/>
      <c r="B10" s="201" t="s">
        <v>74</v>
      </c>
      <c r="C10" s="202" t="str">
        <f>CONCATENATE(B7," ",C7)</f>
        <v>0 Přípravné a pomocné práce</v>
      </c>
      <c r="D10" s="203"/>
      <c r="E10" s="204"/>
      <c r="F10" s="205"/>
      <c r="G10" s="206">
        <f>SUM(G7:G9)</f>
        <v>0</v>
      </c>
      <c r="O10" s="192">
        <v>4</v>
      </c>
      <c r="BA10" s="207">
        <f>SUM(BA7:BA9)</f>
        <v>0</v>
      </c>
      <c r="BB10" s="207">
        <f>SUM(BB7:BB9)</f>
        <v>0</v>
      </c>
      <c r="BC10" s="207">
        <f>SUM(BC7:BC9)</f>
        <v>0</v>
      </c>
      <c r="BD10" s="207">
        <f>SUM(BD7:BD9)</f>
        <v>0</v>
      </c>
      <c r="BE10" s="207">
        <f>SUM(BE7:BE9)</f>
        <v>0</v>
      </c>
    </row>
    <row r="11" spans="1:15" ht="12.75">
      <c r="A11" s="185" t="s">
        <v>72</v>
      </c>
      <c r="B11" s="186" t="s">
        <v>87</v>
      </c>
      <c r="C11" s="187" t="s">
        <v>88</v>
      </c>
      <c r="D11" s="188"/>
      <c r="E11" s="189"/>
      <c r="F11" s="189"/>
      <c r="G11" s="190"/>
      <c r="H11" s="191"/>
      <c r="I11" s="191"/>
      <c r="O11" s="192">
        <v>1</v>
      </c>
    </row>
    <row r="12" spans="1:104" ht="12.75">
      <c r="A12" s="193">
        <v>3</v>
      </c>
      <c r="B12" s="194" t="s">
        <v>89</v>
      </c>
      <c r="C12" s="195" t="s">
        <v>90</v>
      </c>
      <c r="D12" s="196" t="s">
        <v>91</v>
      </c>
      <c r="E12" s="197">
        <v>185.13</v>
      </c>
      <c r="F12" s="197">
        <v>0</v>
      </c>
      <c r="G12" s="198">
        <f>E12*F12</f>
        <v>0</v>
      </c>
      <c r="O12" s="192">
        <v>2</v>
      </c>
      <c r="AA12" s="166">
        <v>1</v>
      </c>
      <c r="AB12" s="166">
        <v>1</v>
      </c>
      <c r="AC12" s="166">
        <v>1</v>
      </c>
      <c r="AZ12" s="166">
        <v>1</v>
      </c>
      <c r="BA12" s="166">
        <f>IF(AZ12=1,G12,0)</f>
        <v>0</v>
      </c>
      <c r="BB12" s="166">
        <f>IF(AZ12=2,G12,0)</f>
        <v>0</v>
      </c>
      <c r="BC12" s="166">
        <f>IF(AZ12=3,G12,0)</f>
        <v>0</v>
      </c>
      <c r="BD12" s="166">
        <f>IF(AZ12=4,G12,0)</f>
        <v>0</v>
      </c>
      <c r="BE12" s="166">
        <f>IF(AZ12=5,G12,0)</f>
        <v>0</v>
      </c>
      <c r="CA12" s="199">
        <v>1</v>
      </c>
      <c r="CB12" s="199">
        <v>1</v>
      </c>
      <c r="CZ12" s="166">
        <v>0.00032</v>
      </c>
    </row>
    <row r="13" spans="1:104" ht="12.75">
      <c r="A13" s="193">
        <v>4</v>
      </c>
      <c r="B13" s="194" t="s">
        <v>92</v>
      </c>
      <c r="C13" s="195" t="s">
        <v>93</v>
      </c>
      <c r="D13" s="196" t="s">
        <v>91</v>
      </c>
      <c r="E13" s="197">
        <v>137.28</v>
      </c>
      <c r="F13" s="197">
        <v>0</v>
      </c>
      <c r="G13" s="198">
        <f>E13*F13</f>
        <v>0</v>
      </c>
      <c r="O13" s="192">
        <v>2</v>
      </c>
      <c r="AA13" s="166">
        <v>1</v>
      </c>
      <c r="AB13" s="166">
        <v>1</v>
      </c>
      <c r="AC13" s="166">
        <v>1</v>
      </c>
      <c r="AZ13" s="166">
        <v>1</v>
      </c>
      <c r="BA13" s="166">
        <f>IF(AZ13=1,G13,0)</f>
        <v>0</v>
      </c>
      <c r="BB13" s="166">
        <f>IF(AZ13=2,G13,0)</f>
        <v>0</v>
      </c>
      <c r="BC13" s="166">
        <f>IF(AZ13=3,G13,0)</f>
        <v>0</v>
      </c>
      <c r="BD13" s="166">
        <f>IF(AZ13=4,G13,0)</f>
        <v>0</v>
      </c>
      <c r="BE13" s="166">
        <f>IF(AZ13=5,G13,0)</f>
        <v>0</v>
      </c>
      <c r="CA13" s="199">
        <v>1</v>
      </c>
      <c r="CB13" s="199">
        <v>1</v>
      </c>
      <c r="CZ13" s="166">
        <v>0.02959</v>
      </c>
    </row>
    <row r="14" spans="1:104" ht="22.5">
      <c r="A14" s="193">
        <v>5</v>
      </c>
      <c r="B14" s="194" t="s">
        <v>94</v>
      </c>
      <c r="C14" s="195" t="s">
        <v>95</v>
      </c>
      <c r="D14" s="196" t="s">
        <v>91</v>
      </c>
      <c r="E14" s="197">
        <v>185.13</v>
      </c>
      <c r="F14" s="197">
        <v>0</v>
      </c>
      <c r="G14" s="198">
        <f>E14*F14</f>
        <v>0</v>
      </c>
      <c r="O14" s="192">
        <v>2</v>
      </c>
      <c r="AA14" s="166">
        <v>1</v>
      </c>
      <c r="AB14" s="166">
        <v>1</v>
      </c>
      <c r="AC14" s="166">
        <v>1</v>
      </c>
      <c r="AZ14" s="166">
        <v>1</v>
      </c>
      <c r="BA14" s="166">
        <f>IF(AZ14=1,G14,0)</f>
        <v>0</v>
      </c>
      <c r="BB14" s="166">
        <f>IF(AZ14=2,G14,0)</f>
        <v>0</v>
      </c>
      <c r="BC14" s="166">
        <f>IF(AZ14=3,G14,0)</f>
        <v>0</v>
      </c>
      <c r="BD14" s="166">
        <f>IF(AZ14=4,G14,0)</f>
        <v>0</v>
      </c>
      <c r="BE14" s="166">
        <f>IF(AZ14=5,G14,0)</f>
        <v>0</v>
      </c>
      <c r="CA14" s="199">
        <v>1</v>
      </c>
      <c r="CB14" s="199">
        <v>1</v>
      </c>
      <c r="CZ14" s="166">
        <v>0.00115</v>
      </c>
    </row>
    <row r="15" spans="1:104" ht="12.75">
      <c r="A15" s="193">
        <v>6</v>
      </c>
      <c r="B15" s="194" t="s">
        <v>96</v>
      </c>
      <c r="C15" s="195" t="s">
        <v>97</v>
      </c>
      <c r="D15" s="196" t="s">
        <v>91</v>
      </c>
      <c r="E15" s="197">
        <v>185.13</v>
      </c>
      <c r="F15" s="197">
        <v>0</v>
      </c>
      <c r="G15" s="198">
        <f>E15*F15</f>
        <v>0</v>
      </c>
      <c r="O15" s="192">
        <v>2</v>
      </c>
      <c r="AA15" s="166">
        <v>1</v>
      </c>
      <c r="AB15" s="166">
        <v>1</v>
      </c>
      <c r="AC15" s="166">
        <v>1</v>
      </c>
      <c r="AZ15" s="166">
        <v>1</v>
      </c>
      <c r="BA15" s="166">
        <f>IF(AZ15=1,G15,0)</f>
        <v>0</v>
      </c>
      <c r="BB15" s="166">
        <f>IF(AZ15=2,G15,0)</f>
        <v>0</v>
      </c>
      <c r="BC15" s="166">
        <f>IF(AZ15=3,G15,0)</f>
        <v>0</v>
      </c>
      <c r="BD15" s="166">
        <f>IF(AZ15=4,G15,0)</f>
        <v>0</v>
      </c>
      <c r="BE15" s="166">
        <f>IF(AZ15=5,G15,0)</f>
        <v>0</v>
      </c>
      <c r="CA15" s="199">
        <v>1</v>
      </c>
      <c r="CB15" s="199">
        <v>1</v>
      </c>
      <c r="CZ15" s="166">
        <v>0.0001</v>
      </c>
    </row>
    <row r="16" spans="1:104" ht="12.75">
      <c r="A16" s="193">
        <v>7</v>
      </c>
      <c r="B16" s="194" t="s">
        <v>98</v>
      </c>
      <c r="C16" s="195" t="s">
        <v>99</v>
      </c>
      <c r="D16" s="196" t="s">
        <v>84</v>
      </c>
      <c r="E16" s="197">
        <v>1</v>
      </c>
      <c r="F16" s="197">
        <v>0</v>
      </c>
      <c r="G16" s="198">
        <f>E16*F16</f>
        <v>0</v>
      </c>
      <c r="O16" s="192">
        <v>2</v>
      </c>
      <c r="AA16" s="166">
        <v>12</v>
      </c>
      <c r="AB16" s="166">
        <v>0</v>
      </c>
      <c r="AC16" s="166">
        <v>28</v>
      </c>
      <c r="AZ16" s="166">
        <v>1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12</v>
      </c>
      <c r="CB16" s="199">
        <v>0</v>
      </c>
      <c r="CZ16" s="166">
        <v>0</v>
      </c>
    </row>
    <row r="17" spans="1:57" ht="12.75">
      <c r="A17" s="200"/>
      <c r="B17" s="201" t="s">
        <v>74</v>
      </c>
      <c r="C17" s="202" t="str">
        <f>CONCATENATE(B11," ",C11)</f>
        <v>62 Úpravy povrchů vnější</v>
      </c>
      <c r="D17" s="203"/>
      <c r="E17" s="204"/>
      <c r="F17" s="205"/>
      <c r="G17" s="206">
        <f>SUM(G11:G16)</f>
        <v>0</v>
      </c>
      <c r="O17" s="192">
        <v>4</v>
      </c>
      <c r="BA17" s="207">
        <f>SUM(BA11:BA16)</f>
        <v>0</v>
      </c>
      <c r="BB17" s="207">
        <f>SUM(BB11:BB16)</f>
        <v>0</v>
      </c>
      <c r="BC17" s="207">
        <f>SUM(BC11:BC16)</f>
        <v>0</v>
      </c>
      <c r="BD17" s="207">
        <f>SUM(BD11:BD16)</f>
        <v>0</v>
      </c>
      <c r="BE17" s="207">
        <f>SUM(BE11:BE16)</f>
        <v>0</v>
      </c>
    </row>
    <row r="18" spans="1:15" ht="12.75">
      <c r="A18" s="185" t="s">
        <v>72</v>
      </c>
      <c r="B18" s="186" t="s">
        <v>100</v>
      </c>
      <c r="C18" s="187" t="s">
        <v>101</v>
      </c>
      <c r="D18" s="188"/>
      <c r="E18" s="189"/>
      <c r="F18" s="189"/>
      <c r="G18" s="190"/>
      <c r="H18" s="191"/>
      <c r="I18" s="191"/>
      <c r="O18" s="192">
        <v>1</v>
      </c>
    </row>
    <row r="19" spans="1:104" ht="12.75">
      <c r="A19" s="193">
        <v>8</v>
      </c>
      <c r="B19" s="194" t="s">
        <v>102</v>
      </c>
      <c r="C19" s="195" t="s">
        <v>103</v>
      </c>
      <c r="D19" s="196" t="s">
        <v>91</v>
      </c>
      <c r="E19" s="197">
        <v>95.7</v>
      </c>
      <c r="F19" s="197">
        <v>0</v>
      </c>
      <c r="G19" s="198">
        <f>E19*F19</f>
        <v>0</v>
      </c>
      <c r="O19" s="192">
        <v>2</v>
      </c>
      <c r="AA19" s="166">
        <v>1</v>
      </c>
      <c r="AB19" s="166">
        <v>1</v>
      </c>
      <c r="AC19" s="166">
        <v>1</v>
      </c>
      <c r="AZ19" s="166">
        <v>1</v>
      </c>
      <c r="BA19" s="166">
        <f>IF(AZ19=1,G19,0)</f>
        <v>0</v>
      </c>
      <c r="BB19" s="166">
        <f>IF(AZ19=2,G19,0)</f>
        <v>0</v>
      </c>
      <c r="BC19" s="166">
        <f>IF(AZ19=3,G19,0)</f>
        <v>0</v>
      </c>
      <c r="BD19" s="166">
        <f>IF(AZ19=4,G19,0)</f>
        <v>0</v>
      </c>
      <c r="BE19" s="166">
        <f>IF(AZ19=5,G19,0)</f>
        <v>0</v>
      </c>
      <c r="CA19" s="199">
        <v>1</v>
      </c>
      <c r="CB19" s="199">
        <v>1</v>
      </c>
      <c r="CZ19" s="166">
        <v>0.03459</v>
      </c>
    </row>
    <row r="20" spans="1:57" ht="12.75">
      <c r="A20" s="200"/>
      <c r="B20" s="201" t="s">
        <v>74</v>
      </c>
      <c r="C20" s="202" t="str">
        <f>CONCATENATE(B18," ",C18)</f>
        <v>94 Lešení a stavební výtahy</v>
      </c>
      <c r="D20" s="203"/>
      <c r="E20" s="204"/>
      <c r="F20" s="205"/>
      <c r="G20" s="206">
        <f>SUM(G18:G19)</f>
        <v>0</v>
      </c>
      <c r="O20" s="192">
        <v>4</v>
      </c>
      <c r="BA20" s="207">
        <f>SUM(BA18:BA19)</f>
        <v>0</v>
      </c>
      <c r="BB20" s="207">
        <f>SUM(BB18:BB19)</f>
        <v>0</v>
      </c>
      <c r="BC20" s="207">
        <f>SUM(BC18:BC19)</f>
        <v>0</v>
      </c>
      <c r="BD20" s="207">
        <f>SUM(BD18:BD19)</f>
        <v>0</v>
      </c>
      <c r="BE20" s="207">
        <f>SUM(BE18:BE19)</f>
        <v>0</v>
      </c>
    </row>
    <row r="21" spans="1:15" ht="12.75">
      <c r="A21" s="185" t="s">
        <v>72</v>
      </c>
      <c r="B21" s="186" t="s">
        <v>104</v>
      </c>
      <c r="C21" s="187" t="s">
        <v>105</v>
      </c>
      <c r="D21" s="188"/>
      <c r="E21" s="189"/>
      <c r="F21" s="189"/>
      <c r="G21" s="190"/>
      <c r="H21" s="191"/>
      <c r="I21" s="191"/>
      <c r="O21" s="192">
        <v>1</v>
      </c>
    </row>
    <row r="22" spans="1:104" ht="12.75">
      <c r="A22" s="193">
        <v>9</v>
      </c>
      <c r="B22" s="194" t="s">
        <v>106</v>
      </c>
      <c r="C22" s="195" t="s">
        <v>107</v>
      </c>
      <c r="D22" s="196" t="s">
        <v>84</v>
      </c>
      <c r="E22" s="197">
        <v>1</v>
      </c>
      <c r="F22" s="197">
        <v>0</v>
      </c>
      <c r="G22" s="198">
        <f>E22*F22</f>
        <v>0</v>
      </c>
      <c r="O22" s="192">
        <v>2</v>
      </c>
      <c r="AA22" s="166">
        <v>12</v>
      </c>
      <c r="AB22" s="166">
        <v>0</v>
      </c>
      <c r="AC22" s="166">
        <v>4</v>
      </c>
      <c r="AZ22" s="166">
        <v>1</v>
      </c>
      <c r="BA22" s="166">
        <f>IF(AZ22=1,G22,0)</f>
        <v>0</v>
      </c>
      <c r="BB22" s="166">
        <f>IF(AZ22=2,G22,0)</f>
        <v>0</v>
      </c>
      <c r="BC22" s="166">
        <f>IF(AZ22=3,G22,0)</f>
        <v>0</v>
      </c>
      <c r="BD22" s="166">
        <f>IF(AZ22=4,G22,0)</f>
        <v>0</v>
      </c>
      <c r="BE22" s="166">
        <f>IF(AZ22=5,G22,0)</f>
        <v>0</v>
      </c>
      <c r="CA22" s="199">
        <v>12</v>
      </c>
      <c r="CB22" s="199">
        <v>0</v>
      </c>
      <c r="CZ22" s="166">
        <v>0</v>
      </c>
    </row>
    <row r="23" spans="1:104" ht="12.75">
      <c r="A23" s="193">
        <v>10</v>
      </c>
      <c r="B23" s="194" t="s">
        <v>108</v>
      </c>
      <c r="C23" s="195" t="s">
        <v>109</v>
      </c>
      <c r="D23" s="196" t="s">
        <v>84</v>
      </c>
      <c r="E23" s="197">
        <v>1</v>
      </c>
      <c r="F23" s="197">
        <v>0</v>
      </c>
      <c r="G23" s="198">
        <f>E23*F23</f>
        <v>0</v>
      </c>
      <c r="O23" s="192">
        <v>2</v>
      </c>
      <c r="AA23" s="166">
        <v>12</v>
      </c>
      <c r="AB23" s="166">
        <v>0</v>
      </c>
      <c r="AC23" s="166">
        <v>5</v>
      </c>
      <c r="AZ23" s="166">
        <v>1</v>
      </c>
      <c r="BA23" s="166">
        <f>IF(AZ23=1,G23,0)</f>
        <v>0</v>
      </c>
      <c r="BB23" s="166">
        <f>IF(AZ23=2,G23,0)</f>
        <v>0</v>
      </c>
      <c r="BC23" s="166">
        <f>IF(AZ23=3,G23,0)</f>
        <v>0</v>
      </c>
      <c r="BD23" s="166">
        <f>IF(AZ23=4,G23,0)</f>
        <v>0</v>
      </c>
      <c r="BE23" s="166">
        <f>IF(AZ23=5,G23,0)</f>
        <v>0</v>
      </c>
      <c r="CA23" s="199">
        <v>12</v>
      </c>
      <c r="CB23" s="199">
        <v>0</v>
      </c>
      <c r="CZ23" s="166">
        <v>0</v>
      </c>
    </row>
    <row r="24" spans="1:57" ht="12.75">
      <c r="A24" s="200"/>
      <c r="B24" s="201" t="s">
        <v>74</v>
      </c>
      <c r="C24" s="202" t="str">
        <f>CONCATENATE(B21," ",C21)</f>
        <v>95 Dokončovací konstrukce na pozemních stavbách</v>
      </c>
      <c r="D24" s="203"/>
      <c r="E24" s="204"/>
      <c r="F24" s="205"/>
      <c r="G24" s="206">
        <f>SUM(G21:G23)</f>
        <v>0</v>
      </c>
      <c r="O24" s="192">
        <v>4</v>
      </c>
      <c r="BA24" s="207">
        <f>SUM(BA21:BA23)</f>
        <v>0</v>
      </c>
      <c r="BB24" s="207">
        <f>SUM(BB21:BB23)</f>
        <v>0</v>
      </c>
      <c r="BC24" s="207">
        <f>SUM(BC21:BC23)</f>
        <v>0</v>
      </c>
      <c r="BD24" s="207">
        <f>SUM(BD21:BD23)</f>
        <v>0</v>
      </c>
      <c r="BE24" s="207">
        <f>SUM(BE21:BE23)</f>
        <v>0</v>
      </c>
    </row>
    <row r="25" spans="1:15" ht="12.75">
      <c r="A25" s="185" t="s">
        <v>72</v>
      </c>
      <c r="B25" s="186" t="s">
        <v>110</v>
      </c>
      <c r="C25" s="187" t="s">
        <v>111</v>
      </c>
      <c r="D25" s="188"/>
      <c r="E25" s="189"/>
      <c r="F25" s="189"/>
      <c r="G25" s="190"/>
      <c r="H25" s="191"/>
      <c r="I25" s="191"/>
      <c r="O25" s="192">
        <v>1</v>
      </c>
    </row>
    <row r="26" spans="1:104" ht="12.75">
      <c r="A26" s="193">
        <v>11</v>
      </c>
      <c r="B26" s="194" t="s">
        <v>112</v>
      </c>
      <c r="C26" s="195" t="s">
        <v>113</v>
      </c>
      <c r="D26" s="196" t="s">
        <v>91</v>
      </c>
      <c r="E26" s="197">
        <v>47.85</v>
      </c>
      <c r="F26" s="197">
        <v>0</v>
      </c>
      <c r="G26" s="198">
        <f>E26*F26</f>
        <v>0</v>
      </c>
      <c r="O26" s="192">
        <v>2</v>
      </c>
      <c r="AA26" s="166">
        <v>1</v>
      </c>
      <c r="AB26" s="166">
        <v>1</v>
      </c>
      <c r="AC26" s="166">
        <v>1</v>
      </c>
      <c r="AZ26" s="166">
        <v>1</v>
      </c>
      <c r="BA26" s="166">
        <f>IF(AZ26=1,G26,0)</f>
        <v>0</v>
      </c>
      <c r="BB26" s="166">
        <f>IF(AZ26=2,G26,0)</f>
        <v>0</v>
      </c>
      <c r="BC26" s="166">
        <f>IF(AZ26=3,G26,0)</f>
        <v>0</v>
      </c>
      <c r="BD26" s="166">
        <f>IF(AZ26=4,G26,0)</f>
        <v>0</v>
      </c>
      <c r="BE26" s="166">
        <f>IF(AZ26=5,G26,0)</f>
        <v>0</v>
      </c>
      <c r="CA26" s="199">
        <v>1</v>
      </c>
      <c r="CB26" s="199">
        <v>1</v>
      </c>
      <c r="CZ26" s="166">
        <v>0</v>
      </c>
    </row>
    <row r="27" spans="1:104" ht="12.75">
      <c r="A27" s="193">
        <v>12</v>
      </c>
      <c r="B27" s="194" t="s">
        <v>114</v>
      </c>
      <c r="C27" s="195" t="s">
        <v>115</v>
      </c>
      <c r="D27" s="196" t="s">
        <v>91</v>
      </c>
      <c r="E27" s="197">
        <v>137.28</v>
      </c>
      <c r="F27" s="197">
        <v>0</v>
      </c>
      <c r="G27" s="198">
        <f>E27*F27</f>
        <v>0</v>
      </c>
      <c r="O27" s="192">
        <v>2</v>
      </c>
      <c r="AA27" s="166">
        <v>1</v>
      </c>
      <c r="AB27" s="166">
        <v>1</v>
      </c>
      <c r="AC27" s="166">
        <v>1</v>
      </c>
      <c r="AZ27" s="166">
        <v>1</v>
      </c>
      <c r="BA27" s="166">
        <f>IF(AZ27=1,G27,0)</f>
        <v>0</v>
      </c>
      <c r="BB27" s="166">
        <f>IF(AZ27=2,G27,0)</f>
        <v>0</v>
      </c>
      <c r="BC27" s="166">
        <f>IF(AZ27=3,G27,0)</f>
        <v>0</v>
      </c>
      <c r="BD27" s="166">
        <f>IF(AZ27=4,G27,0)</f>
        <v>0</v>
      </c>
      <c r="BE27" s="166">
        <f>IF(AZ27=5,G27,0)</f>
        <v>0</v>
      </c>
      <c r="CA27" s="199">
        <v>1</v>
      </c>
      <c r="CB27" s="199">
        <v>1</v>
      </c>
      <c r="CZ27" s="166">
        <v>0</v>
      </c>
    </row>
    <row r="28" spans="1:104" ht="12.75">
      <c r="A28" s="193">
        <v>13</v>
      </c>
      <c r="B28" s="194" t="s">
        <v>116</v>
      </c>
      <c r="C28" s="195" t="s">
        <v>117</v>
      </c>
      <c r="D28" s="196" t="s">
        <v>91</v>
      </c>
      <c r="E28" s="197">
        <v>47.85</v>
      </c>
      <c r="F28" s="197">
        <v>0</v>
      </c>
      <c r="G28" s="198">
        <f>E28*F28</f>
        <v>0</v>
      </c>
      <c r="O28" s="192">
        <v>2</v>
      </c>
      <c r="AA28" s="166">
        <v>1</v>
      </c>
      <c r="AB28" s="166">
        <v>1</v>
      </c>
      <c r="AC28" s="166">
        <v>1</v>
      </c>
      <c r="AZ28" s="166">
        <v>1</v>
      </c>
      <c r="BA28" s="166">
        <f>IF(AZ28=1,G28,0)</f>
        <v>0</v>
      </c>
      <c r="BB28" s="166">
        <f>IF(AZ28=2,G28,0)</f>
        <v>0</v>
      </c>
      <c r="BC28" s="166">
        <f>IF(AZ28=3,G28,0)</f>
        <v>0</v>
      </c>
      <c r="BD28" s="166">
        <f>IF(AZ28=4,G28,0)</f>
        <v>0</v>
      </c>
      <c r="BE28" s="166">
        <f>IF(AZ28=5,G28,0)</f>
        <v>0</v>
      </c>
      <c r="CA28" s="199">
        <v>1</v>
      </c>
      <c r="CB28" s="199">
        <v>1</v>
      </c>
      <c r="CZ28" s="166">
        <v>0</v>
      </c>
    </row>
    <row r="29" spans="1:57" ht="12.75">
      <c r="A29" s="200"/>
      <c r="B29" s="201" t="s">
        <v>74</v>
      </c>
      <c r="C29" s="202" t="str">
        <f>CONCATENATE(B25," ",C25)</f>
        <v>96 Bourání konstrukcí</v>
      </c>
      <c r="D29" s="203"/>
      <c r="E29" s="204"/>
      <c r="F29" s="205"/>
      <c r="G29" s="206">
        <f>SUM(G25:G28)</f>
        <v>0</v>
      </c>
      <c r="O29" s="192">
        <v>4</v>
      </c>
      <c r="BA29" s="207">
        <f>SUM(BA25:BA28)</f>
        <v>0</v>
      </c>
      <c r="BB29" s="207">
        <f>SUM(BB25:BB28)</f>
        <v>0</v>
      </c>
      <c r="BC29" s="207">
        <f>SUM(BC25:BC28)</f>
        <v>0</v>
      </c>
      <c r="BD29" s="207">
        <f>SUM(BD25:BD28)</f>
        <v>0</v>
      </c>
      <c r="BE29" s="207">
        <f>SUM(BE25:BE28)</f>
        <v>0</v>
      </c>
    </row>
    <row r="30" spans="1:15" ht="12.75">
      <c r="A30" s="185" t="s">
        <v>72</v>
      </c>
      <c r="B30" s="186" t="s">
        <v>118</v>
      </c>
      <c r="C30" s="187" t="s">
        <v>119</v>
      </c>
      <c r="D30" s="188"/>
      <c r="E30" s="189"/>
      <c r="F30" s="189"/>
      <c r="G30" s="190"/>
      <c r="H30" s="191"/>
      <c r="I30" s="191"/>
      <c r="O30" s="192">
        <v>1</v>
      </c>
    </row>
    <row r="31" spans="1:104" ht="12.75">
      <c r="A31" s="193">
        <v>14</v>
      </c>
      <c r="B31" s="194" t="s">
        <v>120</v>
      </c>
      <c r="C31" s="195" t="s">
        <v>121</v>
      </c>
      <c r="D31" s="196" t="s">
        <v>122</v>
      </c>
      <c r="E31" s="197">
        <v>7.6630323</v>
      </c>
      <c r="F31" s="197">
        <v>0</v>
      </c>
      <c r="G31" s="198">
        <f>E31*F31</f>
        <v>0</v>
      </c>
      <c r="O31" s="192">
        <v>2</v>
      </c>
      <c r="AA31" s="166">
        <v>7</v>
      </c>
      <c r="AB31" s="166">
        <v>1</v>
      </c>
      <c r="AC31" s="166">
        <v>2</v>
      </c>
      <c r="AZ31" s="166">
        <v>1</v>
      </c>
      <c r="BA31" s="166">
        <f>IF(AZ31=1,G31,0)</f>
        <v>0</v>
      </c>
      <c r="BB31" s="166">
        <f>IF(AZ31=2,G31,0)</f>
        <v>0</v>
      </c>
      <c r="BC31" s="166">
        <f>IF(AZ31=3,G31,0)</f>
        <v>0</v>
      </c>
      <c r="BD31" s="166">
        <f>IF(AZ31=4,G31,0)</f>
        <v>0</v>
      </c>
      <c r="BE31" s="166">
        <f>IF(AZ31=5,G31,0)</f>
        <v>0</v>
      </c>
      <c r="CA31" s="199">
        <v>7</v>
      </c>
      <c r="CB31" s="199">
        <v>1</v>
      </c>
      <c r="CZ31" s="166">
        <v>0</v>
      </c>
    </row>
    <row r="32" spans="1:57" ht="12.75">
      <c r="A32" s="200"/>
      <c r="B32" s="201" t="s">
        <v>74</v>
      </c>
      <c r="C32" s="202" t="str">
        <f>CONCATENATE(B30," ",C30)</f>
        <v>99 Staveništní přesun hmot</v>
      </c>
      <c r="D32" s="203"/>
      <c r="E32" s="204"/>
      <c r="F32" s="205"/>
      <c r="G32" s="206">
        <f>SUM(G30:G31)</f>
        <v>0</v>
      </c>
      <c r="O32" s="192">
        <v>4</v>
      </c>
      <c r="BA32" s="207">
        <f>SUM(BA30:BA31)</f>
        <v>0</v>
      </c>
      <c r="BB32" s="207">
        <f>SUM(BB30:BB31)</f>
        <v>0</v>
      </c>
      <c r="BC32" s="207">
        <f>SUM(BC30:BC31)</f>
        <v>0</v>
      </c>
      <c r="BD32" s="207">
        <f>SUM(BD30:BD31)</f>
        <v>0</v>
      </c>
      <c r="BE32" s="207">
        <f>SUM(BE30:BE31)</f>
        <v>0</v>
      </c>
    </row>
    <row r="33" spans="1:15" ht="12.75">
      <c r="A33" s="185" t="s">
        <v>72</v>
      </c>
      <c r="B33" s="186" t="s">
        <v>123</v>
      </c>
      <c r="C33" s="187" t="s">
        <v>124</v>
      </c>
      <c r="D33" s="188"/>
      <c r="E33" s="189"/>
      <c r="F33" s="189"/>
      <c r="G33" s="190"/>
      <c r="H33" s="191"/>
      <c r="I33" s="191"/>
      <c r="O33" s="192">
        <v>1</v>
      </c>
    </row>
    <row r="34" spans="1:104" ht="12.75">
      <c r="A34" s="193">
        <v>15</v>
      </c>
      <c r="B34" s="194" t="s">
        <v>125</v>
      </c>
      <c r="C34" s="195" t="s">
        <v>126</v>
      </c>
      <c r="D34" s="196" t="s">
        <v>91</v>
      </c>
      <c r="E34" s="197">
        <v>47.85</v>
      </c>
      <c r="F34" s="197">
        <v>0</v>
      </c>
      <c r="G34" s="198">
        <f>E34*F34</f>
        <v>0</v>
      </c>
      <c r="O34" s="192">
        <v>2</v>
      </c>
      <c r="AA34" s="166">
        <v>1</v>
      </c>
      <c r="AB34" s="166">
        <v>7</v>
      </c>
      <c r="AC34" s="166">
        <v>7</v>
      </c>
      <c r="AZ34" s="166">
        <v>2</v>
      </c>
      <c r="BA34" s="166">
        <f>IF(AZ34=1,G34,0)</f>
        <v>0</v>
      </c>
      <c r="BB34" s="166">
        <f>IF(AZ34=2,G34,0)</f>
        <v>0</v>
      </c>
      <c r="BC34" s="166">
        <f>IF(AZ34=3,G34,0)</f>
        <v>0</v>
      </c>
      <c r="BD34" s="166">
        <f>IF(AZ34=4,G34,0)</f>
        <v>0</v>
      </c>
      <c r="BE34" s="166">
        <f>IF(AZ34=5,G34,0)</f>
        <v>0</v>
      </c>
      <c r="CA34" s="199">
        <v>1</v>
      </c>
      <c r="CB34" s="199">
        <v>7</v>
      </c>
      <c r="CZ34" s="166">
        <v>0.00018</v>
      </c>
    </row>
    <row r="35" spans="1:104" ht="12.75">
      <c r="A35" s="193">
        <v>16</v>
      </c>
      <c r="B35" s="194" t="s">
        <v>127</v>
      </c>
      <c r="C35" s="195" t="s">
        <v>128</v>
      </c>
      <c r="D35" s="196" t="s">
        <v>129</v>
      </c>
      <c r="E35" s="197">
        <v>71.775</v>
      </c>
      <c r="F35" s="197">
        <v>0</v>
      </c>
      <c r="G35" s="198">
        <f>E35*F35</f>
        <v>0</v>
      </c>
      <c r="O35" s="192">
        <v>2</v>
      </c>
      <c r="AA35" s="166">
        <v>1</v>
      </c>
      <c r="AB35" s="166">
        <v>7</v>
      </c>
      <c r="AC35" s="166">
        <v>7</v>
      </c>
      <c r="AZ35" s="166">
        <v>2</v>
      </c>
      <c r="BA35" s="166">
        <f>IF(AZ35=1,G35,0)</f>
        <v>0</v>
      </c>
      <c r="BB35" s="166">
        <f>IF(AZ35=2,G35,0)</f>
        <v>0</v>
      </c>
      <c r="BC35" s="166">
        <f>IF(AZ35=3,G35,0)</f>
        <v>0</v>
      </c>
      <c r="BD35" s="166">
        <f>IF(AZ35=4,G35,0)</f>
        <v>0</v>
      </c>
      <c r="BE35" s="166">
        <f>IF(AZ35=5,G35,0)</f>
        <v>0</v>
      </c>
      <c r="CA35" s="199">
        <v>1</v>
      </c>
      <c r="CB35" s="199">
        <v>7</v>
      </c>
      <c r="CZ35" s="166">
        <v>0.00018</v>
      </c>
    </row>
    <row r="36" spans="1:104" ht="12.75">
      <c r="A36" s="193">
        <v>17</v>
      </c>
      <c r="B36" s="194" t="s">
        <v>130</v>
      </c>
      <c r="C36" s="195" t="s">
        <v>131</v>
      </c>
      <c r="D36" s="196" t="s">
        <v>91</v>
      </c>
      <c r="E36" s="197">
        <v>52.635</v>
      </c>
      <c r="F36" s="197">
        <v>0</v>
      </c>
      <c r="G36" s="198">
        <f>E36*F36</f>
        <v>0</v>
      </c>
      <c r="O36" s="192">
        <v>2</v>
      </c>
      <c r="AA36" s="166">
        <v>3</v>
      </c>
      <c r="AB36" s="166">
        <v>7</v>
      </c>
      <c r="AC36" s="166" t="s">
        <v>130</v>
      </c>
      <c r="AZ36" s="166">
        <v>2</v>
      </c>
      <c r="BA36" s="166">
        <f>IF(AZ36=1,G36,0)</f>
        <v>0</v>
      </c>
      <c r="BB36" s="166">
        <f>IF(AZ36=2,G36,0)</f>
        <v>0</v>
      </c>
      <c r="BC36" s="166">
        <f>IF(AZ36=3,G36,0)</f>
        <v>0</v>
      </c>
      <c r="BD36" s="166">
        <f>IF(AZ36=4,G36,0)</f>
        <v>0</v>
      </c>
      <c r="BE36" s="166">
        <f>IF(AZ36=5,G36,0)</f>
        <v>0</v>
      </c>
      <c r="CA36" s="199">
        <v>3</v>
      </c>
      <c r="CB36" s="199">
        <v>7</v>
      </c>
      <c r="CZ36" s="166">
        <v>0.0139</v>
      </c>
    </row>
    <row r="37" spans="1:104" ht="12.75">
      <c r="A37" s="193">
        <v>18</v>
      </c>
      <c r="B37" s="194" t="s">
        <v>132</v>
      </c>
      <c r="C37" s="195" t="s">
        <v>133</v>
      </c>
      <c r="D37" s="196" t="s">
        <v>61</v>
      </c>
      <c r="E37" s="197"/>
      <c r="F37" s="197">
        <v>0</v>
      </c>
      <c r="G37" s="198">
        <f>E37*F37</f>
        <v>0</v>
      </c>
      <c r="O37" s="192">
        <v>2</v>
      </c>
      <c r="AA37" s="166">
        <v>7</v>
      </c>
      <c r="AB37" s="166">
        <v>1002</v>
      </c>
      <c r="AC37" s="166">
        <v>5</v>
      </c>
      <c r="AZ37" s="166">
        <v>2</v>
      </c>
      <c r="BA37" s="166">
        <f>IF(AZ37=1,G37,0)</f>
        <v>0</v>
      </c>
      <c r="BB37" s="166">
        <f>IF(AZ37=2,G37,0)</f>
        <v>0</v>
      </c>
      <c r="BC37" s="166">
        <f>IF(AZ37=3,G37,0)</f>
        <v>0</v>
      </c>
      <c r="BD37" s="166">
        <f>IF(AZ37=4,G37,0)</f>
        <v>0</v>
      </c>
      <c r="BE37" s="166">
        <f>IF(AZ37=5,G37,0)</f>
        <v>0</v>
      </c>
      <c r="CA37" s="199">
        <v>7</v>
      </c>
      <c r="CB37" s="199">
        <v>1002</v>
      </c>
      <c r="CZ37" s="166">
        <v>0</v>
      </c>
    </row>
    <row r="38" spans="1:57" ht="12.75">
      <c r="A38" s="200"/>
      <c r="B38" s="201" t="s">
        <v>74</v>
      </c>
      <c r="C38" s="202" t="str">
        <f>CONCATENATE(B33," ",C33)</f>
        <v>766 Konstrukce truhlářské</v>
      </c>
      <c r="D38" s="203"/>
      <c r="E38" s="204"/>
      <c r="F38" s="205"/>
      <c r="G38" s="206">
        <f>SUM(G33:G37)</f>
        <v>0</v>
      </c>
      <c r="O38" s="192">
        <v>4</v>
      </c>
      <c r="BA38" s="207">
        <f>SUM(BA33:BA37)</f>
        <v>0</v>
      </c>
      <c r="BB38" s="207">
        <f>SUM(BB33:BB37)</f>
        <v>0</v>
      </c>
      <c r="BC38" s="207">
        <f>SUM(BC33:BC37)</f>
        <v>0</v>
      </c>
      <c r="BD38" s="207">
        <f>SUM(BD33:BD37)</f>
        <v>0</v>
      </c>
      <c r="BE38" s="207">
        <f>SUM(BE33:BE37)</f>
        <v>0</v>
      </c>
    </row>
    <row r="39" spans="1:15" ht="12.75">
      <c r="A39" s="185" t="s">
        <v>72</v>
      </c>
      <c r="B39" s="186" t="s">
        <v>134</v>
      </c>
      <c r="C39" s="187" t="s">
        <v>135</v>
      </c>
      <c r="D39" s="188"/>
      <c r="E39" s="189"/>
      <c r="F39" s="189"/>
      <c r="G39" s="190"/>
      <c r="H39" s="191"/>
      <c r="I39" s="191"/>
      <c r="O39" s="192">
        <v>1</v>
      </c>
    </row>
    <row r="40" spans="1:104" ht="12.75">
      <c r="A40" s="193">
        <v>19</v>
      </c>
      <c r="B40" s="194" t="s">
        <v>136</v>
      </c>
      <c r="C40" s="195" t="s">
        <v>137</v>
      </c>
      <c r="D40" s="196" t="s">
        <v>84</v>
      </c>
      <c r="E40" s="197">
        <v>1</v>
      </c>
      <c r="F40" s="197">
        <v>0</v>
      </c>
      <c r="G40" s="198">
        <f>E40*F40</f>
        <v>0</v>
      </c>
      <c r="O40" s="192">
        <v>2</v>
      </c>
      <c r="AA40" s="166">
        <v>12</v>
      </c>
      <c r="AB40" s="166">
        <v>0</v>
      </c>
      <c r="AC40" s="166">
        <v>22</v>
      </c>
      <c r="AZ40" s="166">
        <v>2</v>
      </c>
      <c r="BA40" s="166">
        <f>IF(AZ40=1,G40,0)</f>
        <v>0</v>
      </c>
      <c r="BB40" s="166">
        <f>IF(AZ40=2,G40,0)</f>
        <v>0</v>
      </c>
      <c r="BC40" s="166">
        <f>IF(AZ40=3,G40,0)</f>
        <v>0</v>
      </c>
      <c r="BD40" s="166">
        <f>IF(AZ40=4,G40,0)</f>
        <v>0</v>
      </c>
      <c r="BE40" s="166">
        <f>IF(AZ40=5,G40,0)</f>
        <v>0</v>
      </c>
      <c r="CA40" s="199">
        <v>12</v>
      </c>
      <c r="CB40" s="199">
        <v>0</v>
      </c>
      <c r="CZ40" s="166">
        <v>0</v>
      </c>
    </row>
    <row r="41" spans="1:57" ht="12.75">
      <c r="A41" s="200"/>
      <c r="B41" s="201" t="s">
        <v>74</v>
      </c>
      <c r="C41" s="202" t="str">
        <f>CONCATENATE(B39," ",C39)</f>
        <v>783 Nátěry</v>
      </c>
      <c r="D41" s="203"/>
      <c r="E41" s="204"/>
      <c r="F41" s="205"/>
      <c r="G41" s="206">
        <f>SUM(G39:G40)</f>
        <v>0</v>
      </c>
      <c r="O41" s="192">
        <v>4</v>
      </c>
      <c r="BA41" s="207">
        <f>SUM(BA39:BA40)</f>
        <v>0</v>
      </c>
      <c r="BB41" s="207">
        <f>SUM(BB39:BB40)</f>
        <v>0</v>
      </c>
      <c r="BC41" s="207">
        <f>SUM(BC39:BC40)</f>
        <v>0</v>
      </c>
      <c r="BD41" s="207">
        <f>SUM(BD39:BD40)</f>
        <v>0</v>
      </c>
      <c r="BE41" s="207">
        <f>SUM(BE39:BE40)</f>
        <v>0</v>
      </c>
    </row>
    <row r="42" spans="1:15" ht="12.75">
      <c r="A42" s="185" t="s">
        <v>72</v>
      </c>
      <c r="B42" s="186" t="s">
        <v>138</v>
      </c>
      <c r="C42" s="187" t="s">
        <v>139</v>
      </c>
      <c r="D42" s="188"/>
      <c r="E42" s="189"/>
      <c r="F42" s="189"/>
      <c r="G42" s="190"/>
      <c r="H42" s="191"/>
      <c r="I42" s="191"/>
      <c r="O42" s="192">
        <v>1</v>
      </c>
    </row>
    <row r="43" spans="1:104" ht="12.75">
      <c r="A43" s="193">
        <v>20</v>
      </c>
      <c r="B43" s="194" t="s">
        <v>140</v>
      </c>
      <c r="C43" s="195" t="s">
        <v>141</v>
      </c>
      <c r="D43" s="196" t="s">
        <v>122</v>
      </c>
      <c r="E43" s="197">
        <v>5.98059</v>
      </c>
      <c r="F43" s="197">
        <v>0</v>
      </c>
      <c r="G43" s="198">
        <f>E43*F43</f>
        <v>0</v>
      </c>
      <c r="O43" s="192">
        <v>2</v>
      </c>
      <c r="AA43" s="166">
        <v>8</v>
      </c>
      <c r="AB43" s="166">
        <v>0</v>
      </c>
      <c r="AC43" s="166">
        <v>3</v>
      </c>
      <c r="AZ43" s="166">
        <v>1</v>
      </c>
      <c r="BA43" s="166">
        <f>IF(AZ43=1,G43,0)</f>
        <v>0</v>
      </c>
      <c r="BB43" s="166">
        <f>IF(AZ43=2,G43,0)</f>
        <v>0</v>
      </c>
      <c r="BC43" s="166">
        <f>IF(AZ43=3,G43,0)</f>
        <v>0</v>
      </c>
      <c r="BD43" s="166">
        <f>IF(AZ43=4,G43,0)</f>
        <v>0</v>
      </c>
      <c r="BE43" s="166">
        <f>IF(AZ43=5,G43,0)</f>
        <v>0</v>
      </c>
      <c r="CA43" s="199">
        <v>8</v>
      </c>
      <c r="CB43" s="199">
        <v>0</v>
      </c>
      <c r="CZ43" s="166">
        <v>0</v>
      </c>
    </row>
    <row r="44" spans="1:104" ht="12.75">
      <c r="A44" s="193">
        <v>21</v>
      </c>
      <c r="B44" s="194" t="s">
        <v>142</v>
      </c>
      <c r="C44" s="195" t="s">
        <v>143</v>
      </c>
      <c r="D44" s="196" t="s">
        <v>122</v>
      </c>
      <c r="E44" s="197">
        <v>113.63121</v>
      </c>
      <c r="F44" s="197">
        <v>0</v>
      </c>
      <c r="G44" s="198">
        <f>E44*F44</f>
        <v>0</v>
      </c>
      <c r="O44" s="192">
        <v>2</v>
      </c>
      <c r="AA44" s="166">
        <v>8</v>
      </c>
      <c r="AB44" s="166">
        <v>0</v>
      </c>
      <c r="AC44" s="166">
        <v>3</v>
      </c>
      <c r="AZ44" s="166">
        <v>1</v>
      </c>
      <c r="BA44" s="166">
        <f>IF(AZ44=1,G44,0)</f>
        <v>0</v>
      </c>
      <c r="BB44" s="166">
        <f>IF(AZ44=2,G44,0)</f>
        <v>0</v>
      </c>
      <c r="BC44" s="166">
        <f>IF(AZ44=3,G44,0)</f>
        <v>0</v>
      </c>
      <c r="BD44" s="166">
        <f>IF(AZ44=4,G44,0)</f>
        <v>0</v>
      </c>
      <c r="BE44" s="166">
        <f>IF(AZ44=5,G44,0)</f>
        <v>0</v>
      </c>
      <c r="CA44" s="199">
        <v>8</v>
      </c>
      <c r="CB44" s="199">
        <v>0</v>
      </c>
      <c r="CZ44" s="166">
        <v>0</v>
      </c>
    </row>
    <row r="45" spans="1:104" ht="12.75">
      <c r="A45" s="193">
        <v>22</v>
      </c>
      <c r="B45" s="194" t="s">
        <v>144</v>
      </c>
      <c r="C45" s="195" t="s">
        <v>145</v>
      </c>
      <c r="D45" s="196" t="s">
        <v>122</v>
      </c>
      <c r="E45" s="197">
        <v>5.98059</v>
      </c>
      <c r="F45" s="197">
        <v>0</v>
      </c>
      <c r="G45" s="198">
        <f>E45*F45</f>
        <v>0</v>
      </c>
      <c r="O45" s="192">
        <v>2</v>
      </c>
      <c r="AA45" s="166">
        <v>8</v>
      </c>
      <c r="AB45" s="166">
        <v>0</v>
      </c>
      <c r="AC45" s="166">
        <v>3</v>
      </c>
      <c r="AZ45" s="166">
        <v>1</v>
      </c>
      <c r="BA45" s="166">
        <f>IF(AZ45=1,G45,0)</f>
        <v>0</v>
      </c>
      <c r="BB45" s="166">
        <f>IF(AZ45=2,G45,0)</f>
        <v>0</v>
      </c>
      <c r="BC45" s="166">
        <f>IF(AZ45=3,G45,0)</f>
        <v>0</v>
      </c>
      <c r="BD45" s="166">
        <f>IF(AZ45=4,G45,0)</f>
        <v>0</v>
      </c>
      <c r="BE45" s="166">
        <f>IF(AZ45=5,G45,0)</f>
        <v>0</v>
      </c>
      <c r="CA45" s="199">
        <v>8</v>
      </c>
      <c r="CB45" s="199">
        <v>0</v>
      </c>
      <c r="CZ45" s="166">
        <v>0</v>
      </c>
    </row>
    <row r="46" spans="1:104" ht="12.75">
      <c r="A46" s="193">
        <v>23</v>
      </c>
      <c r="B46" s="194" t="s">
        <v>146</v>
      </c>
      <c r="C46" s="195" t="s">
        <v>147</v>
      </c>
      <c r="D46" s="196" t="s">
        <v>122</v>
      </c>
      <c r="E46" s="197">
        <v>29.90295</v>
      </c>
      <c r="F46" s="197">
        <v>0</v>
      </c>
      <c r="G46" s="198">
        <f>E46*F46</f>
        <v>0</v>
      </c>
      <c r="O46" s="192">
        <v>2</v>
      </c>
      <c r="AA46" s="166">
        <v>8</v>
      </c>
      <c r="AB46" s="166">
        <v>0</v>
      </c>
      <c r="AC46" s="166">
        <v>3</v>
      </c>
      <c r="AZ46" s="166">
        <v>1</v>
      </c>
      <c r="BA46" s="166">
        <f>IF(AZ46=1,G46,0)</f>
        <v>0</v>
      </c>
      <c r="BB46" s="166">
        <f>IF(AZ46=2,G46,0)</f>
        <v>0</v>
      </c>
      <c r="BC46" s="166">
        <f>IF(AZ46=3,G46,0)</f>
        <v>0</v>
      </c>
      <c r="BD46" s="166">
        <f>IF(AZ46=4,G46,0)</f>
        <v>0</v>
      </c>
      <c r="BE46" s="166">
        <f>IF(AZ46=5,G46,0)</f>
        <v>0</v>
      </c>
      <c r="CA46" s="199">
        <v>8</v>
      </c>
      <c r="CB46" s="199">
        <v>0</v>
      </c>
      <c r="CZ46" s="166">
        <v>0</v>
      </c>
    </row>
    <row r="47" spans="1:104" ht="12.75">
      <c r="A47" s="193">
        <v>24</v>
      </c>
      <c r="B47" s="194" t="s">
        <v>148</v>
      </c>
      <c r="C47" s="195" t="s">
        <v>149</v>
      </c>
      <c r="D47" s="196" t="s">
        <v>122</v>
      </c>
      <c r="E47" s="197">
        <v>5.98059</v>
      </c>
      <c r="F47" s="197">
        <v>0</v>
      </c>
      <c r="G47" s="198">
        <f>E47*F47</f>
        <v>0</v>
      </c>
      <c r="O47" s="192">
        <v>2</v>
      </c>
      <c r="AA47" s="166">
        <v>8</v>
      </c>
      <c r="AB47" s="166">
        <v>0</v>
      </c>
      <c r="AC47" s="166">
        <v>3</v>
      </c>
      <c r="AZ47" s="166">
        <v>1</v>
      </c>
      <c r="BA47" s="166">
        <f>IF(AZ47=1,G47,0)</f>
        <v>0</v>
      </c>
      <c r="BB47" s="166">
        <f>IF(AZ47=2,G47,0)</f>
        <v>0</v>
      </c>
      <c r="BC47" s="166">
        <f>IF(AZ47=3,G47,0)</f>
        <v>0</v>
      </c>
      <c r="BD47" s="166">
        <f>IF(AZ47=4,G47,0)</f>
        <v>0</v>
      </c>
      <c r="BE47" s="166">
        <f>IF(AZ47=5,G47,0)</f>
        <v>0</v>
      </c>
      <c r="CA47" s="199">
        <v>8</v>
      </c>
      <c r="CB47" s="199">
        <v>0</v>
      </c>
      <c r="CZ47" s="166">
        <v>0</v>
      </c>
    </row>
    <row r="48" spans="1:104" ht="12.75">
      <c r="A48" s="193">
        <v>25</v>
      </c>
      <c r="B48" s="194" t="s">
        <v>150</v>
      </c>
      <c r="C48" s="195" t="s">
        <v>151</v>
      </c>
      <c r="D48" s="196" t="s">
        <v>122</v>
      </c>
      <c r="E48" s="197">
        <v>5.98059</v>
      </c>
      <c r="F48" s="197">
        <v>0</v>
      </c>
      <c r="G48" s="198">
        <f>E48*F48</f>
        <v>0</v>
      </c>
      <c r="O48" s="192">
        <v>2</v>
      </c>
      <c r="AA48" s="166">
        <v>8</v>
      </c>
      <c r="AB48" s="166">
        <v>0</v>
      </c>
      <c r="AC48" s="166">
        <v>3</v>
      </c>
      <c r="AZ48" s="166">
        <v>1</v>
      </c>
      <c r="BA48" s="166">
        <f>IF(AZ48=1,G48,0)</f>
        <v>0</v>
      </c>
      <c r="BB48" s="166">
        <f>IF(AZ48=2,G48,0)</f>
        <v>0</v>
      </c>
      <c r="BC48" s="166">
        <f>IF(AZ48=3,G48,0)</f>
        <v>0</v>
      </c>
      <c r="BD48" s="166">
        <f>IF(AZ48=4,G48,0)</f>
        <v>0</v>
      </c>
      <c r="BE48" s="166">
        <f>IF(AZ48=5,G48,0)</f>
        <v>0</v>
      </c>
      <c r="CA48" s="199">
        <v>8</v>
      </c>
      <c r="CB48" s="199">
        <v>0</v>
      </c>
      <c r="CZ48" s="166">
        <v>0</v>
      </c>
    </row>
    <row r="49" spans="1:104" ht="12.75">
      <c r="A49" s="193">
        <v>26</v>
      </c>
      <c r="B49" s="194" t="s">
        <v>152</v>
      </c>
      <c r="C49" s="195" t="s">
        <v>153</v>
      </c>
      <c r="D49" s="196" t="s">
        <v>122</v>
      </c>
      <c r="E49" s="197">
        <v>5.98059</v>
      </c>
      <c r="F49" s="197">
        <v>0</v>
      </c>
      <c r="G49" s="198">
        <f>E49*F49</f>
        <v>0</v>
      </c>
      <c r="O49" s="192">
        <v>2</v>
      </c>
      <c r="AA49" s="166">
        <v>8</v>
      </c>
      <c r="AB49" s="166">
        <v>0</v>
      </c>
      <c r="AC49" s="166">
        <v>3</v>
      </c>
      <c r="AZ49" s="166">
        <v>1</v>
      </c>
      <c r="BA49" s="166">
        <f>IF(AZ49=1,G49,0)</f>
        <v>0</v>
      </c>
      <c r="BB49" s="166">
        <f>IF(AZ49=2,G49,0)</f>
        <v>0</v>
      </c>
      <c r="BC49" s="166">
        <f>IF(AZ49=3,G49,0)</f>
        <v>0</v>
      </c>
      <c r="BD49" s="166">
        <f>IF(AZ49=4,G49,0)</f>
        <v>0</v>
      </c>
      <c r="BE49" s="166">
        <f>IF(AZ49=5,G49,0)</f>
        <v>0</v>
      </c>
      <c r="CA49" s="199">
        <v>8</v>
      </c>
      <c r="CB49" s="199">
        <v>0</v>
      </c>
      <c r="CZ49" s="166">
        <v>0</v>
      </c>
    </row>
    <row r="50" spans="1:57" ht="12.75">
      <c r="A50" s="200"/>
      <c r="B50" s="201" t="s">
        <v>74</v>
      </c>
      <c r="C50" s="202" t="str">
        <f>CONCATENATE(B42," ",C42)</f>
        <v>D96 Přesuny suti a vybouraných hmot</v>
      </c>
      <c r="D50" s="203"/>
      <c r="E50" s="204"/>
      <c r="F50" s="205"/>
      <c r="G50" s="206">
        <f>SUM(G42:G49)</f>
        <v>0</v>
      </c>
      <c r="O50" s="192">
        <v>4</v>
      </c>
      <c r="BA50" s="207">
        <f>SUM(BA42:BA49)</f>
        <v>0</v>
      </c>
      <c r="BB50" s="207">
        <f>SUM(BB42:BB49)</f>
        <v>0</v>
      </c>
      <c r="BC50" s="207">
        <f>SUM(BC42:BC49)</f>
        <v>0</v>
      </c>
      <c r="BD50" s="207">
        <f>SUM(BD42:BD49)</f>
        <v>0</v>
      </c>
      <c r="BE50" s="207">
        <f>SUM(BE42:BE49)</f>
        <v>0</v>
      </c>
    </row>
    <row r="51" ht="12.75">
      <c r="E51" s="166"/>
    </row>
    <row r="52" ht="12.75">
      <c r="E52" s="166"/>
    </row>
    <row r="53" ht="12.75">
      <c r="E53" s="166"/>
    </row>
    <row r="54" ht="12.75">
      <c r="E54" s="166"/>
    </row>
    <row r="55" ht="12.75">
      <c r="E55" s="166"/>
    </row>
    <row r="56" ht="12.75">
      <c r="E56" s="166"/>
    </row>
    <row r="57" ht="12.75">
      <c r="E57" s="166"/>
    </row>
    <row r="58" ht="12.75">
      <c r="E58" s="166"/>
    </row>
    <row r="59" ht="12.75">
      <c r="E59" s="166"/>
    </row>
    <row r="60" ht="12.75">
      <c r="E60" s="166"/>
    </row>
    <row r="61" ht="12.75">
      <c r="E61" s="166"/>
    </row>
    <row r="62" ht="12.75">
      <c r="E62" s="166"/>
    </row>
    <row r="63" ht="12.75">
      <c r="E63" s="166"/>
    </row>
    <row r="64" ht="12.75">
      <c r="E64" s="166"/>
    </row>
    <row r="65" ht="12.75">
      <c r="E65" s="166"/>
    </row>
    <row r="66" ht="12.75">
      <c r="E66" s="166"/>
    </row>
    <row r="67" ht="12.75">
      <c r="E67" s="166"/>
    </row>
    <row r="68" ht="12.75">
      <c r="E68" s="166"/>
    </row>
    <row r="69" ht="12.75">
      <c r="E69" s="166"/>
    </row>
    <row r="70" ht="12.75">
      <c r="E70" s="166"/>
    </row>
    <row r="71" ht="12.75">
      <c r="E71" s="166"/>
    </row>
    <row r="72" ht="12.75">
      <c r="E72" s="166"/>
    </row>
    <row r="73" ht="12.75">
      <c r="E73" s="166"/>
    </row>
    <row r="74" spans="1:7" ht="12.75">
      <c r="A74" s="208"/>
      <c r="B74" s="208"/>
      <c r="C74" s="208"/>
      <c r="D74" s="208"/>
      <c r="E74" s="208"/>
      <c r="F74" s="208"/>
      <c r="G74" s="208"/>
    </row>
    <row r="75" spans="1:7" ht="12.75">
      <c r="A75" s="208"/>
      <c r="B75" s="208"/>
      <c r="C75" s="208"/>
      <c r="D75" s="208"/>
      <c r="E75" s="208"/>
      <c r="F75" s="208"/>
      <c r="G75" s="208"/>
    </row>
    <row r="76" spans="1:7" ht="12.75">
      <c r="A76" s="208"/>
      <c r="B76" s="208"/>
      <c r="C76" s="208"/>
      <c r="D76" s="208"/>
      <c r="E76" s="208"/>
      <c r="F76" s="208"/>
      <c r="G76" s="208"/>
    </row>
    <row r="77" spans="1:7" ht="12.75">
      <c r="A77" s="208"/>
      <c r="B77" s="208"/>
      <c r="C77" s="208"/>
      <c r="D77" s="208"/>
      <c r="E77" s="208"/>
      <c r="F77" s="208"/>
      <c r="G77" s="208"/>
    </row>
    <row r="78" ht="12.75">
      <c r="E78" s="166"/>
    </row>
    <row r="79" ht="12.75">
      <c r="E79" s="166"/>
    </row>
    <row r="80" ht="12.75">
      <c r="E80" s="166"/>
    </row>
    <row r="81" ht="12.75">
      <c r="E81" s="166"/>
    </row>
    <row r="82" ht="12.75">
      <c r="E82" s="166"/>
    </row>
    <row r="83" ht="12.75">
      <c r="E83" s="166"/>
    </row>
    <row r="84" ht="12.75">
      <c r="E84" s="166"/>
    </row>
    <row r="85" ht="12.75">
      <c r="E85" s="166"/>
    </row>
    <row r="86" ht="12.75">
      <c r="E86" s="166"/>
    </row>
    <row r="87" ht="12.75">
      <c r="E87" s="166"/>
    </row>
    <row r="88" ht="12.75">
      <c r="E88" s="166"/>
    </row>
    <row r="89" ht="12.75">
      <c r="E89" s="166"/>
    </row>
    <row r="90" ht="12.75">
      <c r="E90" s="166"/>
    </row>
    <row r="91" ht="12.75">
      <c r="E91" s="166"/>
    </row>
    <row r="92" ht="12.75">
      <c r="E92" s="166"/>
    </row>
    <row r="93" ht="12.75">
      <c r="E93" s="166"/>
    </row>
    <row r="94" ht="12.75">
      <c r="E94" s="166"/>
    </row>
    <row r="95" ht="12.75">
      <c r="E95" s="166"/>
    </row>
    <row r="96" ht="12.75">
      <c r="E96" s="166"/>
    </row>
    <row r="97" ht="12.75">
      <c r="E97" s="166"/>
    </row>
    <row r="98" ht="12.75">
      <c r="E98" s="166"/>
    </row>
    <row r="99" ht="12.75">
      <c r="E99" s="166"/>
    </row>
    <row r="100" ht="12.75">
      <c r="E100" s="166"/>
    </row>
    <row r="101" ht="12.75">
      <c r="E101" s="166"/>
    </row>
    <row r="102" ht="12.75">
      <c r="E102" s="166"/>
    </row>
    <row r="103" ht="12.75">
      <c r="E103" s="166"/>
    </row>
    <row r="104" ht="12.75">
      <c r="E104" s="166"/>
    </row>
    <row r="105" ht="12.75">
      <c r="E105" s="166"/>
    </row>
    <row r="106" ht="12.75">
      <c r="E106" s="166"/>
    </row>
    <row r="107" ht="12.75">
      <c r="E107" s="166"/>
    </row>
    <row r="108" ht="12.75">
      <c r="E108" s="166"/>
    </row>
    <row r="109" spans="1:2" ht="12.75">
      <c r="A109" s="209"/>
      <c r="B109" s="209"/>
    </row>
    <row r="110" spans="1:7" ht="12.75">
      <c r="A110" s="208"/>
      <c r="B110" s="208"/>
      <c r="C110" s="211"/>
      <c r="D110" s="211"/>
      <c r="E110" s="212"/>
      <c r="F110" s="211"/>
      <c r="G110" s="213"/>
    </row>
    <row r="111" spans="1:7" ht="12.75">
      <c r="A111" s="214"/>
      <c r="B111" s="214"/>
      <c r="C111" s="208"/>
      <c r="D111" s="208"/>
      <c r="E111" s="215"/>
      <c r="F111" s="208"/>
      <c r="G111" s="208"/>
    </row>
    <row r="112" spans="1:7" ht="12.75">
      <c r="A112" s="208"/>
      <c r="B112" s="208"/>
      <c r="C112" s="208"/>
      <c r="D112" s="208"/>
      <c r="E112" s="215"/>
      <c r="F112" s="208"/>
      <c r="G112" s="208"/>
    </row>
    <row r="113" spans="1:7" ht="12.75">
      <c r="A113" s="208"/>
      <c r="B113" s="208"/>
      <c r="C113" s="208"/>
      <c r="D113" s="208"/>
      <c r="E113" s="215"/>
      <c r="F113" s="208"/>
      <c r="G113" s="208"/>
    </row>
    <row r="114" spans="1:7" ht="12.75">
      <c r="A114" s="208"/>
      <c r="B114" s="208"/>
      <c r="C114" s="208"/>
      <c r="D114" s="208"/>
      <c r="E114" s="215"/>
      <c r="F114" s="208"/>
      <c r="G114" s="208"/>
    </row>
    <row r="115" spans="1:7" ht="12.75">
      <c r="A115" s="208"/>
      <c r="B115" s="208"/>
      <c r="C115" s="208"/>
      <c r="D115" s="208"/>
      <c r="E115" s="215"/>
      <c r="F115" s="208"/>
      <c r="G115" s="208"/>
    </row>
    <row r="116" spans="1:7" ht="12.75">
      <c r="A116" s="208"/>
      <c r="B116" s="208"/>
      <c r="C116" s="208"/>
      <c r="D116" s="208"/>
      <c r="E116" s="215"/>
      <c r="F116" s="208"/>
      <c r="G116" s="208"/>
    </row>
    <row r="117" spans="1:7" ht="12.75">
      <c r="A117" s="208"/>
      <c r="B117" s="208"/>
      <c r="C117" s="208"/>
      <c r="D117" s="208"/>
      <c r="E117" s="215"/>
      <c r="F117" s="208"/>
      <c r="G117" s="208"/>
    </row>
    <row r="118" spans="1:7" ht="12.75">
      <c r="A118" s="208"/>
      <c r="B118" s="208"/>
      <c r="C118" s="208"/>
      <c r="D118" s="208"/>
      <c r="E118" s="215"/>
      <c r="F118" s="208"/>
      <c r="G118" s="208"/>
    </row>
    <row r="119" spans="1:7" ht="12.75">
      <c r="A119" s="208"/>
      <c r="B119" s="208"/>
      <c r="C119" s="208"/>
      <c r="D119" s="208"/>
      <c r="E119" s="215"/>
      <c r="F119" s="208"/>
      <c r="G119" s="208"/>
    </row>
    <row r="120" spans="1:7" ht="12.75">
      <c r="A120" s="208"/>
      <c r="B120" s="208"/>
      <c r="C120" s="208"/>
      <c r="D120" s="208"/>
      <c r="E120" s="215"/>
      <c r="F120" s="208"/>
      <c r="G120" s="208"/>
    </row>
    <row r="121" spans="1:7" ht="12.75">
      <c r="A121" s="208"/>
      <c r="B121" s="208"/>
      <c r="C121" s="208"/>
      <c r="D121" s="208"/>
      <c r="E121" s="215"/>
      <c r="F121" s="208"/>
      <c r="G121" s="208"/>
    </row>
    <row r="122" spans="1:7" ht="12.75">
      <c r="A122" s="208"/>
      <c r="B122" s="208"/>
      <c r="C122" s="208"/>
      <c r="D122" s="208"/>
      <c r="E122" s="215"/>
      <c r="F122" s="208"/>
      <c r="G122" s="208"/>
    </row>
    <row r="123" spans="1:7" ht="12.75">
      <c r="A123" s="208"/>
      <c r="B123" s="208"/>
      <c r="C123" s="208"/>
      <c r="D123" s="208"/>
      <c r="E123" s="215"/>
      <c r="F123" s="208"/>
      <c r="G123" s="20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2016-02-10T08:09:01Z</dcterms:created>
  <dcterms:modified xsi:type="dcterms:W3CDTF">2016-02-10T08:09:34Z</dcterms:modified>
  <cp:category/>
  <cp:version/>
  <cp:contentType/>
  <cp:contentStatus/>
</cp:coreProperties>
</file>