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111 Výtah Bayerova 7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.01 Pol" sheetId="13" r:id="rId5"/>
    <sheet name="01 1.02 Pol" sheetId="14" r:id="rId6"/>
    <sheet name="01 1.03 Pol" sheetId="15" r:id="rId7"/>
  </sheets>
  <externalReferences>
    <externalReference r:id="rId8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1.01 Pol'!$1:$7</definedName>
    <definedName name="_xlnm.Print_Titles" localSheetId="5">'01 1.02 Pol'!$1:$7</definedName>
    <definedName name="_xlnm.Print_Titles" localSheetId="6">'01 1.03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Naklady'!$A$1:$Y$32</definedName>
    <definedName name="_xlnm.Print_Area" localSheetId="4">'01 1.01 Pol'!$A$1:$Y$469</definedName>
    <definedName name="_xlnm.Print_Area" localSheetId="5">'01 1.02 Pol'!$A$1:$Y$1127</definedName>
    <definedName name="_xlnm.Print_Area" localSheetId="6">'01 1.03 Pol'!$A$1:$Y$112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11" i="15"/>
  <c r="BA34" i="15"/>
  <c r="BA32" i="15"/>
  <c r="BA30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2" i="15"/>
  <c r="AE111" i="15" s="1"/>
  <c r="I12" i="15"/>
  <c r="I11" i="15" s="1"/>
  <c r="K12" i="15"/>
  <c r="K11" i="15" s="1"/>
  <c r="M12" i="15"/>
  <c r="O12" i="15"/>
  <c r="O11" i="15" s="1"/>
  <c r="Q12" i="15"/>
  <c r="Q11" i="15" s="1"/>
  <c r="V12" i="15"/>
  <c r="V11" i="15" s="1"/>
  <c r="G14" i="15"/>
  <c r="M14" i="15" s="1"/>
  <c r="I14" i="15"/>
  <c r="K14" i="15"/>
  <c r="O14" i="15"/>
  <c r="Q14" i="15"/>
  <c r="V14" i="15"/>
  <c r="G16" i="15"/>
  <c r="I16" i="15"/>
  <c r="K16" i="15"/>
  <c r="M16" i="15"/>
  <c r="O16" i="15"/>
  <c r="Q16" i="15"/>
  <c r="V16" i="15"/>
  <c r="G18" i="15"/>
  <c r="G17" i="15" s="1"/>
  <c r="I18" i="15"/>
  <c r="I17" i="15" s="1"/>
  <c r="K18" i="15"/>
  <c r="K17" i="15" s="1"/>
  <c r="M18" i="15"/>
  <c r="M17" i="15" s="1"/>
  <c r="O18" i="15"/>
  <c r="O17" i="15" s="1"/>
  <c r="Q18" i="15"/>
  <c r="Q17" i="15" s="1"/>
  <c r="V18" i="15"/>
  <c r="V17" i="15" s="1"/>
  <c r="G20" i="15"/>
  <c r="K20" i="15"/>
  <c r="O20" i="15"/>
  <c r="G21" i="15"/>
  <c r="I21" i="15"/>
  <c r="K21" i="15"/>
  <c r="M21" i="15"/>
  <c r="O21" i="15"/>
  <c r="Q21" i="15"/>
  <c r="Q20" i="15" s="1"/>
  <c r="V21" i="15"/>
  <c r="V20" i="15" s="1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M20" i="15" s="1"/>
  <c r="I27" i="15"/>
  <c r="I20" i="15" s="1"/>
  <c r="K27" i="15"/>
  <c r="O27" i="15"/>
  <c r="Q27" i="15"/>
  <c r="V27" i="15"/>
  <c r="G28" i="15"/>
  <c r="I28" i="15"/>
  <c r="K28" i="15"/>
  <c r="M28" i="15"/>
  <c r="O28" i="15"/>
  <c r="Q28" i="15"/>
  <c r="V28" i="15"/>
  <c r="G36" i="15"/>
  <c r="I36" i="15"/>
  <c r="K36" i="15"/>
  <c r="M36" i="15"/>
  <c r="O36" i="15"/>
  <c r="Q36" i="15"/>
  <c r="V36" i="15"/>
  <c r="V38" i="15"/>
  <c r="G39" i="15"/>
  <c r="G38" i="15" s="1"/>
  <c r="I39" i="15"/>
  <c r="I38" i="15" s="1"/>
  <c r="K39" i="15"/>
  <c r="K38" i="15" s="1"/>
  <c r="M39" i="15"/>
  <c r="M38" i="15" s="1"/>
  <c r="O39" i="15"/>
  <c r="O38" i="15" s="1"/>
  <c r="Q39" i="15"/>
  <c r="Q38" i="15" s="1"/>
  <c r="V39" i="15"/>
  <c r="G42" i="15"/>
  <c r="I42" i="15"/>
  <c r="I41" i="15" s="1"/>
  <c r="K42" i="15"/>
  <c r="M42" i="15"/>
  <c r="M41" i="15" s="1"/>
  <c r="O42" i="15"/>
  <c r="O41" i="15" s="1"/>
  <c r="Q42" i="15"/>
  <c r="Q41" i="15" s="1"/>
  <c r="V42" i="15"/>
  <c r="V41" i="15" s="1"/>
  <c r="G43" i="15"/>
  <c r="G41" i="15" s="1"/>
  <c r="I43" i="15"/>
  <c r="K43" i="15"/>
  <c r="K41" i="15" s="1"/>
  <c r="M43" i="15"/>
  <c r="O43" i="15"/>
  <c r="Q43" i="15"/>
  <c r="V43" i="15"/>
  <c r="G45" i="15"/>
  <c r="I45" i="15"/>
  <c r="K45" i="15"/>
  <c r="M45" i="15"/>
  <c r="O45" i="15"/>
  <c r="Q45" i="15"/>
  <c r="V45" i="15"/>
  <c r="K46" i="15"/>
  <c r="G47" i="15"/>
  <c r="I47" i="15"/>
  <c r="K47" i="15"/>
  <c r="M47" i="15"/>
  <c r="M46" i="15" s="1"/>
  <c r="O47" i="15"/>
  <c r="Q47" i="15"/>
  <c r="Q46" i="15" s="1"/>
  <c r="V47" i="15"/>
  <c r="G48" i="15"/>
  <c r="I48" i="15"/>
  <c r="K48" i="15"/>
  <c r="M48" i="15"/>
  <c r="O48" i="15"/>
  <c r="O46" i="15" s="1"/>
  <c r="Q48" i="15"/>
  <c r="V48" i="15"/>
  <c r="V46" i="15" s="1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I46" i="15" s="1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7" i="15"/>
  <c r="I77" i="15"/>
  <c r="I76" i="15" s="1"/>
  <c r="K77" i="15"/>
  <c r="K76" i="15" s="1"/>
  <c r="M77" i="15"/>
  <c r="O77" i="15"/>
  <c r="O76" i="15" s="1"/>
  <c r="Q77" i="15"/>
  <c r="Q76" i="15" s="1"/>
  <c r="V77" i="15"/>
  <c r="V76" i="15" s="1"/>
  <c r="G78" i="15"/>
  <c r="G76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1" i="15"/>
  <c r="I81" i="15"/>
  <c r="I80" i="15" s="1"/>
  <c r="K81" i="15"/>
  <c r="M81" i="15"/>
  <c r="O81" i="15"/>
  <c r="Q81" i="15"/>
  <c r="Q80" i="15" s="1"/>
  <c r="V81" i="15"/>
  <c r="V80" i="15" s="1"/>
  <c r="G84" i="15"/>
  <c r="G80" i="15" s="1"/>
  <c r="I84" i="15"/>
  <c r="K84" i="15"/>
  <c r="K80" i="15" s="1"/>
  <c r="M84" i="15"/>
  <c r="O84" i="15"/>
  <c r="O80" i="15" s="1"/>
  <c r="Q84" i="15"/>
  <c r="V84" i="15"/>
  <c r="G85" i="15"/>
  <c r="I85" i="15"/>
  <c r="K85" i="15"/>
  <c r="M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Q100" i="15"/>
  <c r="V100" i="15"/>
  <c r="G101" i="15"/>
  <c r="M101" i="15" s="1"/>
  <c r="M100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I106" i="15"/>
  <c r="K106" i="15"/>
  <c r="M106" i="15"/>
  <c r="O106" i="15"/>
  <c r="O100" i="15" s="1"/>
  <c r="Q106" i="15"/>
  <c r="V106" i="15"/>
  <c r="G108" i="15"/>
  <c r="M108" i="15" s="1"/>
  <c r="I108" i="15"/>
  <c r="I100" i="15" s="1"/>
  <c r="K108" i="15"/>
  <c r="K100" i="15" s="1"/>
  <c r="O108" i="15"/>
  <c r="Q108" i="15"/>
  <c r="V108" i="15"/>
  <c r="G109" i="15"/>
  <c r="I109" i="15"/>
  <c r="K109" i="15"/>
  <c r="M109" i="15"/>
  <c r="O109" i="15"/>
  <c r="Q109" i="15"/>
  <c r="V109" i="15"/>
  <c r="AF111" i="15"/>
  <c r="G1126" i="14"/>
  <c r="BA1122" i="14"/>
  <c r="BA1115" i="14"/>
  <c r="BA1113" i="14"/>
  <c r="BA1112" i="14"/>
  <c r="BA1111" i="14"/>
  <c r="BA1110" i="14"/>
  <c r="BA1109" i="14"/>
  <c r="BA1108" i="14"/>
  <c r="BA1102" i="14"/>
  <c r="BA1101" i="14"/>
  <c r="BA1098" i="14"/>
  <c r="BA856" i="14"/>
  <c r="BA779" i="14"/>
  <c r="BA777" i="14"/>
  <c r="BA711" i="14"/>
  <c r="BA645" i="14"/>
  <c r="BA547" i="14"/>
  <c r="BA542" i="14"/>
  <c r="BA323" i="14"/>
  <c r="BA322" i="14"/>
  <c r="BA253" i="14"/>
  <c r="BA116" i="14"/>
  <c r="BA109" i="14"/>
  <c r="BA54" i="14"/>
  <c r="BA41" i="14"/>
  <c r="G8" i="14"/>
  <c r="I8" i="14"/>
  <c r="K8" i="14"/>
  <c r="O8" i="14"/>
  <c r="Q8" i="14"/>
  <c r="V8" i="14"/>
  <c r="G9" i="14"/>
  <c r="M9" i="14" s="1"/>
  <c r="M8" i="14" s="1"/>
  <c r="I9" i="14"/>
  <c r="K9" i="14"/>
  <c r="O9" i="14"/>
  <c r="Q9" i="14"/>
  <c r="V9" i="14"/>
  <c r="G15" i="14"/>
  <c r="I15" i="14"/>
  <c r="K15" i="14"/>
  <c r="M15" i="14"/>
  <c r="O15" i="14"/>
  <c r="Q15" i="14"/>
  <c r="V15" i="14"/>
  <c r="G27" i="14"/>
  <c r="G26" i="14" s="1"/>
  <c r="I27" i="14"/>
  <c r="I26" i="14" s="1"/>
  <c r="K27" i="14"/>
  <c r="K26" i="14" s="1"/>
  <c r="M27" i="14"/>
  <c r="O27" i="14"/>
  <c r="O26" i="14" s="1"/>
  <c r="Q27" i="14"/>
  <c r="Q26" i="14" s="1"/>
  <c r="V27" i="14"/>
  <c r="V26" i="14" s="1"/>
  <c r="G40" i="14"/>
  <c r="AE1126" i="14" s="1"/>
  <c r="I40" i="14"/>
  <c r="K40" i="14"/>
  <c r="M40" i="14"/>
  <c r="O40" i="14"/>
  <c r="Q40" i="14"/>
  <c r="V40" i="14"/>
  <c r="G53" i="14"/>
  <c r="I53" i="14"/>
  <c r="K53" i="14"/>
  <c r="M53" i="14"/>
  <c r="O53" i="14"/>
  <c r="Q53" i="14"/>
  <c r="V53" i="14"/>
  <c r="G67" i="14"/>
  <c r="I67" i="14"/>
  <c r="K67" i="14"/>
  <c r="M67" i="14"/>
  <c r="O67" i="14"/>
  <c r="Q67" i="14"/>
  <c r="V67" i="14"/>
  <c r="G76" i="14"/>
  <c r="I76" i="14"/>
  <c r="K76" i="14"/>
  <c r="M76" i="14"/>
  <c r="O76" i="14"/>
  <c r="Q76" i="14"/>
  <c r="V76" i="14"/>
  <c r="G81" i="14"/>
  <c r="I81" i="14"/>
  <c r="K81" i="14"/>
  <c r="M81" i="14"/>
  <c r="O81" i="14"/>
  <c r="Q81" i="14"/>
  <c r="V81" i="14"/>
  <c r="G90" i="14"/>
  <c r="M90" i="14" s="1"/>
  <c r="I90" i="14"/>
  <c r="K90" i="14"/>
  <c r="O90" i="14"/>
  <c r="Q90" i="14"/>
  <c r="V90" i="14"/>
  <c r="G96" i="14"/>
  <c r="I96" i="14"/>
  <c r="K96" i="14"/>
  <c r="M96" i="14"/>
  <c r="O96" i="14"/>
  <c r="Q96" i="14"/>
  <c r="V96" i="14"/>
  <c r="G101" i="14"/>
  <c r="I101" i="14"/>
  <c r="K101" i="14"/>
  <c r="M101" i="14"/>
  <c r="O101" i="14"/>
  <c r="Q101" i="14"/>
  <c r="V101" i="14"/>
  <c r="G108" i="14"/>
  <c r="I108" i="14"/>
  <c r="K108" i="14"/>
  <c r="M108" i="14"/>
  <c r="O108" i="14"/>
  <c r="Q108" i="14"/>
  <c r="V108" i="14"/>
  <c r="G115" i="14"/>
  <c r="I115" i="14"/>
  <c r="K115" i="14"/>
  <c r="M115" i="14"/>
  <c r="O115" i="14"/>
  <c r="Q115" i="14"/>
  <c r="V115" i="14"/>
  <c r="G124" i="14"/>
  <c r="I124" i="14"/>
  <c r="I123" i="14" s="1"/>
  <c r="K124" i="14"/>
  <c r="K123" i="14" s="1"/>
  <c r="M124" i="14"/>
  <c r="O124" i="14"/>
  <c r="O123" i="14" s="1"/>
  <c r="Q124" i="14"/>
  <c r="Q123" i="14" s="1"/>
  <c r="V124" i="14"/>
  <c r="V123" i="14" s="1"/>
  <c r="G149" i="14"/>
  <c r="G123" i="14" s="1"/>
  <c r="I149" i="14"/>
  <c r="K149" i="14"/>
  <c r="O149" i="14"/>
  <c r="Q149" i="14"/>
  <c r="V149" i="14"/>
  <c r="G184" i="14"/>
  <c r="I184" i="14"/>
  <c r="K184" i="14"/>
  <c r="M184" i="14"/>
  <c r="O184" i="14"/>
  <c r="Q184" i="14"/>
  <c r="V184" i="14"/>
  <c r="G236" i="14"/>
  <c r="M236" i="14" s="1"/>
  <c r="I236" i="14"/>
  <c r="K236" i="14"/>
  <c r="O236" i="14"/>
  <c r="Q236" i="14"/>
  <c r="V236" i="14"/>
  <c r="G238" i="14"/>
  <c r="G239" i="14"/>
  <c r="I239" i="14"/>
  <c r="I238" i="14" s="1"/>
  <c r="K239" i="14"/>
  <c r="K238" i="14" s="1"/>
  <c r="M239" i="14"/>
  <c r="M238" i="14" s="1"/>
  <c r="O239" i="14"/>
  <c r="O238" i="14" s="1"/>
  <c r="Q239" i="14"/>
  <c r="Q238" i="14" s="1"/>
  <c r="V239" i="14"/>
  <c r="V238" i="14" s="1"/>
  <c r="V240" i="14"/>
  <c r="G241" i="14"/>
  <c r="G240" i="14" s="1"/>
  <c r="I241" i="14"/>
  <c r="I240" i="14" s="1"/>
  <c r="K241" i="14"/>
  <c r="K240" i="14" s="1"/>
  <c r="M241" i="14"/>
  <c r="M240" i="14" s="1"/>
  <c r="O241" i="14"/>
  <c r="O240" i="14" s="1"/>
  <c r="Q241" i="14"/>
  <c r="Q240" i="14" s="1"/>
  <c r="V241" i="14"/>
  <c r="G244" i="14"/>
  <c r="I244" i="14"/>
  <c r="K244" i="14"/>
  <c r="K243" i="14" s="1"/>
  <c r="M244" i="14"/>
  <c r="O244" i="14"/>
  <c r="Q244" i="14"/>
  <c r="Q243" i="14" s="1"/>
  <c r="V244" i="14"/>
  <c r="V243" i="14" s="1"/>
  <c r="G248" i="14"/>
  <c r="G243" i="14" s="1"/>
  <c r="I248" i="14"/>
  <c r="I243" i="14" s="1"/>
  <c r="K248" i="14"/>
  <c r="M248" i="14"/>
  <c r="O248" i="14"/>
  <c r="O243" i="14" s="1"/>
  <c r="Q248" i="14"/>
  <c r="V248" i="14"/>
  <c r="G251" i="14"/>
  <c r="I251" i="14"/>
  <c r="K251" i="14"/>
  <c r="M251" i="14"/>
  <c r="O251" i="14"/>
  <c r="Q251" i="14"/>
  <c r="V251" i="14"/>
  <c r="G314" i="14"/>
  <c r="M314" i="14" s="1"/>
  <c r="I314" i="14"/>
  <c r="K314" i="14"/>
  <c r="O314" i="14"/>
  <c r="Q314" i="14"/>
  <c r="V314" i="14"/>
  <c r="G321" i="14"/>
  <c r="G320" i="14" s="1"/>
  <c r="I321" i="14"/>
  <c r="K321" i="14"/>
  <c r="K320" i="14" s="1"/>
  <c r="M321" i="14"/>
  <c r="O321" i="14"/>
  <c r="O320" i="14" s="1"/>
  <c r="Q321" i="14"/>
  <c r="Q320" i="14" s="1"/>
  <c r="V321" i="14"/>
  <c r="V320" i="14" s="1"/>
  <c r="G343" i="14"/>
  <c r="I343" i="14"/>
  <c r="I320" i="14" s="1"/>
  <c r="K343" i="14"/>
  <c r="M343" i="14"/>
  <c r="O343" i="14"/>
  <c r="Q343" i="14"/>
  <c r="V343" i="14"/>
  <c r="G372" i="14"/>
  <c r="I372" i="14"/>
  <c r="K372" i="14"/>
  <c r="M372" i="14"/>
  <c r="O372" i="14"/>
  <c r="Q372" i="14"/>
  <c r="V372" i="14"/>
  <c r="G402" i="14"/>
  <c r="M402" i="14" s="1"/>
  <c r="I402" i="14"/>
  <c r="K402" i="14"/>
  <c r="O402" i="14"/>
  <c r="Q402" i="14"/>
  <c r="V402" i="14"/>
  <c r="G434" i="14"/>
  <c r="G433" i="14" s="1"/>
  <c r="I434" i="14"/>
  <c r="I433" i="14" s="1"/>
  <c r="K434" i="14"/>
  <c r="K433" i="14" s="1"/>
  <c r="O434" i="14"/>
  <c r="O433" i="14" s="1"/>
  <c r="Q434" i="14"/>
  <c r="Q433" i="14" s="1"/>
  <c r="V434" i="14"/>
  <c r="V433" i="14" s="1"/>
  <c r="G440" i="14"/>
  <c r="I440" i="14"/>
  <c r="K440" i="14"/>
  <c r="M440" i="14"/>
  <c r="O440" i="14"/>
  <c r="Q440" i="14"/>
  <c r="V440" i="14"/>
  <c r="G447" i="14"/>
  <c r="I447" i="14"/>
  <c r="K447" i="14"/>
  <c r="M447" i="14"/>
  <c r="O447" i="14"/>
  <c r="Q447" i="14"/>
  <c r="V447" i="14"/>
  <c r="G459" i="14"/>
  <c r="I459" i="14"/>
  <c r="K459" i="14"/>
  <c r="M459" i="14"/>
  <c r="O459" i="14"/>
  <c r="Q459" i="14"/>
  <c r="V459" i="14"/>
  <c r="G465" i="14"/>
  <c r="I465" i="14"/>
  <c r="K465" i="14"/>
  <c r="M465" i="14"/>
  <c r="O465" i="14"/>
  <c r="Q465" i="14"/>
  <c r="V465" i="14"/>
  <c r="G471" i="14"/>
  <c r="I471" i="14"/>
  <c r="K471" i="14"/>
  <c r="M471" i="14"/>
  <c r="O471" i="14"/>
  <c r="Q471" i="14"/>
  <c r="V471" i="14"/>
  <c r="G477" i="14"/>
  <c r="I477" i="14"/>
  <c r="K477" i="14"/>
  <c r="M477" i="14"/>
  <c r="O477" i="14"/>
  <c r="Q477" i="14"/>
  <c r="V477" i="14"/>
  <c r="G483" i="14"/>
  <c r="M483" i="14" s="1"/>
  <c r="I483" i="14"/>
  <c r="K483" i="14"/>
  <c r="O483" i="14"/>
  <c r="Q483" i="14"/>
  <c r="V483" i="14"/>
  <c r="G515" i="14"/>
  <c r="I515" i="14"/>
  <c r="K515" i="14"/>
  <c r="M515" i="14"/>
  <c r="O515" i="14"/>
  <c r="Q515" i="14"/>
  <c r="V515" i="14"/>
  <c r="G541" i="14"/>
  <c r="I541" i="14"/>
  <c r="I540" i="14" s="1"/>
  <c r="K541" i="14"/>
  <c r="K540" i="14" s="1"/>
  <c r="M541" i="14"/>
  <c r="M540" i="14" s="1"/>
  <c r="O541" i="14"/>
  <c r="O540" i="14" s="1"/>
  <c r="Q541" i="14"/>
  <c r="Q540" i="14" s="1"/>
  <c r="V541" i="14"/>
  <c r="V540" i="14" s="1"/>
  <c r="G546" i="14"/>
  <c r="G540" i="14" s="1"/>
  <c r="I546" i="14"/>
  <c r="K546" i="14"/>
  <c r="M546" i="14"/>
  <c r="O546" i="14"/>
  <c r="Q546" i="14"/>
  <c r="V546" i="14"/>
  <c r="G552" i="14"/>
  <c r="I552" i="14"/>
  <c r="I551" i="14" s="1"/>
  <c r="K552" i="14"/>
  <c r="M552" i="14"/>
  <c r="O552" i="14"/>
  <c r="O551" i="14" s="1"/>
  <c r="Q552" i="14"/>
  <c r="Q551" i="14" s="1"/>
  <c r="V552" i="14"/>
  <c r="V551" i="14" s="1"/>
  <c r="G557" i="14"/>
  <c r="I557" i="14"/>
  <c r="K557" i="14"/>
  <c r="K551" i="14" s="1"/>
  <c r="M557" i="14"/>
  <c r="O557" i="14"/>
  <c r="Q557" i="14"/>
  <c r="V557" i="14"/>
  <c r="G561" i="14"/>
  <c r="I561" i="14"/>
  <c r="K561" i="14"/>
  <c r="M561" i="14"/>
  <c r="O561" i="14"/>
  <c r="Q561" i="14"/>
  <c r="V561" i="14"/>
  <c r="G565" i="14"/>
  <c r="M565" i="14" s="1"/>
  <c r="I565" i="14"/>
  <c r="K565" i="14"/>
  <c r="O565" i="14"/>
  <c r="Q565" i="14"/>
  <c r="V565" i="14"/>
  <c r="G568" i="14"/>
  <c r="M568" i="14" s="1"/>
  <c r="I568" i="14"/>
  <c r="K568" i="14"/>
  <c r="O568" i="14"/>
  <c r="Q568" i="14"/>
  <c r="V568" i="14"/>
  <c r="G572" i="14"/>
  <c r="I572" i="14"/>
  <c r="K572" i="14"/>
  <c r="M572" i="14"/>
  <c r="O572" i="14"/>
  <c r="Q572" i="14"/>
  <c r="V572" i="14"/>
  <c r="G590" i="14"/>
  <c r="I590" i="14"/>
  <c r="K590" i="14"/>
  <c r="M590" i="14"/>
  <c r="O590" i="14"/>
  <c r="Q590" i="14"/>
  <c r="V590" i="14"/>
  <c r="G595" i="14"/>
  <c r="I595" i="14"/>
  <c r="K595" i="14"/>
  <c r="M595" i="14"/>
  <c r="O595" i="14"/>
  <c r="Q595" i="14"/>
  <c r="V595" i="14"/>
  <c r="G597" i="14"/>
  <c r="M597" i="14" s="1"/>
  <c r="I597" i="14"/>
  <c r="K597" i="14"/>
  <c r="O597" i="14"/>
  <c r="Q597" i="14"/>
  <c r="V597" i="14"/>
  <c r="G623" i="14"/>
  <c r="G622" i="14" s="1"/>
  <c r="I623" i="14"/>
  <c r="I622" i="14" s="1"/>
  <c r="K623" i="14"/>
  <c r="K622" i="14" s="1"/>
  <c r="M623" i="14"/>
  <c r="M622" i="14" s="1"/>
  <c r="O623" i="14"/>
  <c r="O622" i="14" s="1"/>
  <c r="Q623" i="14"/>
  <c r="V623" i="14"/>
  <c r="V622" i="14" s="1"/>
  <c r="G635" i="14"/>
  <c r="I635" i="14"/>
  <c r="K635" i="14"/>
  <c r="M635" i="14"/>
  <c r="O635" i="14"/>
  <c r="Q635" i="14"/>
  <c r="Q622" i="14" s="1"/>
  <c r="V635" i="14"/>
  <c r="G638" i="14"/>
  <c r="I638" i="14"/>
  <c r="K638" i="14"/>
  <c r="O638" i="14"/>
  <c r="Q638" i="14"/>
  <c r="G639" i="14"/>
  <c r="M639" i="14" s="1"/>
  <c r="M638" i="14" s="1"/>
  <c r="I639" i="14"/>
  <c r="K639" i="14"/>
  <c r="O639" i="14"/>
  <c r="Q639" i="14"/>
  <c r="V639" i="14"/>
  <c r="V638" i="14" s="1"/>
  <c r="K662" i="14"/>
  <c r="G663" i="14"/>
  <c r="G662" i="14" s="1"/>
  <c r="I663" i="14"/>
  <c r="I662" i="14" s="1"/>
  <c r="K663" i="14"/>
  <c r="O663" i="14"/>
  <c r="O662" i="14" s="1"/>
  <c r="Q663" i="14"/>
  <c r="Q662" i="14" s="1"/>
  <c r="V663" i="14"/>
  <c r="V662" i="14" s="1"/>
  <c r="G665" i="14"/>
  <c r="O665" i="14"/>
  <c r="Q665" i="14"/>
  <c r="V665" i="14"/>
  <c r="G666" i="14"/>
  <c r="M666" i="14" s="1"/>
  <c r="I666" i="14"/>
  <c r="K666" i="14"/>
  <c r="O666" i="14"/>
  <c r="Q666" i="14"/>
  <c r="V666" i="14"/>
  <c r="G674" i="14"/>
  <c r="M674" i="14" s="1"/>
  <c r="I674" i="14"/>
  <c r="K674" i="14"/>
  <c r="O674" i="14"/>
  <c r="Q674" i="14"/>
  <c r="V674" i="14"/>
  <c r="G682" i="14"/>
  <c r="M682" i="14" s="1"/>
  <c r="I682" i="14"/>
  <c r="K682" i="14"/>
  <c r="O682" i="14"/>
  <c r="Q682" i="14"/>
  <c r="V682" i="14"/>
  <c r="G688" i="14"/>
  <c r="I688" i="14"/>
  <c r="I665" i="14" s="1"/>
  <c r="K688" i="14"/>
  <c r="M688" i="14"/>
  <c r="O688" i="14"/>
  <c r="Q688" i="14"/>
  <c r="V688" i="14"/>
  <c r="G694" i="14"/>
  <c r="I694" i="14"/>
  <c r="K694" i="14"/>
  <c r="K665" i="14" s="1"/>
  <c r="M694" i="14"/>
  <c r="O694" i="14"/>
  <c r="Q694" i="14"/>
  <c r="V694" i="14"/>
  <c r="G699" i="14"/>
  <c r="I699" i="14"/>
  <c r="K699" i="14"/>
  <c r="M699" i="14"/>
  <c r="O699" i="14"/>
  <c r="Q699" i="14"/>
  <c r="V699" i="14"/>
  <c r="G705" i="14"/>
  <c r="I705" i="14"/>
  <c r="K705" i="14"/>
  <c r="M705" i="14"/>
  <c r="O705" i="14"/>
  <c r="Q705" i="14"/>
  <c r="V705" i="14"/>
  <c r="G707" i="14"/>
  <c r="I707" i="14"/>
  <c r="K707" i="14"/>
  <c r="M707" i="14"/>
  <c r="O707" i="14"/>
  <c r="Q707" i="14"/>
  <c r="V707" i="14"/>
  <c r="I709" i="14"/>
  <c r="Q709" i="14"/>
  <c r="V709" i="14"/>
  <c r="G710" i="14"/>
  <c r="M710" i="14" s="1"/>
  <c r="M709" i="14" s="1"/>
  <c r="I710" i="14"/>
  <c r="K710" i="14"/>
  <c r="O710" i="14"/>
  <c r="Q710" i="14"/>
  <c r="V710" i="14"/>
  <c r="G716" i="14"/>
  <c r="I716" i="14"/>
  <c r="K716" i="14"/>
  <c r="M716" i="14"/>
  <c r="O716" i="14"/>
  <c r="Q716" i="14"/>
  <c r="V716" i="14"/>
  <c r="G720" i="14"/>
  <c r="M720" i="14" s="1"/>
  <c r="I720" i="14"/>
  <c r="K720" i="14"/>
  <c r="O720" i="14"/>
  <c r="Q720" i="14"/>
  <c r="V720" i="14"/>
  <c r="G723" i="14"/>
  <c r="M723" i="14" s="1"/>
  <c r="I723" i="14"/>
  <c r="K723" i="14"/>
  <c r="K709" i="14" s="1"/>
  <c r="O723" i="14"/>
  <c r="O709" i="14" s="1"/>
  <c r="Q723" i="14"/>
  <c r="V723" i="14"/>
  <c r="G728" i="14"/>
  <c r="I728" i="14"/>
  <c r="K728" i="14"/>
  <c r="M728" i="14"/>
  <c r="O728" i="14"/>
  <c r="Q728" i="14"/>
  <c r="V728" i="14"/>
  <c r="G731" i="14"/>
  <c r="I731" i="14"/>
  <c r="I730" i="14" s="1"/>
  <c r="K731" i="14"/>
  <c r="K730" i="14" s="1"/>
  <c r="M731" i="14"/>
  <c r="O731" i="14"/>
  <c r="O730" i="14" s="1"/>
  <c r="Q731" i="14"/>
  <c r="Q730" i="14" s="1"/>
  <c r="V731" i="14"/>
  <c r="V730" i="14" s="1"/>
  <c r="G740" i="14"/>
  <c r="I740" i="14"/>
  <c r="K740" i="14"/>
  <c r="M740" i="14"/>
  <c r="O740" i="14"/>
  <c r="Q740" i="14"/>
  <c r="V740" i="14"/>
  <c r="G746" i="14"/>
  <c r="I746" i="14"/>
  <c r="K746" i="14"/>
  <c r="M746" i="14"/>
  <c r="O746" i="14"/>
  <c r="Q746" i="14"/>
  <c r="V746" i="14"/>
  <c r="G752" i="14"/>
  <c r="M752" i="14" s="1"/>
  <c r="I752" i="14"/>
  <c r="K752" i="14"/>
  <c r="O752" i="14"/>
  <c r="Q752" i="14"/>
  <c r="V752" i="14"/>
  <c r="G756" i="14"/>
  <c r="M756" i="14" s="1"/>
  <c r="I756" i="14"/>
  <c r="K756" i="14"/>
  <c r="O756" i="14"/>
  <c r="Q756" i="14"/>
  <c r="V756" i="14"/>
  <c r="G758" i="14"/>
  <c r="I758" i="14"/>
  <c r="K758" i="14"/>
  <c r="M758" i="14"/>
  <c r="O758" i="14"/>
  <c r="Q758" i="14"/>
  <c r="V758" i="14"/>
  <c r="G760" i="14"/>
  <c r="G761" i="14"/>
  <c r="I761" i="14"/>
  <c r="I760" i="14" s="1"/>
  <c r="K761" i="14"/>
  <c r="K760" i="14" s="1"/>
  <c r="M761" i="14"/>
  <c r="O761" i="14"/>
  <c r="O760" i="14" s="1"/>
  <c r="Q761" i="14"/>
  <c r="Q760" i="14" s="1"/>
  <c r="V761" i="14"/>
  <c r="G762" i="14"/>
  <c r="M762" i="14" s="1"/>
  <c r="I762" i="14"/>
  <c r="K762" i="14"/>
  <c r="O762" i="14"/>
  <c r="Q762" i="14"/>
  <c r="V762" i="14"/>
  <c r="G763" i="14"/>
  <c r="I763" i="14"/>
  <c r="K763" i="14"/>
  <c r="M763" i="14"/>
  <c r="O763" i="14"/>
  <c r="Q763" i="14"/>
  <c r="V763" i="14"/>
  <c r="G768" i="14"/>
  <c r="I768" i="14"/>
  <c r="K768" i="14"/>
  <c r="M768" i="14"/>
  <c r="O768" i="14"/>
  <c r="Q768" i="14"/>
  <c r="V768" i="14"/>
  <c r="G773" i="14"/>
  <c r="I773" i="14"/>
  <c r="K773" i="14"/>
  <c r="M773" i="14"/>
  <c r="O773" i="14"/>
  <c r="Q773" i="14"/>
  <c r="V773" i="14"/>
  <c r="V760" i="14" s="1"/>
  <c r="G775" i="14"/>
  <c r="I775" i="14"/>
  <c r="K775" i="14"/>
  <c r="O775" i="14"/>
  <c r="Q775" i="14"/>
  <c r="G776" i="14"/>
  <c r="M776" i="14" s="1"/>
  <c r="M775" i="14" s="1"/>
  <c r="I776" i="14"/>
  <c r="K776" i="14"/>
  <c r="O776" i="14"/>
  <c r="Q776" i="14"/>
  <c r="V776" i="14"/>
  <c r="V775" i="14" s="1"/>
  <c r="G791" i="14"/>
  <c r="G790" i="14" s="1"/>
  <c r="I791" i="14"/>
  <c r="I790" i="14" s="1"/>
  <c r="K791" i="14"/>
  <c r="O791" i="14"/>
  <c r="O790" i="14" s="1"/>
  <c r="Q791" i="14"/>
  <c r="Q790" i="14" s="1"/>
  <c r="V791" i="14"/>
  <c r="V790" i="14" s="1"/>
  <c r="G794" i="14"/>
  <c r="I794" i="14"/>
  <c r="K794" i="14"/>
  <c r="K790" i="14" s="1"/>
  <c r="M794" i="14"/>
  <c r="O794" i="14"/>
  <c r="Q794" i="14"/>
  <c r="V794" i="14"/>
  <c r="G796" i="14"/>
  <c r="M796" i="14" s="1"/>
  <c r="I796" i="14"/>
  <c r="K796" i="14"/>
  <c r="O796" i="14"/>
  <c r="Q796" i="14"/>
  <c r="V796" i="14"/>
  <c r="G803" i="14"/>
  <c r="M803" i="14" s="1"/>
  <c r="I803" i="14"/>
  <c r="K803" i="14"/>
  <c r="O803" i="14"/>
  <c r="Q803" i="14"/>
  <c r="V803" i="14"/>
  <c r="G808" i="14"/>
  <c r="M808" i="14" s="1"/>
  <c r="I808" i="14"/>
  <c r="K808" i="14"/>
  <c r="O808" i="14"/>
  <c r="Q808" i="14"/>
  <c r="V808" i="14"/>
  <c r="G812" i="14"/>
  <c r="I812" i="14"/>
  <c r="K812" i="14"/>
  <c r="M812" i="14"/>
  <c r="O812" i="14"/>
  <c r="Q812" i="14"/>
  <c r="V812" i="14"/>
  <c r="G818" i="14"/>
  <c r="I818" i="14"/>
  <c r="K818" i="14"/>
  <c r="M818" i="14"/>
  <c r="O818" i="14"/>
  <c r="Q818" i="14"/>
  <c r="V818" i="14"/>
  <c r="G821" i="14"/>
  <c r="I821" i="14"/>
  <c r="I820" i="14" s="1"/>
  <c r="K821" i="14"/>
  <c r="M821" i="14"/>
  <c r="O821" i="14"/>
  <c r="O820" i="14" s="1"/>
  <c r="Q821" i="14"/>
  <c r="Q820" i="14" s="1"/>
  <c r="V821" i="14"/>
  <c r="V820" i="14" s="1"/>
  <c r="G825" i="14"/>
  <c r="I825" i="14"/>
  <c r="K825" i="14"/>
  <c r="K820" i="14" s="1"/>
  <c r="M825" i="14"/>
  <c r="O825" i="14"/>
  <c r="Q825" i="14"/>
  <c r="V825" i="14"/>
  <c r="G829" i="14"/>
  <c r="G820" i="14" s="1"/>
  <c r="I829" i="14"/>
  <c r="K829" i="14"/>
  <c r="M829" i="14"/>
  <c r="O829" i="14"/>
  <c r="Q829" i="14"/>
  <c r="V829" i="14"/>
  <c r="G833" i="14"/>
  <c r="M833" i="14" s="1"/>
  <c r="I833" i="14"/>
  <c r="K833" i="14"/>
  <c r="O833" i="14"/>
  <c r="Q833" i="14"/>
  <c r="V833" i="14"/>
  <c r="G837" i="14"/>
  <c r="I837" i="14"/>
  <c r="K837" i="14"/>
  <c r="M837" i="14"/>
  <c r="O837" i="14"/>
  <c r="Q837" i="14"/>
  <c r="V837" i="14"/>
  <c r="G841" i="14"/>
  <c r="M841" i="14" s="1"/>
  <c r="I841" i="14"/>
  <c r="K841" i="14"/>
  <c r="O841" i="14"/>
  <c r="Q841" i="14"/>
  <c r="V841" i="14"/>
  <c r="G846" i="14"/>
  <c r="I846" i="14"/>
  <c r="K846" i="14"/>
  <c r="M846" i="14"/>
  <c r="O846" i="14"/>
  <c r="Q846" i="14"/>
  <c r="V846" i="14"/>
  <c r="G848" i="14"/>
  <c r="I848" i="14"/>
  <c r="K848" i="14"/>
  <c r="O848" i="14"/>
  <c r="G849" i="14"/>
  <c r="M849" i="14" s="1"/>
  <c r="M848" i="14" s="1"/>
  <c r="I849" i="14"/>
  <c r="K849" i="14"/>
  <c r="O849" i="14"/>
  <c r="Q849" i="14"/>
  <c r="Q848" i="14" s="1"/>
  <c r="V849" i="14"/>
  <c r="G855" i="14"/>
  <c r="I855" i="14"/>
  <c r="K855" i="14"/>
  <c r="M855" i="14"/>
  <c r="O855" i="14"/>
  <c r="Q855" i="14"/>
  <c r="V855" i="14"/>
  <c r="V848" i="14" s="1"/>
  <c r="G859" i="14"/>
  <c r="G860" i="14"/>
  <c r="I860" i="14"/>
  <c r="I859" i="14" s="1"/>
  <c r="K860" i="14"/>
  <c r="K859" i="14" s="1"/>
  <c r="M860" i="14"/>
  <c r="O860" i="14"/>
  <c r="O859" i="14" s="1"/>
  <c r="Q860" i="14"/>
  <c r="Q859" i="14" s="1"/>
  <c r="V860" i="14"/>
  <c r="V859" i="14" s="1"/>
  <c r="G891" i="14"/>
  <c r="M891" i="14" s="1"/>
  <c r="I891" i="14"/>
  <c r="K891" i="14"/>
  <c r="O891" i="14"/>
  <c r="Q891" i="14"/>
  <c r="V891" i="14"/>
  <c r="G922" i="14"/>
  <c r="M922" i="14" s="1"/>
  <c r="I922" i="14"/>
  <c r="K922" i="14"/>
  <c r="O922" i="14"/>
  <c r="Q922" i="14"/>
  <c r="V922" i="14"/>
  <c r="G953" i="14"/>
  <c r="I953" i="14"/>
  <c r="K953" i="14"/>
  <c r="M953" i="14"/>
  <c r="O953" i="14"/>
  <c r="Q953" i="14"/>
  <c r="V953" i="14"/>
  <c r="G984" i="14"/>
  <c r="M984" i="14" s="1"/>
  <c r="I984" i="14"/>
  <c r="K984" i="14"/>
  <c r="O984" i="14"/>
  <c r="Q984" i="14"/>
  <c r="V984" i="14"/>
  <c r="G1016" i="14"/>
  <c r="I1016" i="14"/>
  <c r="K1016" i="14"/>
  <c r="M1016" i="14"/>
  <c r="O1016" i="14"/>
  <c r="Q1016" i="14"/>
  <c r="V1016" i="14"/>
  <c r="G1047" i="14"/>
  <c r="M1047" i="14" s="1"/>
  <c r="I1047" i="14"/>
  <c r="K1047" i="14"/>
  <c r="O1047" i="14"/>
  <c r="Q1047" i="14"/>
  <c r="V1047" i="14"/>
  <c r="G1057" i="14"/>
  <c r="M1057" i="14" s="1"/>
  <c r="I1057" i="14"/>
  <c r="K1057" i="14"/>
  <c r="O1057" i="14"/>
  <c r="Q1057" i="14"/>
  <c r="V1057" i="14"/>
  <c r="O1059" i="14"/>
  <c r="G1060" i="14"/>
  <c r="G1059" i="14" s="1"/>
  <c r="I1060" i="14"/>
  <c r="K1060" i="14"/>
  <c r="K1059" i="14" s="1"/>
  <c r="M1060" i="14"/>
  <c r="O1060" i="14"/>
  <c r="Q1060" i="14"/>
  <c r="Q1059" i="14" s="1"/>
  <c r="V1060" i="14"/>
  <c r="V1059" i="14" s="1"/>
  <c r="G1065" i="14"/>
  <c r="M1065" i="14" s="1"/>
  <c r="I1065" i="14"/>
  <c r="I1059" i="14" s="1"/>
  <c r="K1065" i="14"/>
  <c r="O1065" i="14"/>
  <c r="Q1065" i="14"/>
  <c r="V1065" i="14"/>
  <c r="G1070" i="14"/>
  <c r="M1070" i="14" s="1"/>
  <c r="I1070" i="14"/>
  <c r="K1070" i="14"/>
  <c r="O1070" i="14"/>
  <c r="Q1070" i="14"/>
  <c r="V1070" i="14"/>
  <c r="G1076" i="14"/>
  <c r="I1076" i="14"/>
  <c r="K1076" i="14"/>
  <c r="M1076" i="14"/>
  <c r="O1076" i="14"/>
  <c r="Q1076" i="14"/>
  <c r="V1076" i="14"/>
  <c r="I1082" i="14"/>
  <c r="G1083" i="14"/>
  <c r="G1082" i="14" s="1"/>
  <c r="I1083" i="14"/>
  <c r="K1083" i="14"/>
  <c r="K1082" i="14" s="1"/>
  <c r="M1083" i="14"/>
  <c r="O1083" i="14"/>
  <c r="O1082" i="14" s="1"/>
  <c r="Q1083" i="14"/>
  <c r="Q1082" i="14" s="1"/>
  <c r="V1083" i="14"/>
  <c r="V1082" i="14" s="1"/>
  <c r="G1096" i="14"/>
  <c r="I1096" i="14"/>
  <c r="K1096" i="14"/>
  <c r="M1096" i="14"/>
  <c r="O1096" i="14"/>
  <c r="Q1096" i="14"/>
  <c r="V1096" i="14"/>
  <c r="G1119" i="14"/>
  <c r="M1119" i="14" s="1"/>
  <c r="I1119" i="14"/>
  <c r="K1119" i="14"/>
  <c r="O1119" i="14"/>
  <c r="Q1119" i="14"/>
  <c r="V1119" i="14"/>
  <c r="AF1126" i="14"/>
  <c r="G468" i="13"/>
  <c r="BA427" i="13"/>
  <c r="BA407" i="13"/>
  <c r="BA406" i="13"/>
  <c r="BA251" i="13"/>
  <c r="G9" i="13"/>
  <c r="I9" i="13"/>
  <c r="K9" i="13"/>
  <c r="K8" i="13" s="1"/>
  <c r="M9" i="13"/>
  <c r="M8" i="13" s="1"/>
  <c r="O9" i="13"/>
  <c r="O8" i="13" s="1"/>
  <c r="Q9" i="13"/>
  <c r="Q8" i="13" s="1"/>
  <c r="V9" i="13"/>
  <c r="V8" i="13" s="1"/>
  <c r="G35" i="13"/>
  <c r="I35" i="13"/>
  <c r="I8" i="13" s="1"/>
  <c r="K35" i="13"/>
  <c r="M35" i="13"/>
  <c r="O35" i="13"/>
  <c r="Q35" i="13"/>
  <c r="V35" i="13"/>
  <c r="G39" i="13"/>
  <c r="G8" i="13" s="1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69" i="13"/>
  <c r="G70" i="13"/>
  <c r="M70" i="13" s="1"/>
  <c r="M69" i="13" s="1"/>
  <c r="I70" i="13"/>
  <c r="I69" i="13" s="1"/>
  <c r="K70" i="13"/>
  <c r="K69" i="13" s="1"/>
  <c r="O70" i="13"/>
  <c r="O69" i="13" s="1"/>
  <c r="Q70" i="13"/>
  <c r="Q69" i="13" s="1"/>
  <c r="V70" i="13"/>
  <c r="V69" i="13" s="1"/>
  <c r="G74" i="13"/>
  <c r="O74" i="13"/>
  <c r="Q74" i="13"/>
  <c r="V74" i="13"/>
  <c r="G75" i="13"/>
  <c r="I75" i="13"/>
  <c r="I74" i="13" s="1"/>
  <c r="K75" i="13"/>
  <c r="K74" i="13" s="1"/>
  <c r="M75" i="13"/>
  <c r="M74" i="13" s="1"/>
  <c r="O75" i="13"/>
  <c r="Q75" i="13"/>
  <c r="V75" i="13"/>
  <c r="G80" i="13"/>
  <c r="I80" i="13"/>
  <c r="K80" i="13"/>
  <c r="O80" i="13"/>
  <c r="G81" i="13"/>
  <c r="I81" i="13"/>
  <c r="K81" i="13"/>
  <c r="M81" i="13"/>
  <c r="M80" i="13" s="1"/>
  <c r="O81" i="13"/>
  <c r="Q81" i="13"/>
  <c r="Q80" i="13" s="1"/>
  <c r="V81" i="13"/>
  <c r="V80" i="13" s="1"/>
  <c r="G105" i="13"/>
  <c r="G106" i="13"/>
  <c r="M106" i="13" s="1"/>
  <c r="M105" i="13" s="1"/>
  <c r="I106" i="13"/>
  <c r="I105" i="13" s="1"/>
  <c r="K106" i="13"/>
  <c r="K105" i="13" s="1"/>
  <c r="O106" i="13"/>
  <c r="O105" i="13" s="1"/>
  <c r="Q106" i="13"/>
  <c r="Q105" i="13" s="1"/>
  <c r="V106" i="13"/>
  <c r="V105" i="13" s="1"/>
  <c r="G130" i="13"/>
  <c r="M130" i="13" s="1"/>
  <c r="I130" i="13"/>
  <c r="K130" i="13"/>
  <c r="O130" i="13"/>
  <c r="Q130" i="13"/>
  <c r="V130" i="13"/>
  <c r="G165" i="13"/>
  <c r="I165" i="13"/>
  <c r="K165" i="13"/>
  <c r="K164" i="13" s="1"/>
  <c r="M165" i="13"/>
  <c r="O165" i="13"/>
  <c r="O164" i="13" s="1"/>
  <c r="Q165" i="13"/>
  <c r="Q164" i="13" s="1"/>
  <c r="V165" i="13"/>
  <c r="V164" i="13" s="1"/>
  <c r="G171" i="13"/>
  <c r="I171" i="13"/>
  <c r="I164" i="13" s="1"/>
  <c r="K171" i="13"/>
  <c r="M171" i="13"/>
  <c r="O171" i="13"/>
  <c r="Q171" i="13"/>
  <c r="V171" i="13"/>
  <c r="G179" i="13"/>
  <c r="G164" i="13" s="1"/>
  <c r="I179" i="13"/>
  <c r="K179" i="13"/>
  <c r="M179" i="13"/>
  <c r="O179" i="13"/>
  <c r="Q179" i="13"/>
  <c r="V179" i="13"/>
  <c r="G182" i="13"/>
  <c r="I182" i="13"/>
  <c r="K182" i="13"/>
  <c r="M182" i="13"/>
  <c r="O182" i="13"/>
  <c r="Q182" i="13"/>
  <c r="V182" i="13"/>
  <c r="G195" i="13"/>
  <c r="I195" i="13"/>
  <c r="K195" i="13"/>
  <c r="M195" i="13"/>
  <c r="O195" i="13"/>
  <c r="Q195" i="13"/>
  <c r="V195" i="13"/>
  <c r="G210" i="13"/>
  <c r="I210" i="13"/>
  <c r="K210" i="13"/>
  <c r="M210" i="13"/>
  <c r="O210" i="13"/>
  <c r="Q210" i="13"/>
  <c r="V210" i="13"/>
  <c r="G225" i="13"/>
  <c r="I225" i="13"/>
  <c r="K225" i="13"/>
  <c r="M225" i="13"/>
  <c r="O225" i="13"/>
  <c r="Q225" i="13"/>
  <c r="V225" i="13"/>
  <c r="G250" i="13"/>
  <c r="M250" i="13" s="1"/>
  <c r="I250" i="13"/>
  <c r="K250" i="13"/>
  <c r="O250" i="13"/>
  <c r="Q250" i="13"/>
  <c r="V250" i="13"/>
  <c r="G270" i="13"/>
  <c r="M270" i="13" s="1"/>
  <c r="I270" i="13"/>
  <c r="K270" i="13"/>
  <c r="O270" i="13"/>
  <c r="Q270" i="13"/>
  <c r="V270" i="13"/>
  <c r="G274" i="13"/>
  <c r="M274" i="13" s="1"/>
  <c r="I274" i="13"/>
  <c r="K274" i="13"/>
  <c r="O274" i="13"/>
  <c r="Q274" i="13"/>
  <c r="V274" i="13"/>
  <c r="G278" i="13"/>
  <c r="I278" i="13"/>
  <c r="K278" i="13"/>
  <c r="M278" i="13"/>
  <c r="O278" i="13"/>
  <c r="Q278" i="13"/>
  <c r="V278" i="13"/>
  <c r="G282" i="13"/>
  <c r="I282" i="13"/>
  <c r="K282" i="13"/>
  <c r="M282" i="13"/>
  <c r="O282" i="13"/>
  <c r="Q282" i="13"/>
  <c r="V282" i="13"/>
  <c r="G289" i="13"/>
  <c r="I289" i="13"/>
  <c r="K289" i="13"/>
  <c r="M289" i="13"/>
  <c r="O289" i="13"/>
  <c r="Q289" i="13"/>
  <c r="V289" i="13"/>
  <c r="G296" i="13"/>
  <c r="G297" i="13"/>
  <c r="I297" i="13"/>
  <c r="I296" i="13" s="1"/>
  <c r="K297" i="13"/>
  <c r="K296" i="13" s="1"/>
  <c r="M297" i="13"/>
  <c r="M296" i="13" s="1"/>
  <c r="O297" i="13"/>
  <c r="O296" i="13" s="1"/>
  <c r="Q297" i="13"/>
  <c r="Q296" i="13" s="1"/>
  <c r="V297" i="13"/>
  <c r="V296" i="13" s="1"/>
  <c r="O299" i="13"/>
  <c r="Q299" i="13"/>
  <c r="V299" i="13"/>
  <c r="G300" i="13"/>
  <c r="M300" i="13" s="1"/>
  <c r="M299" i="13" s="1"/>
  <c r="I300" i="13"/>
  <c r="I299" i="13" s="1"/>
  <c r="K300" i="13"/>
  <c r="K299" i="13" s="1"/>
  <c r="O300" i="13"/>
  <c r="Q300" i="13"/>
  <c r="V300" i="13"/>
  <c r="G306" i="13"/>
  <c r="I306" i="13"/>
  <c r="K306" i="13"/>
  <c r="M306" i="13"/>
  <c r="O306" i="13"/>
  <c r="G307" i="13"/>
  <c r="I307" i="13"/>
  <c r="K307" i="13"/>
  <c r="M307" i="13"/>
  <c r="O307" i="13"/>
  <c r="Q307" i="13"/>
  <c r="Q306" i="13" s="1"/>
  <c r="V307" i="13"/>
  <c r="V306" i="13" s="1"/>
  <c r="G314" i="13"/>
  <c r="G313" i="13" s="1"/>
  <c r="I314" i="13"/>
  <c r="I313" i="13" s="1"/>
  <c r="K314" i="13"/>
  <c r="K313" i="13" s="1"/>
  <c r="M314" i="13"/>
  <c r="O314" i="13"/>
  <c r="O313" i="13" s="1"/>
  <c r="Q314" i="13"/>
  <c r="Q313" i="13" s="1"/>
  <c r="V314" i="13"/>
  <c r="V313" i="13" s="1"/>
  <c r="G319" i="13"/>
  <c r="I319" i="13"/>
  <c r="K319" i="13"/>
  <c r="M319" i="13"/>
  <c r="O319" i="13"/>
  <c r="Q319" i="13"/>
  <c r="V319" i="13"/>
  <c r="G324" i="13"/>
  <c r="M324" i="13" s="1"/>
  <c r="I324" i="13"/>
  <c r="K324" i="13"/>
  <c r="O324" i="13"/>
  <c r="Q324" i="13"/>
  <c r="V324" i="13"/>
  <c r="G329" i="13"/>
  <c r="I329" i="13"/>
  <c r="K329" i="13"/>
  <c r="M329" i="13"/>
  <c r="O329" i="13"/>
  <c r="Q329" i="13"/>
  <c r="V329" i="13"/>
  <c r="G345" i="13"/>
  <c r="I345" i="13"/>
  <c r="K345" i="13"/>
  <c r="M345" i="13"/>
  <c r="O345" i="13"/>
  <c r="Q345" i="13"/>
  <c r="V345" i="13"/>
  <c r="G361" i="13"/>
  <c r="I361" i="13"/>
  <c r="K361" i="13"/>
  <c r="M361" i="13"/>
  <c r="O361" i="13"/>
  <c r="Q361" i="13"/>
  <c r="V361" i="13"/>
  <c r="G367" i="13"/>
  <c r="I367" i="13"/>
  <c r="K367" i="13"/>
  <c r="M367" i="13"/>
  <c r="O367" i="13"/>
  <c r="Q367" i="13"/>
  <c r="V367" i="13"/>
  <c r="G373" i="13"/>
  <c r="G372" i="13" s="1"/>
  <c r="I373" i="13"/>
  <c r="I372" i="13" s="1"/>
  <c r="K373" i="13"/>
  <c r="K372" i="13" s="1"/>
  <c r="O373" i="13"/>
  <c r="O372" i="13" s="1"/>
  <c r="Q373" i="13"/>
  <c r="Q372" i="13" s="1"/>
  <c r="V373" i="13"/>
  <c r="V372" i="13" s="1"/>
  <c r="G379" i="13"/>
  <c r="I379" i="13"/>
  <c r="K379" i="13"/>
  <c r="M379" i="13"/>
  <c r="O379" i="13"/>
  <c r="Q379" i="13"/>
  <c r="V379" i="13"/>
  <c r="G404" i="13"/>
  <c r="G405" i="13"/>
  <c r="M405" i="13" s="1"/>
  <c r="M404" i="13" s="1"/>
  <c r="I405" i="13"/>
  <c r="I404" i="13" s="1"/>
  <c r="K405" i="13"/>
  <c r="K404" i="13" s="1"/>
  <c r="O405" i="13"/>
  <c r="Q405" i="13"/>
  <c r="V405" i="13"/>
  <c r="G426" i="13"/>
  <c r="I426" i="13"/>
  <c r="K426" i="13"/>
  <c r="M426" i="13"/>
  <c r="O426" i="13"/>
  <c r="O404" i="13" s="1"/>
  <c r="Q426" i="13"/>
  <c r="V426" i="13"/>
  <c r="V404" i="13" s="1"/>
  <c r="G429" i="13"/>
  <c r="I429" i="13"/>
  <c r="K429" i="13"/>
  <c r="M429" i="13"/>
  <c r="O429" i="13"/>
  <c r="Q429" i="13"/>
  <c r="Q404" i="13" s="1"/>
  <c r="V429" i="13"/>
  <c r="G431" i="13"/>
  <c r="I431" i="13"/>
  <c r="K431" i="13"/>
  <c r="M431" i="13"/>
  <c r="O431" i="13"/>
  <c r="Q431" i="13"/>
  <c r="V431" i="13"/>
  <c r="G433" i="13"/>
  <c r="I433" i="13"/>
  <c r="K433" i="13"/>
  <c r="M433" i="13"/>
  <c r="O433" i="13"/>
  <c r="Q433" i="13"/>
  <c r="V433" i="13"/>
  <c r="G437" i="13"/>
  <c r="I437" i="13"/>
  <c r="K437" i="13"/>
  <c r="M437" i="13"/>
  <c r="O437" i="13"/>
  <c r="Q437" i="13"/>
  <c r="V437" i="13"/>
  <c r="G439" i="13"/>
  <c r="I439" i="13"/>
  <c r="K439" i="13"/>
  <c r="M439" i="13"/>
  <c r="O439" i="13"/>
  <c r="Q439" i="13"/>
  <c r="V439" i="13"/>
  <c r="G442" i="13"/>
  <c r="I442" i="13"/>
  <c r="K442" i="13"/>
  <c r="M442" i="13"/>
  <c r="O442" i="13"/>
  <c r="Q442" i="13"/>
  <c r="V442" i="13"/>
  <c r="G449" i="13"/>
  <c r="M449" i="13" s="1"/>
  <c r="I449" i="13"/>
  <c r="K449" i="13"/>
  <c r="O449" i="13"/>
  <c r="Q449" i="13"/>
  <c r="V449" i="13"/>
  <c r="G459" i="13"/>
  <c r="M459" i="13" s="1"/>
  <c r="I459" i="13"/>
  <c r="K459" i="13"/>
  <c r="O459" i="13"/>
  <c r="Q459" i="13"/>
  <c r="V459" i="13"/>
  <c r="G464" i="13"/>
  <c r="M464" i="13" s="1"/>
  <c r="I464" i="13"/>
  <c r="K464" i="13"/>
  <c r="O464" i="13"/>
  <c r="Q464" i="13"/>
  <c r="V464" i="13"/>
  <c r="AF468" i="13"/>
  <c r="G31" i="12"/>
  <c r="BA29" i="12"/>
  <c r="BA27" i="12"/>
  <c r="BA24" i="12"/>
  <c r="BA22" i="12"/>
  <c r="BA20" i="12"/>
  <c r="BA17" i="12"/>
  <c r="BA12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16" i="12"/>
  <c r="I16" i="12"/>
  <c r="I15" i="12" s="1"/>
  <c r="K16" i="12"/>
  <c r="K15" i="12" s="1"/>
  <c r="M16" i="12"/>
  <c r="O16" i="12"/>
  <c r="O15" i="12" s="1"/>
  <c r="Q16" i="12"/>
  <c r="Q15" i="12" s="1"/>
  <c r="V16" i="12"/>
  <c r="V15" i="12" s="1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AE31" i="12"/>
  <c r="AF31" i="12"/>
  <c r="I20" i="1"/>
  <c r="I19" i="1"/>
  <c r="I18" i="1"/>
  <c r="I17" i="1"/>
  <c r="I16" i="1"/>
  <c r="I96" i="1"/>
  <c r="J70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7" i="1" s="1"/>
  <c r="J90" i="1" l="1"/>
  <c r="J89" i="1"/>
  <c r="J92" i="1"/>
  <c r="J88" i="1"/>
  <c r="J87" i="1"/>
  <c r="J91" i="1"/>
  <c r="J61" i="1"/>
  <c r="J71" i="1"/>
  <c r="J72" i="1"/>
  <c r="J93" i="1"/>
  <c r="J73" i="1"/>
  <c r="J75" i="1"/>
  <c r="J74" i="1"/>
  <c r="J76" i="1"/>
  <c r="J77" i="1"/>
  <c r="J94" i="1"/>
  <c r="J63" i="1"/>
  <c r="J79" i="1"/>
  <c r="J95" i="1"/>
  <c r="J78" i="1"/>
  <c r="J65" i="1"/>
  <c r="J66" i="1"/>
  <c r="J83" i="1"/>
  <c r="J68" i="1"/>
  <c r="J84" i="1"/>
  <c r="J81" i="1"/>
  <c r="J82" i="1"/>
  <c r="J85" i="1"/>
  <c r="J69" i="1"/>
  <c r="J62" i="1"/>
  <c r="J64" i="1"/>
  <c r="J86" i="1"/>
  <c r="J80" i="1"/>
  <c r="J67" i="1"/>
  <c r="G26" i="1"/>
  <c r="A26" i="1"/>
  <c r="G28" i="1"/>
  <c r="G23" i="1"/>
  <c r="M11" i="15"/>
  <c r="M80" i="15"/>
  <c r="G46" i="15"/>
  <c r="G100" i="15"/>
  <c r="M78" i="15"/>
  <c r="M76" i="15" s="1"/>
  <c r="G11" i="15"/>
  <c r="M1059" i="14"/>
  <c r="M26" i="14"/>
  <c r="M1082" i="14"/>
  <c r="M551" i="14"/>
  <c r="M760" i="14"/>
  <c r="M859" i="14"/>
  <c r="M730" i="14"/>
  <c r="M243" i="14"/>
  <c r="M665" i="14"/>
  <c r="M820" i="14"/>
  <c r="M320" i="14"/>
  <c r="G709" i="14"/>
  <c r="M791" i="14"/>
  <c r="M790" i="14" s="1"/>
  <c r="M663" i="14"/>
  <c r="M662" i="14" s="1"/>
  <c r="M149" i="14"/>
  <c r="M123" i="14" s="1"/>
  <c r="M434" i="14"/>
  <c r="M433" i="14" s="1"/>
  <c r="G551" i="14"/>
  <c r="G730" i="14"/>
  <c r="M164" i="13"/>
  <c r="M313" i="13"/>
  <c r="G299" i="13"/>
  <c r="M373" i="13"/>
  <c r="M372" i="13" s="1"/>
  <c r="AE468" i="13"/>
  <c r="M15" i="12"/>
  <c r="I39" i="1"/>
  <c r="I47" i="1" s="1"/>
  <c r="I21" i="1"/>
  <c r="J28" i="1"/>
  <c r="J26" i="1"/>
  <c r="G38" i="1"/>
  <c r="F38" i="1"/>
  <c r="J23" i="1"/>
  <c r="J24" i="1"/>
  <c r="J25" i="1"/>
  <c r="J27" i="1"/>
  <c r="E24" i="1"/>
  <c r="E26" i="1"/>
  <c r="J96" i="1" l="1"/>
  <c r="A23" i="1"/>
  <c r="J39" i="1"/>
  <c r="J47" i="1" s="1"/>
  <c r="J46" i="1"/>
  <c r="J44" i="1"/>
  <c r="J41" i="1"/>
  <c r="J40" i="1"/>
  <c r="J45" i="1"/>
  <c r="J4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<sst xmlns="http://schemas.openxmlformats.org/spreadsheetml/2006/main" count="5423" uniqueCount="1091">
  <si>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</si>
  <si>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</si>
  <si>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</si>
  <si>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</si>
  <si>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</si>
  <si>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</si>
  <si>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</si>
  <si>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</si>
  <si>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</si>
  <si>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</si>
  <si>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</si>
  <si>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</si>
  <si>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</si>
  <si>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</si>
  <si>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</si>
  <si>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</si>
  <si>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</si>
  <si>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</si>
  <si>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</si>
  <si>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</si>
  <si>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</si>
  <si>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</si>
  <si>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</si>
  <si>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</si>
  <si>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</si>
  <si>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</si>
  <si>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</si>
  <si>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</si>
  <si>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</si>
  <si>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</si>
  <si>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</si>
  <si>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</si>
  <si>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</si>
  <si>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</si>
  <si>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</si>
  <si>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</si>
  <si>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</si>
  <si>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</si>
  <si>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</si>
  <si>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</si>
  <si>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</si>
  <si>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</si>
  <si>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</si>
  <si>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0111</t>
  </si>
  <si>
    <t>Vybudování výtahu v BD Bayerova 7, Brno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</si>
  <si>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</si>
  <si>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</si>
  <si>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</si>
  <si>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</si>
  <si>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</si>
  <si>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</si>
  <si>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</si>
  <si>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</si>
  <si>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</si>
  <si>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</si>
  <si>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</si>
  <si>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</si>
  <si>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Stavební úpravy</t>
  </si>
  <si>
    <t>1.01</t>
  </si>
  <si>
    <t>Bourací práce</t>
  </si>
  <si>
    <t>1.02</t>
  </si>
  <si>
    <t>Nový stav</t>
  </si>
  <si>
    <t>1.03</t>
  </si>
  <si>
    <t>Elektroinstalace</t>
  </si>
  <si>
    <t>Celkem za stavbu</t>
  </si>
  <si>
    <t>CZK</t>
  </si>
  <si>
    <t>#POPS</t>
  </si>
  <si>
    <t>Popis stavby: 0111 - Vybudování výtahu v BD Bayerova 7, Brno</t>
  </si>
  <si>
    <t>#POPO</t>
  </si>
  <si>
    <t>Popis objektu: 00 - Vedlejší a ostatní náklady</t>
  </si>
  <si>
    <t>#POPR</t>
  </si>
  <si>
    <t>Popis rozpočtu: 00 - Vedlejší a ostatní náklady</t>
  </si>
  <si>
    <t>Popis objektu: 01 - Stavební úpravy</t>
  </si>
  <si>
    <t>Popis rozpočtu: 1.01 - Bourací práce</t>
  </si>
  <si>
    <t>Popis rozpočtu: 1.02 - Nový stav</t>
  </si>
  <si>
    <t>Popis rozpočtu: 1.03 - Elektroinstalace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</si>
  <si>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</si>
  <si>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</si>
  <si>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</si>
  <si>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</si>
  <si>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</si>
  <si>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</si>
  <si>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</si>
  <si>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</si>
  <si>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</si>
  <si>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</si>
  <si>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</si>
  <si>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</si>
  <si>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44</t>
  </si>
  <si>
    <t>Zastřešení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</si>
  <si>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</si>
  <si>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</si>
  <si>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</si>
  <si>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</si>
  <si>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</si>
  <si>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</si>
  <si>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</si>
  <si>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</si>
  <si>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</si>
  <si>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</si>
  <si>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</si>
  <si>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</si>
  <si>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954</t>
  </si>
  <si>
    <t>Opláštění konstrukcí deskami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</si>
  <si>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</si>
  <si>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</si>
  <si>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</si>
  <si>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</si>
  <si>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</si>
  <si>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</si>
  <si>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</si>
  <si>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</si>
  <si>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</si>
  <si>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</si>
  <si>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</si>
  <si>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</si>
  <si>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</si>
  <si>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</si>
  <si>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</si>
  <si>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</si>
  <si>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</si>
  <si>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</si>
  <si>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</si>
  <si>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</si>
  <si>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</si>
  <si>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</si>
  <si>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</si>
  <si>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</si>
  <si>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</si>
  <si>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</si>
  <si>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</si>
  <si>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</si>
  <si>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</si>
  <si>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</si>
  <si>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</si>
  <si>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</si>
  <si>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</si>
  <si>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</si>
  <si>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</si>
  <si>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</si>
  <si>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</si>
  <si>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</si>
  <si>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</si>
  <si>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</si>
  <si>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</si>
  <si>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</si>
  <si>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</si>
  <si>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</si>
  <si>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</si>
  <si>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</si>
  <si>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</si>
  <si>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</si>
  <si>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</si>
  <si>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</si>
  <si>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</si>
  <si>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</si>
  <si>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</si>
  <si>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</si>
  <si>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</si>
  <si>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</si>
  <si>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</si>
  <si>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</si>
  <si>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</si>
  <si>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</si>
  <si>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</si>
  <si>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</si>
  <si>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</si>
  <si>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</si>
  <si>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</si>
  <si>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</si>
  <si>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</si>
  <si>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</si>
  <si>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</si>
  <si>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</si>
  <si>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</si>
  <si>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</si>
  <si>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</si>
  <si>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</si>
  <si>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</si>
  <si>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</si>
  <si>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</si>
  <si>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</si>
  <si>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</si>
  <si>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</si>
  <si>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</si>
  <si>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</si>
  <si>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</si>
  <si>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</si>
  <si>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</si>
  <si>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</si>
  <si>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</si>
  <si>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</si>
  <si>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 při výstavbě</t>
  </si>
  <si>
    <t>Vlastní</t>
  </si>
  <si>
    <t>Koordinace stavebních a technologických dodávek stavby.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</si>
  <si>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</si>
  <si>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</si>
  <si>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</si>
  <si>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v položce jsou započteny i náklady na BOZP technika na stavbě : 1</t>
  </si>
  <si>
    <t>VV</t>
  </si>
  <si>
    <t>00523  R</t>
  </si>
  <si>
    <t>Zkoušky a revize</t>
  </si>
  <si>
    <t>POL99_8</t>
  </si>
  <si>
    <t>Náklady zhotovitele, související s prováděním zkoušek a revizí předepsaných technickými normami nebo objednatelem a které jsou pro provedení díla nezbytné.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</si>
  <si>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</si>
  <si>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</si>
  <si>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</si>
  <si>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</si>
  <si>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</si>
  <si>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</si>
  <si>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0052.01</t>
  </si>
  <si>
    <t>Dílenská dokumentace</t>
  </si>
  <si>
    <t>soubor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</si>
  <si>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</si>
  <si>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</si>
  <si>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</si>
  <si>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</si>
  <si>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</si>
  <si>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</si>
  <si>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</si>
  <si>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</si>
  <si>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</si>
  <si>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</si>
  <si>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</si>
  <si>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</si>
  <si>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</si>
  <si>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Práce</t>
  </si>
  <si>
    <t>POL1_</t>
  </si>
  <si>
    <t>s přehozením na vzdálenost do 5 m nebo s naložením na ruční dopravní prostředek</t>
  </si>
  <si>
    <t>SPI</t>
  </si>
  <si>
    <t xml:space="preserve">PROVEDENÍ ZEMNÍCH PRACÍ - VÝKOPŮ PRO ZÁKLADOVOU DESKU A FIGUR PRO PROHLOUBENÍ STÁVAJÍCÍCH ZÁKLADŮ. : </t>
  </si>
  <si>
    <t xml:space="preserve">Figura 1 : </t>
  </si>
  <si>
    <t xml:space="preserve">plocha = 0,87 m2 : </t>
  </si>
  <si>
    <t xml:space="preserve">hloubka = 1,16 + 0,74 = 1,90 m : </t>
  </si>
  <si>
    <t>0,87*1,90</t>
  </si>
  <si>
    <t xml:space="preserve">Figura 2 : </t>
  </si>
  <si>
    <t xml:space="preserve">plocha = 4,92 m2 : </t>
  </si>
  <si>
    <t xml:space="preserve">hloubka = 0,86 + 0,74 = 1,60 m : </t>
  </si>
  <si>
    <t>4,92*1,60</t>
  </si>
  <si>
    <t xml:space="preserve">Figura 3 : </t>
  </si>
  <si>
    <t xml:space="preserve">plocha = 0,64 m2 : </t>
  </si>
  <si>
    <t>0,64*0,16</t>
  </si>
  <si>
    <t>Mezisoučet</t>
  </si>
  <si>
    <t xml:space="preserve">výkop pro podbetonování : </t>
  </si>
  <si>
    <t xml:space="preserve">1 : </t>
  </si>
  <si>
    <t>1,00*0,62*0,50</t>
  </si>
  <si>
    <t>1,10*0,35*0,50</t>
  </si>
  <si>
    <t>1,50*0,64*0,50</t>
  </si>
  <si>
    <t xml:space="preserve">2 : </t>
  </si>
  <si>
    <t>1,04*0,62*0,50</t>
  </si>
  <si>
    <t>1,05*0,35*0,50</t>
  </si>
  <si>
    <t>162201203R00</t>
  </si>
  <si>
    <t>Vodorovné přemístění výkopku nošením z horniny 1 až 4, kolečkem, na vzdálenost do 10 m</t>
  </si>
  <si>
    <t>POL1_1</t>
  </si>
  <si>
    <t>bez naložení, avšak s vyprázdněním nádoby na hromadu nebo do dopravního prostředku,</t>
  </si>
  <si>
    <t xml:space="preserve">Výkop -&gt; odvoz před objekt : </t>
  </si>
  <si>
    <t>Odkaz na mn. položky pořadí 1 : 11,42605</t>
  </si>
  <si>
    <t>162201210R00</t>
  </si>
  <si>
    <t>Vodorovné přemístění výkopku nošením příplatek za každých dalších 10 m  z horniny 1 až 4, kolečkem</t>
  </si>
  <si>
    <t>Odkaz na mn. položky pořadí 1 : 11,42605*3</t>
  </si>
  <si>
    <t>181101111R00</t>
  </si>
  <si>
    <t>Úprava pláně v zářezech bez rozlišení horniny, se zhutněním - ručně</t>
  </si>
  <si>
    <t>m2</t>
  </si>
  <si>
    <t>vyrovnáním výškových rozdílů, ploch vodorovných a ploch do sklonu 1 : 5.</t>
  </si>
  <si>
    <t>0,87</t>
  </si>
  <si>
    <t>4,92</t>
  </si>
  <si>
    <t>0,64</t>
  </si>
  <si>
    <t>1,00*0,62</t>
  </si>
  <si>
    <t>1,10*0,35</t>
  </si>
  <si>
    <t>1,50*0,64</t>
  </si>
  <si>
    <t>1,04*0,62</t>
  </si>
  <si>
    <t>1,05*0,35</t>
  </si>
  <si>
    <t>113107310R00</t>
  </si>
  <si>
    <t>Odstranění podkladů nebo krytů z kameniva těženého, v ploše jednotlivě do 50 m2, tloušťka vrstvy 100 mm</t>
  </si>
  <si>
    <t>822-1</t>
  </si>
  <si>
    <t xml:space="preserve">VYBOURÁNÍ BETONOVÉ MAZANINY NA POVRCHU DVORA, VČETNĚ PODKLADNÍCH VRSTEV : </t>
  </si>
  <si>
    <t>1,97*3,74</t>
  </si>
  <si>
    <t>289902123R00</t>
  </si>
  <si>
    <t>Otlučení omítek nebo odsekání vrstev betonu odsekání betonu, stěny, tloušťka vrstvy přes 100 do 150 mm</t>
  </si>
  <si>
    <t>800-2</t>
  </si>
  <si>
    <t xml:space="preserve">PŘISEKÁNÍ NEBO ODŘEZÁNÍ STÁVAJÍCÍCH ZÁKLADOVÝCH PASŮ V KOLIZI S BUDOUCÍ VÝTAHOVOU ŠACHTOU : </t>
  </si>
  <si>
    <t xml:space="preserve">výška = 0,60 m : </t>
  </si>
  <si>
    <t>0,60*(2,54+2,15+1,00)</t>
  </si>
  <si>
    <t>941955002R00</t>
  </si>
  <si>
    <t>Lešení lehké pracovní pomocné pomocné, o výšce lešeňové podlahy přes 1,2 do 1,9 m</t>
  </si>
  <si>
    <t>800-3</t>
  </si>
  <si>
    <t xml:space="preserve">Pro bourací práce : </t>
  </si>
  <si>
    <t xml:space="preserve">1.NP : </t>
  </si>
  <si>
    <t>2,65*1,00</t>
  </si>
  <si>
    <t>2,90*1,00</t>
  </si>
  <si>
    <t xml:space="preserve">2.NP : </t>
  </si>
  <si>
    <t xml:space="preserve">3.NP : </t>
  </si>
  <si>
    <t xml:space="preserve">4.NP : </t>
  </si>
  <si>
    <t xml:space="preserve">5.NP : </t>
  </si>
  <si>
    <t xml:space="preserve">6.NP : </t>
  </si>
  <si>
    <t xml:space="preserve">7.NP : </t>
  </si>
  <si>
    <t>952902110R00</t>
  </si>
  <si>
    <t>Čištění budov zametáním v místnostech, chodbách, na schodišti a na půdě</t>
  </si>
  <si>
    <t>801-4</t>
  </si>
  <si>
    <t>950 R02</t>
  </si>
  <si>
    <t>Zapravení ostění po vybourání otvorových výplní, kompletní provedení</t>
  </si>
  <si>
    <t xml:space="preserve">VYBOURÁNÍ PLASTOVÝCH OKEN V KOLIZI S BUDOUCÍ ŠACHTOU, VČETNĚ VNITŘNÍCH I VENKOVNÍCH PARAPETŮ. BUDOU VYBOURÁNA OKNA A PROSKLENÉ STĚNY V CHODBĚ A SCHODIŠTI, OKNA Z WC V JEDNOTLIVÝCH PŘILÉHAJÍCÍCH BYTECH A VĚTRACÍ FIXNÍ OKNA TECHNICKÝCH MEZIPATER : </t>
  </si>
  <si>
    <t xml:space="preserve">šířka * výška : </t>
  </si>
  <si>
    <t>2,64*2,22</t>
  </si>
  <si>
    <t>2,16*1,85</t>
  </si>
  <si>
    <t>2,16*0,69</t>
  </si>
  <si>
    <t>0,50*0,68</t>
  </si>
  <si>
    <t>1,90*1,34</t>
  </si>
  <si>
    <t>968083001R00</t>
  </si>
  <si>
    <t>Vybourání plastových výplní otvorů oken, do 1 m2</t>
  </si>
  <si>
    <t>801-3</t>
  </si>
  <si>
    <t>2.NP : 0,5*0,68</t>
  </si>
  <si>
    <t>3.NP : 0,5*0,68</t>
  </si>
  <si>
    <t>4.NP : 0,5*0,68</t>
  </si>
  <si>
    <t>5.NP : 0,5*0,68</t>
  </si>
  <si>
    <t>6.NP : 0,5*0,68</t>
  </si>
  <si>
    <t>968083002R00</t>
  </si>
  <si>
    <t>Vybourání plastových výplní otvorů oken, do 2 m2</t>
  </si>
  <si>
    <t>1.NP -nadsvětlík dveří : 2,16*0,69</t>
  </si>
  <si>
    <t>2.NP : 2,16*0,69</t>
  </si>
  <si>
    <t>3.NP : 2,16*0,69</t>
  </si>
  <si>
    <t>4.NP : 2,16*0,69</t>
  </si>
  <si>
    <t>5.NP : 2,16*0,69</t>
  </si>
  <si>
    <t>6.NP : 2,16*0,69</t>
  </si>
  <si>
    <t>7.NP : 2,16*0,69</t>
  </si>
  <si>
    <t>968083011R00</t>
  </si>
  <si>
    <t>Vybourání plastových výplní otvorů prosklených dveří, do 2 m2</t>
  </si>
  <si>
    <t>1.NP : 0,9*2,2</t>
  </si>
  <si>
    <t>boční panely : 0,6*2,2*2</t>
  </si>
  <si>
    <t>968083003R00</t>
  </si>
  <si>
    <t>Vybourání plastových výplní otvorů oken, do 4 m2</t>
  </si>
  <si>
    <t>2.NP : 2,16*1,85</t>
  </si>
  <si>
    <t>1,9*1,34</t>
  </si>
  <si>
    <t>3.NP : 2,16*1,85</t>
  </si>
  <si>
    <t>4.NP : 2,16*1,85</t>
  </si>
  <si>
    <t>5.NP : 2,16*1,85</t>
  </si>
  <si>
    <t>6.NP : 2,16*1,85</t>
  </si>
  <si>
    <t>7.NP : 2,16*1,85</t>
  </si>
  <si>
    <t>970251150R00</t>
  </si>
  <si>
    <t>Řezání železobetonu hloubka řezu 150 mm</t>
  </si>
  <si>
    <t>m</t>
  </si>
  <si>
    <t xml:space="preserve">ODSEKÁNÍ NEBO ODŘEZÁNÍ PŘEČNÍVAJÍCÍCH ŘÍMS DO PŮDORYSU ŠACHTY, VČETNĚ ŘÍMSY V KOLIZI S BUDOUCÍM DEŠŤOVÝM ŽLABEM VEDLE ŠACHTY : </t>
  </si>
  <si>
    <t>(1,97)</t>
  </si>
  <si>
    <t xml:space="preserve">8.NP : </t>
  </si>
  <si>
    <t>(1,90+2,60+3,24)</t>
  </si>
  <si>
    <t>966053121R00</t>
  </si>
  <si>
    <t>Vybourání částí říms ze železobetonu vyložených do 250 mm</t>
  </si>
  <si>
    <t>RTS 24/ I</t>
  </si>
  <si>
    <t>970231200R00</t>
  </si>
  <si>
    <t>Řezání cihelného zdiva hloubka řezu 200 mm</t>
  </si>
  <si>
    <t xml:space="preserve">VYBOURÁNÍ PARAPETNÍHO ZDIVA POD DEMONTOVANÝMI PROSKLENÝMI STĚNAMI : </t>
  </si>
  <si>
    <t xml:space="preserve">VYBOURÁNÍ PARAPETU, VČETNĚ OPLECHOVÁNÍ : </t>
  </si>
  <si>
    <t>(0,21+0,21)</t>
  </si>
  <si>
    <t>(0,05+0,05)</t>
  </si>
  <si>
    <t xml:space="preserve">V POSLEDNÍM PODLAŽÍ PŘISEKÁNÍ NADPRAŽÍ PROSKLENÉ STĚNY : </t>
  </si>
  <si>
    <t>(0,11+0,11)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</si>
  <si>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</si>
  <si>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</si>
  <si>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</si>
  <si>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(1,97)*0,21*0,170</t>
  </si>
  <si>
    <t>(1,97)*0,22*0,170</t>
  </si>
  <si>
    <t>(1,97)*0,19*0,170</t>
  </si>
  <si>
    <t>(1,97)*0,20*0,170</t>
  </si>
  <si>
    <t>(1,97)*0,05*0,170</t>
  </si>
  <si>
    <t>(1,97)*0,11*0,170</t>
  </si>
  <si>
    <t>965042141RT4</t>
  </si>
  <si>
    <t>Bourání podkladů pod dlažby nebo litých celistvých dlažeb a mazanin  betonových nebo z litého asfaltu, tloušťky do 100 mm, plochy přes 4 m2</t>
  </si>
  <si>
    <t>0,10*1,97*3,74</t>
  </si>
  <si>
    <t>965049111RT1</t>
  </si>
  <si>
    <t>Bourání podkladů pod dlažby nebo litých celistvých dlažeb a mazanin  příplatek za bourání mazanin vyztužených svařovanou sítí, tloušťky do 100 mm</t>
  </si>
  <si>
    <t>970241100R00</t>
  </si>
  <si>
    <t>Řezání prostého betonu hloubka řezu 100 mm</t>
  </si>
  <si>
    <t>968096001R00</t>
  </si>
  <si>
    <t xml:space="preserve">Vybourání vnitřních parapetů plastových, šířky do 20 cm,  </t>
  </si>
  <si>
    <t>2.NP : 1,97</t>
  </si>
  <si>
    <t>3.NP : 1,97</t>
  </si>
  <si>
    <t>4.NP : 1,97</t>
  </si>
  <si>
    <t>5.NP : 1,97</t>
  </si>
  <si>
    <t>6.NP : 1,97</t>
  </si>
  <si>
    <t>7.NP : 1,97</t>
  </si>
  <si>
    <t>968096002R00</t>
  </si>
  <si>
    <t xml:space="preserve">Vybourání vnitřních parapetů plastových, šířky do 50 cm,  </t>
  </si>
  <si>
    <t>2.NP : 0,5+1,9</t>
  </si>
  <si>
    <t>3.NP : 0,5+1,9</t>
  </si>
  <si>
    <t>4.NP : 0,5+1,9</t>
  </si>
  <si>
    <t>5.NP : 0,5+1,9</t>
  </si>
  <si>
    <t>6.NP : 0,5+1,9</t>
  </si>
  <si>
    <t>7.NP : 1,9</t>
  </si>
  <si>
    <t>999281151R00</t>
  </si>
  <si>
    <t>Přesun hmot pro opravy a údržbu objektů pro opravy a údržbu dosavadních objektů včetně vnějších plášťů  výšky do 25 m, nošením</t>
  </si>
  <si>
    <t>t</t>
  </si>
  <si>
    <t>oborů 801, 803, 811 a 812</t>
  </si>
  <si>
    <t>713103312R00</t>
  </si>
  <si>
    <t>Odstranění tepelné izolace z desek, lamel, rohoží, pásů a foukané izolace stěn, přilepené k podkladu, z desek z expandovaného polystyrenu, tloušťky od 100 mm do 200 mm</t>
  </si>
  <si>
    <t>800-713</t>
  </si>
  <si>
    <t xml:space="preserve">ODSTRANĚNÍ ČÁSTI STÁVAJÍCÍHO ETICS PŘILÉHAJÍCÍHO K ODSTRAŇOVANÝM PROSKLENÝM STĚNÁM A PROVEDENÍ DRÁŽEK V ETICS PRO ODTAH VENTILÁTORŮ Z WC : </t>
  </si>
  <si>
    <t>2*0,120*21,1</t>
  </si>
  <si>
    <t xml:space="preserve">VZT : </t>
  </si>
  <si>
    <t>0,15*2,20*7</t>
  </si>
  <si>
    <t>721171809R00</t>
  </si>
  <si>
    <t>Demontáž potrubí z novodurových trub přes D 114 mm do D 160 mm</t>
  </si>
  <si>
    <t>800-721</t>
  </si>
  <si>
    <t>odpadního nebo připojovacího,</t>
  </si>
  <si>
    <t xml:space="preserve">DEMONTÁŽ STÁVAJÍCÍ DEŠŤOVÉ KANALIZACE - NAPOJENÍ DEŠŤOVÉHO SVODU : </t>
  </si>
  <si>
    <t xml:space="preserve">Demontáž stávající dešťové kanalizace včetně napojení dešťového svodu (předpokládaná trasa, dl. 3,0m) : </t>
  </si>
  <si>
    <t>3,00</t>
  </si>
  <si>
    <t>764323830R00</t>
  </si>
  <si>
    <t xml:space="preserve">Demontáž oplechování okapů na střechách s živičnou (fóliovou) krytinou, rš 330 mm,  </t>
  </si>
  <si>
    <t>800-764</t>
  </si>
  <si>
    <t xml:space="preserve">DEMONTÁŽ STÁVAJÍCÍHO DEŠŤOVÉHO SVODU A ČÁSTI ŽLABU : </t>
  </si>
  <si>
    <t xml:space="preserve">8NP A STŘECHA : </t>
  </si>
  <si>
    <t>2,60+1,90</t>
  </si>
  <si>
    <t>764359810R00</t>
  </si>
  <si>
    <t>Demontáž žlabů kotlíku kónického,  , sklonu do 30°</t>
  </si>
  <si>
    <t>kus</t>
  </si>
  <si>
    <t>764352810R00</t>
  </si>
  <si>
    <t>Demontáž žlabů podokapních půlkruhových rovných, rš 330 mm, sklonu do 30°</t>
  </si>
  <si>
    <t>764430810R00</t>
  </si>
  <si>
    <t>Demontáž oplechování zdí a nadezdívek rš do 250 mm</t>
  </si>
  <si>
    <t>764430840R00</t>
  </si>
  <si>
    <t>Demontáž oplechování zdí a nadezdívek rš od 330 do 500 mm</t>
  </si>
  <si>
    <t xml:space="preserve">ODŘEZÁNÍ ŘÍMSY A ODSTRANĚNÍ OPLECHOVÁNÍ : </t>
  </si>
  <si>
    <t>764430850R00</t>
  </si>
  <si>
    <t>Demontáž oplechování zdí a nadezdívek rš 600 mm</t>
  </si>
  <si>
    <t xml:space="preserve">ODŘÍZNUTÍ OPLECHOVÁNÍ ATIKY STŘECHY V NUTNÉM ROZSAHU : </t>
  </si>
  <si>
    <t/>
  </si>
  <si>
    <t>764454801R00</t>
  </si>
  <si>
    <t>Demontáž odpadních trub nebo součástí trub kruhových , o průměru 75 a 100 mm</t>
  </si>
  <si>
    <t xml:space="preserve">8NP A STŘECHA -&gt; 1.NP : </t>
  </si>
  <si>
    <t>21,1</t>
  </si>
  <si>
    <t>787600801R00</t>
  </si>
  <si>
    <t>Vysklení oken a dveří sklo ploché do 1 m2</t>
  </si>
  <si>
    <t>800-787</t>
  </si>
  <si>
    <t>787600802R00</t>
  </si>
  <si>
    <t>Vysklení oken a dveří sklo ploché přes 1 do 3 m2</t>
  </si>
  <si>
    <t xml:space="preserve">okna : </t>
  </si>
  <si>
    <t xml:space="preserve">dveře : </t>
  </si>
  <si>
    <t>979087311R00</t>
  </si>
  <si>
    <t>Vodorovné přemístění suti nošením k místu nakládky vodorovné přemístění suti nošením nebo přehozením, na vzdálenost 10 m</t>
  </si>
  <si>
    <t>POL1_9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</si>
  <si>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</si>
  <si>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</si>
  <si>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Odkaz na dem. hmot. položky pořadí 5 : 1,62092</t>
  </si>
  <si>
    <t>Odkaz na dem. hmot. položky pořadí 6 : 1,02079</t>
  </si>
  <si>
    <t>Odkaz na dem. hmot. položky pořadí 10 : 0,01700</t>
  </si>
  <si>
    <t>Odkaz na dem. hmot. položky pořadí 11 : 0,36431</t>
  </si>
  <si>
    <t>Odkaz na dem. hmot. položky pořadí 13 : 1,57008</t>
  </si>
  <si>
    <t>Odkaz na dem. hmot. položky pořadí 14 : 0,00809</t>
  </si>
  <si>
    <t>Odkaz na dem. hmot. položky pořadí 15 : 1,02022</t>
  </si>
  <si>
    <t>Odkaz na dem. hmot. položky pořadí 16 : 0,00746</t>
  </si>
  <si>
    <t>Odkaz na dem. hmot. položky pořadí 17 : 0,77060</t>
  </si>
  <si>
    <t>Odkaz na dem. hmot. položky pořadí 18 : 1,62092</t>
  </si>
  <si>
    <t>Odkaz na dem. hmot. položky pořadí 19 : 0,00000</t>
  </si>
  <si>
    <t>Odkaz na dem. hmot. položky pořadí 20 : 0,00091</t>
  </si>
  <si>
    <t>Odkaz na dem. hmot. položky pořadí 21 : 0,14042</t>
  </si>
  <si>
    <t>Odkaz na dem. hmot. položky pořadí 22 : 0,19224</t>
  </si>
  <si>
    <t>Odkaz na dem. hmot. položky pořadí 24 : 0,04004</t>
  </si>
  <si>
    <t>Odkaz na dem. hmot. položky pořadí 33 : 0,01700</t>
  </si>
  <si>
    <t>Odkaz na dem. hmot. položky pořadí 34 : 0,76027</t>
  </si>
  <si>
    <t>Odkaz na dem. hmot. položky pořadí 25 : 0,00789</t>
  </si>
  <si>
    <t>979087392R00</t>
  </si>
  <si>
    <t xml:space="preserve">Vodorovné přemístění suti nošením k místu nakládky příplatek za každých dalích i započatých 10 m vzdálenosti vybouraných hmot,  </t>
  </si>
  <si>
    <t>9,17915*4</t>
  </si>
  <si>
    <t>979011211R00</t>
  </si>
  <si>
    <t>Svislá doprava suti a vybouraných hmot nošením za prvé podlaží nad základním podlažím</t>
  </si>
  <si>
    <t>Odkaz na mn. položky pořadí 35 : 9,17915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</si>
  <si>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</si>
  <si>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</si>
  <si>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</si>
  <si>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</si>
  <si>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</si>
  <si>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zemina z výkopu : 11,42605*1,7</t>
  </si>
  <si>
    <t>suť : 9,17915</t>
  </si>
  <si>
    <t>979081121R00</t>
  </si>
  <si>
    <t>Odvoz suti a vybouraných hmot na skládku příplatek za každý další 1 km</t>
  </si>
  <si>
    <t>28,60344*19</t>
  </si>
  <si>
    <t>979990141R00</t>
  </si>
  <si>
    <t>Poplatek za uložení, polystyren+omítka,  , skupina 17 06 04 z Katalogu odpadů</t>
  </si>
  <si>
    <t>kategorie 17 09 04 smíšené stavební a demoliční odpady</t>
  </si>
  <si>
    <t>979990163R00</t>
  </si>
  <si>
    <t>Poplatek za uložení, plast+sklo,  , skupina 17 09 04 z Katalogu odpadů</t>
  </si>
  <si>
    <t>979999997R00</t>
  </si>
  <si>
    <t>Poplatek za recyklaci, směsi suti betonu, cihel, tašek a keramiky, kusovost do 1600 cm2, skupina 17 01 07 z Katalogu odpadů</t>
  </si>
  <si>
    <t>17 107</t>
  </si>
  <si>
    <t>979990191R00</t>
  </si>
  <si>
    <t>Poplatek za uložení, plastové výrobky,  , skupina 17 02 03 z Katalogu odpadů</t>
  </si>
  <si>
    <t>kategorie 17 02 03 plasty</t>
  </si>
  <si>
    <t>979999973R00</t>
  </si>
  <si>
    <t>Poplatek za uložení, zemina a kamení,  , skupina 17 05 04 z Katalogu odpadů</t>
  </si>
  <si>
    <t>Odkaz na mn. položky pořadí 1 : 11,42605*1,7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</si>
  <si>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</si>
  <si>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</si>
  <si>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</si>
  <si>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PROVEDENÍ NOVÝCH ZÁKLADOVÝCH KONSTRUKCÍ : </t>
  </si>
  <si>
    <t xml:space="preserve">Zásyp u stěny BTB : </t>
  </si>
  <si>
    <t>0,25*2,00</t>
  </si>
  <si>
    <t>58330002.AR</t>
  </si>
  <si>
    <t>Kamenivo nestanovené těžené; typ: netříděný; štěrkopísek k zásypu</t>
  </si>
  <si>
    <t>SPCM</t>
  </si>
  <si>
    <t>Specifikace</t>
  </si>
  <si>
    <t>POL3_</t>
  </si>
  <si>
    <t>Začátek provozního součtu</t>
  </si>
  <si>
    <t xml:space="preserve">  Zásyp u stěny BTB : </t>
  </si>
  <si>
    <t xml:space="preserve">    0,25*2,00</t>
  </si>
  <si>
    <t xml:space="preserve">  Mezisoučet</t>
  </si>
  <si>
    <t>Konec provozního součtu</t>
  </si>
  <si>
    <t xml:space="preserve">hmotnost = 1800 kg/m3 : </t>
  </si>
  <si>
    <t>0,50*1800*0,001</t>
  </si>
  <si>
    <t>Koeficient ztratné: 0,1</t>
  </si>
  <si>
    <t>279311115R00</t>
  </si>
  <si>
    <t>Postupné podbetonování základového zdiva z betonu třídy C 20/25</t>
  </si>
  <si>
    <t>jakékoliv tloušťky bez výkopu, pažení a bednění, prostým betonem, včetně pomocného pracovního lešení</t>
  </si>
  <si>
    <t xml:space="preserve">PODBETONOVÁNÍM PO FIGURÁCH, MAT. BETON C20/25 : </t>
  </si>
  <si>
    <t>274351215R00</t>
  </si>
  <si>
    <t>Bednění stěn základových pasů zřízení</t>
  </si>
  <si>
    <t>801-1</t>
  </si>
  <si>
    <t>svislé nebo šikmé (odkloněné), půdorysně přímé nebo zalomené, stěn základových pasů ve volných nebo zapažených jámách, rýhách, šachtách, včetně případných vzpěr,</t>
  </si>
  <si>
    <t>1,00*0,50</t>
  </si>
  <si>
    <t>1,10*0,50</t>
  </si>
  <si>
    <t>1,50*0,50</t>
  </si>
  <si>
    <t>1,04*0,50</t>
  </si>
  <si>
    <t>1,05*0,50</t>
  </si>
  <si>
    <t>274351216R00</t>
  </si>
  <si>
    <t>Bednění stěn základových pasů odstranění</t>
  </si>
  <si>
    <t>Včetně očištění, vytřídění a uložení bednicího materiálu.</t>
  </si>
  <si>
    <t>271571111R00</t>
  </si>
  <si>
    <t xml:space="preserve">Polštáře zhutněné pod základy štěrkopísek tříděný,  </t>
  </si>
  <si>
    <t xml:space="preserve">HUTNĚNÝ ŠP. PODSYP FR. 0-32 : </t>
  </si>
  <si>
    <t>0,15*2,15*2,79</t>
  </si>
  <si>
    <t xml:space="preserve">doplnění vnější betonové mazaniny : </t>
  </si>
  <si>
    <t>0,10*1,05*2,00</t>
  </si>
  <si>
    <t>273321321R00x</t>
  </si>
  <si>
    <t>Železobeton základových desek C 20/25 XC3, XF1</t>
  </si>
  <si>
    <t xml:space="preserve">ŽB MONOLITICKÁ ZÁKLADOVÁ DESKA C20/25 XC2 : </t>
  </si>
  <si>
    <t>0,25*2,15*2,79</t>
  </si>
  <si>
    <t>273361821R00</t>
  </si>
  <si>
    <t>Uložení výztuže základových desek z betonářské oceli 10 505(R), Výztuž ocelová betonářská - tyč; úprava: stříhaná, ohýbaná; povrch: žebírkový; značka: B500B (1.0439); d = 12,0 mm</t>
  </si>
  <si>
    <t>včetně distančních prvků</t>
  </si>
  <si>
    <t xml:space="preserve">  PROVEDENÍ NOVÝCH ZÁKLADOVÝCH KONSTRUKCÍ : </t>
  </si>
  <si>
    <t xml:space="preserve">  ŽB MONOLITICKÁ ZÁKLADOVÁ DESKA C20/25 XC2 : </t>
  </si>
  <si>
    <t xml:space="preserve">    0,25*2,15*2,79</t>
  </si>
  <si>
    <t>viz výkres "Výztuž základové desky" : 35,664*0,001</t>
  </si>
  <si>
    <t>274272140RT4</t>
  </si>
  <si>
    <t>Zdivo základové z bednicích tvárnic tloušťky 300 mm, výplň betonem C 20/25</t>
  </si>
  <si>
    <t>s výplní betonem, bez výztuže,</t>
  </si>
  <si>
    <t xml:space="preserve">STĚNA PROHLUBNĚ BUDE PROVEDENA Z TVÁRNIC BTB, VÝPLŇOVÝ BETON C20/25, : </t>
  </si>
  <si>
    <t>1,25*2,15</t>
  </si>
  <si>
    <t>274361022R00</t>
  </si>
  <si>
    <t>Výztuž zdiva z tvárnic ztraceného bednění 12 prutů/m2, průměr prutů 12 mm, Výztuž ocelová betonářská - tyč; úprava: stříhaná, ohýbaná; povrch: žebírkový; značka: B500B (1.0439); d = 12,0 mm</t>
  </si>
  <si>
    <t>274313621R00</t>
  </si>
  <si>
    <t>Beton základových pasů prostý třídy C 20/25</t>
  </si>
  <si>
    <t>Včetně dodávky a uložení betonu a kamene.</t>
  </si>
  <si>
    <t xml:space="preserve">HORNÍ HRANA STĚNY VE VSTUPU DO VÝTAHU BUDE PROVEDENA JAKO MONOLITICKÁ VYBEDNĚNÁ, TL. 50MM : </t>
  </si>
  <si>
    <t>2,15*0,30*0,05</t>
  </si>
  <si>
    <t>2,15*0,05*2</t>
  </si>
  <si>
    <t>311271174R00</t>
  </si>
  <si>
    <t>Zdivo nosné z tvárnic porobetonových hladkých tloušťky 500 mm, charakteristická pevnost v tlaku fk = 1,25 MPa, součinitel prostupu tepla U=0,162 W/m2.K, Prvek zdicí pórobetonový funkce: blok zdicí, blok zakládací; dl = 499 mm; š = 500 mm; v = 249 mm; styčná plocha: hladká; lambda = 0,077 W/(m.K); fb...</t>
  </si>
  <si>
    <t xml:space="preserve">Dozdění a zazdění otvorů : </t>
  </si>
  <si>
    <t>okno schody : 1,20*1,34</t>
  </si>
  <si>
    <t>okno WC : 0,61*0,68</t>
  </si>
  <si>
    <t>okno WC : 0,57*0,68</t>
  </si>
  <si>
    <t>311271175R00</t>
  </si>
  <si>
    <t>Zdivo nosné z tvárnic porobetonových hladkých tloušťky 200 mm, charakteristická pevnost v tlaku fk = 2,60 MPa, součinitel prostupu tepla U=0,612 W/m2.K</t>
  </si>
  <si>
    <t xml:space="preserve">Dozdění a zazdění portálů : </t>
  </si>
  <si>
    <t>2,15*2,00</t>
  </si>
  <si>
    <t>-1*1,14*2,00</t>
  </si>
  <si>
    <t>2,15*0,61</t>
  </si>
  <si>
    <t>-1*1,13*2,00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</si>
  <si>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</si>
  <si>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</si>
  <si>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</si>
  <si>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</si>
  <si>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 xml:space="preserve">Dozdění a zazdění otvorů - tl. 500 mm : </t>
  </si>
  <si>
    <t>okno schody : 1,20+1,34+1,20</t>
  </si>
  <si>
    <t>okno WC : (0,61+0,68+0,61+0,68)</t>
  </si>
  <si>
    <t xml:space="preserve">Dozdění a zazdění portálů - tl. 200 mm : </t>
  </si>
  <si>
    <t>2,00*2</t>
  </si>
  <si>
    <t>(0,28+0,73)</t>
  </si>
  <si>
    <t>(2,15+2,15+0,61+0,61)</t>
  </si>
  <si>
    <t>317940012RAA</t>
  </si>
  <si>
    <t>Překlady z ocelových válcovaných profilů včetně dodávky ocelových prvků do č. 22, Tyč ocelová válcovaná za tepla průřez: I; značka: S235JR (1.0038); h = 200 mm; b = 90 mm; s = 7,5 mm; t = 11,3 mm</t>
  </si>
  <si>
    <t>AP-HSV</t>
  </si>
  <si>
    <t>Agregovaná položka</t>
  </si>
  <si>
    <t>POL2_</t>
  </si>
  <si>
    <t>8,8*12,9*0,001</t>
  </si>
  <si>
    <t>413232221RT2</t>
  </si>
  <si>
    <t>Zazdívka zhlaví jakýmikoliv cihlami pálenými válcovaných nosníků výšky přes 150 do 300 mm, Prvek zdicí pálený funkce: cihla plná; dl = 290 mm; š = 140 mm; v = 65 mm; fb = 20,0 N/mm2</t>
  </si>
  <si>
    <t>050410141RA0</t>
  </si>
  <si>
    <t>Střechy ploché s běžnou skladbou kotvená, hydroizolační fólie PVC, teplená izolace z desek EPS, tloušťky 180 mm, spádové klíny EPS, průměrné tloušťky 80 mm, nosná konstrukce stropu..., Výrobek izolační pro budovy z pěnového polystyrenu (EPS) tvar: deska; OH = 20 kg/m3; lambda = 0,037 W/(m.K); pevnost v tlaku = 100 kPa</t>
  </si>
  <si>
    <t>AP-KP</t>
  </si>
  <si>
    <t>viz svislý řez A-Á - nový stav : 0,7*1,82</t>
  </si>
  <si>
    <t>612481211RT2</t>
  </si>
  <si>
    <t>Vyztužení povrchu vnitřních stěn sklotextilní síťovinou s dodávkou síťoviny a stěrkového tmelu</t>
  </si>
  <si>
    <t>Odkaz na mn. položky pořadí 22 : 43,64830</t>
  </si>
  <si>
    <t>Odkaz na mn. položky pořadí 23 : 7,39700</t>
  </si>
  <si>
    <t>Odkaz na mn. položky pořadí 21 : 3,75000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</si>
  <si>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</si>
  <si>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</si>
  <si>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</si>
  <si>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elektro : 25,0*0,15</t>
  </si>
  <si>
    <t>612474921R00</t>
  </si>
  <si>
    <t>Omítka vnitřní stěn ze suché směsi třívrstvá, vápenocementové jádro, vápenný štuk, na pálené cihly a tvarovky, strojní zpracování</t>
  </si>
  <si>
    <t>kompletní souvrství</t>
  </si>
  <si>
    <t>Položka obsahuje cementový postřik podkladu tl. 3 mm, vápenocementové jádro tl. 15 mm a vápenný štuk tl. 2,5 mm</t>
  </si>
  <si>
    <t xml:space="preserve">Dozdění a zazdění otvorů - interiér - zdivo tl. 500 mm : </t>
  </si>
  <si>
    <t>okno schody - ostění : 0,50*1,34</t>
  </si>
  <si>
    <t xml:space="preserve">Dozdění a zazdění portálů - interiér - zdivo tl. 200 mm : </t>
  </si>
  <si>
    <t>0,20*(1,14+2,0+2,0)</t>
  </si>
  <si>
    <t>612451121R00</t>
  </si>
  <si>
    <t>Omítky vnitřního zdiva cementové hladké</t>
  </si>
  <si>
    <t>v podlaží i ve schodišti, zdiva cihelného, kamenného, smíšeného nebo betonového</t>
  </si>
  <si>
    <t xml:space="preserve">STĚNY DOJEZDU ŠACHTY TVOŘENÉ PŘISEKANÝMI A NOVÝMI ZÁKLADOVÝMI PASY BUDOU SROVNÁNY CEMENTOVOU OMÍTKOU : </t>
  </si>
  <si>
    <t xml:space="preserve">SROVNÁNÍ PŘISEKANÉHO ZÁKLADOVÉHO PASU : </t>
  </si>
  <si>
    <t>1,30*(2,54+2,15+1,00)</t>
  </si>
  <si>
    <t>622311832RT3</t>
  </si>
  <si>
    <t>Zateplení fasády  , minerálními deskami s podélným vláknem, tloušťky 100 mm, kontaktní nátěr a silikonová omítka, škrábaná, zrnitost 2 mm, Hmota nátěrová silikonová; typ: fasádní, penetrace; funkce: úprava savosti, hydrofobizační; barva: bílá; zrnitost do 0,5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</si>
  <si>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</si>
  <si>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t>
  </si>
  <si>
    <t xml:space="preserve">Dozdění a zazdění otvorů - exteriér - zdivo tl. 500 mm : </t>
  </si>
  <si>
    <t>622481211RT2</t>
  </si>
  <si>
    <t>Vyztužení povrchových úprav vnějších stěn stěrkou s výztužnou sklotextilní tkaninou, s dodávkou sítě a stěrkového tmelu</t>
  </si>
  <si>
    <t xml:space="preserve">Dozdění a zazdění otvorů - exteriér - zdivo tl. 200 mm : </t>
  </si>
  <si>
    <t>622476215RT1</t>
  </si>
  <si>
    <t>Omítka vnějších stěn silikonsilikátová, složitost fasády 1-2, skladba: cementový postřik, lehčená jádrová vrstva tl. 15 mm,  , penetrace, silikonsilikátová omítka</t>
  </si>
  <si>
    <t>Položka obsahuje jádrovou vrstvu tl.15 mm, penetraci a pastovitou omítku se zrnem 2 mm.</t>
  </si>
  <si>
    <t>622473186R00</t>
  </si>
  <si>
    <t>Příplatek za rohovník - dodávka materiálu, Lišta omítková rohová, s PVC hranou; materiál: pozink; šířka ramene = 30 mm</t>
  </si>
  <si>
    <t>(1,14+2,0+2,0)</t>
  </si>
  <si>
    <t>(1,34)</t>
  </si>
  <si>
    <t>632415150R00</t>
  </si>
  <si>
    <t>Potěr ze suchých směsí cementový samonivelační podkladový, tloušťky 50 mm, včetně penetrace</t>
  </si>
  <si>
    <t>s rozprostřením a uhlazením</t>
  </si>
  <si>
    <t xml:space="preserve">CEMENTOVÝ POTĚR SAMONIVELAČNÍ TL. max. 50MM : </t>
  </si>
  <si>
    <t>2,15*2,79</t>
  </si>
  <si>
    <t>631315811R00</t>
  </si>
  <si>
    <t xml:space="preserve">Mazanina z betonu prostého tl. přes 120 do 240 mm třídy C 30/37,  </t>
  </si>
  <si>
    <t>(z kameniva) hlazená dřevěným hladítkem</t>
  </si>
  <si>
    <t>Včetně vytvoření dilatačních spár, bez zaplnění.</t>
  </si>
  <si>
    <t xml:space="preserve">- NA PLOŠE VSTUPU DO VÝTAHU ZE DVORA BUDE PROVEDEN KARTÁČOVANÁ BETONOVÁ MAZANINA C30/37 XF4 : </t>
  </si>
  <si>
    <t>0,15*1,05*2,00</t>
  </si>
  <si>
    <t>631362021R00</t>
  </si>
  <si>
    <t>Výztuž mazanin z betonů a z lehkých betonů ze svařovaných sítí ze svařovaných sítí</t>
  </si>
  <si>
    <t xml:space="preserve">  - NA PLOŠE VSTUPU DO VÝTAHU ZE DVORA BUDE PROVEDEN KARTÁČOVANÁ BETONOVÁ MAZANINA C30/37 XF4 : </t>
  </si>
  <si>
    <t xml:space="preserve">  doplnění vnější betonové mazaniny : </t>
  </si>
  <si>
    <t xml:space="preserve">    1,05*2,00</t>
  </si>
  <si>
    <t xml:space="preserve">hmotnost = 3,03 kg/m2 : </t>
  </si>
  <si>
    <t>2,10*3,03*0,001</t>
  </si>
  <si>
    <t>Koeficient spoje a přesahy: 0,1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</si>
  <si>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</si>
  <si>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</si>
  <si>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</si>
  <si>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631316115R00</t>
  </si>
  <si>
    <t>Mazanina z betonu prostého speciální povrchové úpravy mazanin postřik nových betonových podlah proti prvotnímu vysychání,  , Hmota nátěrová</t>
  </si>
  <si>
    <t>1,05*2,00</t>
  </si>
  <si>
    <t>631319291R00</t>
  </si>
  <si>
    <t xml:space="preserve">Mazanina z betonu prostého speciální povrchové úpravy mazanin kartáčování povrchu,  </t>
  </si>
  <si>
    <t>631316231R00</t>
  </si>
  <si>
    <t xml:space="preserve">Mazanina z betonu prostého speciální povrchové úpravy mazanin hlazení strojně,  </t>
  </si>
  <si>
    <t>632411110R00</t>
  </si>
  <si>
    <t>Potěr ze suchých směsí samonivelační polymercementová stěrka, pevnost v tlaku 20 MPa, tloušťky 10 mm, bez penetrace</t>
  </si>
  <si>
    <t xml:space="preserve">VYROVNÁNÍ PODLAHY Z JEMNOZRNNÉHO CEMENTOVÉHO POTĚRU : </t>
  </si>
  <si>
    <t xml:space="preserve">u vstupu do výtahu : </t>
  </si>
  <si>
    <t>0,20*1,14</t>
  </si>
  <si>
    <t>0,16*1,14</t>
  </si>
  <si>
    <t>632415140R00</t>
  </si>
  <si>
    <t>Potěr ze suchých směsí cementový samonivelační podkladový, tloušťky 40 mm, včetně penetrace</t>
  </si>
  <si>
    <t>641000O.1</t>
  </si>
  <si>
    <t>D+M:  O/1 - PLASTOVÉ OKNO, JEDNOKŘÍDLOVÉ, 750x1340 mm (dle PD - VÝPIS PRVKŮ - OKNA)</t>
  </si>
  <si>
    <t>včetně kotvících a spojovacích prvků, kování, závěsu, lemování, příslušenství, vnitřního parapetu, značení, doplňků a povrchové úpravy</t>
  </si>
  <si>
    <t xml:space="preserve">NOVÁ ZÚŽENÁ OKNA VE SCHODIŠTI BUDOU PLASTOVÁ, KYVNĚ OTEVÍRAVÁ, BÍLÁ, VELIKOST 700x1340MM, ZASKLENÁ DVOJSKLEM, S NOVÝM VNITŘNÍM PLASTOVÝM PARAPETEM A VENKOVNÍM Z FeZn PLECHU : </t>
  </si>
  <si>
    <t>6</t>
  </si>
  <si>
    <t>641000O.2</t>
  </si>
  <si>
    <t>D+M: PŘEDSTŘÍŠKA Z LEPENÉHO BEZPEČNOSTNÍHO, 1970x950 mm (dle PD)</t>
  </si>
  <si>
    <t>včetně kotvících a spojovacích prvků, kotvení, závěsu, lemování, příslušenství, doplňků a povrchové úpravy</t>
  </si>
  <si>
    <t>943943222R00</t>
  </si>
  <si>
    <t>Montáž lešení prostorového lehkého bez podlah výšky přes 10 do 22 m</t>
  </si>
  <si>
    <t>pro zatížení podlahové plochy do 2 kPa (200 kg/m2),</t>
  </si>
  <si>
    <t xml:space="preserve">výška * šířka * délka : </t>
  </si>
  <si>
    <t>(21,2+1,0)*2,00*3,50</t>
  </si>
  <si>
    <t>943943291R00</t>
  </si>
  <si>
    <t>Montáž lešení prostorového lehkého bez podlah příplatek  za půdorysnou plochu do 6 m2</t>
  </si>
  <si>
    <t>Odkaz na mn. položky pořadí 36 : 155,40000</t>
  </si>
  <si>
    <t>943943292R00</t>
  </si>
  <si>
    <t xml:space="preserve">Montáž lešení prostorového lehkého bez podlah příplatek  za každý další i započatý měsíc použití lešení pro zatížení podlahové plochy do 2 kPa (200 kg/m2) 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</si>
  <si>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</si>
  <si>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</si>
  <si>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</si>
  <si>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</si>
  <si>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bez podlah pro zatížení podlahové plochy do 2 kPa (200 kg/m2),</t>
  </si>
  <si>
    <t>943955022R00</t>
  </si>
  <si>
    <t>Montáž lešeňové podlahy s příčníky nebo podélníky, výšky přes 10 do 20 m</t>
  </si>
  <si>
    <t>2,00*3,50</t>
  </si>
  <si>
    <t>943955198R00</t>
  </si>
  <si>
    <t xml:space="preserve">Montáž lešeňové podlahy Pronájem lešeňových podlážek za den použití </t>
  </si>
  <si>
    <t>pro prostorové lešení</t>
  </si>
  <si>
    <t>Odkaz na mn. položky pořadí 41 : 56,00000</t>
  </si>
  <si>
    <t>Koeficient 30 dnů: 30</t>
  </si>
  <si>
    <t>943955822R00</t>
  </si>
  <si>
    <t>Demontáž lešeňové podlahy s příčníky nebo podélníky, výšky přes 10 do 20 m</t>
  </si>
  <si>
    <t xml:space="preserve">Vnitřní prostory : </t>
  </si>
  <si>
    <t>2,60*7,00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</si>
  <si>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</si>
  <si>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</si>
  <si>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Závěrečný úklid : </t>
  </si>
  <si>
    <t xml:space="preserve">Společné prostory : </t>
  </si>
  <si>
    <t>dvorní část : 15,0</t>
  </si>
  <si>
    <t>1.NP : 7,0+24,5</t>
  </si>
  <si>
    <t>2.NP : 23,8</t>
  </si>
  <si>
    <t>3.NP : 23,8</t>
  </si>
  <si>
    <t>4.NP : 23,8</t>
  </si>
  <si>
    <t>5.NP : 23,8</t>
  </si>
  <si>
    <t>6.NP : 23,8</t>
  </si>
  <si>
    <t>7.NP : 28,2</t>
  </si>
  <si>
    <t xml:space="preserve">Průběžný úklid : </t>
  </si>
  <si>
    <t>Odkaz na mn. položky pořadí 48 : 193,70000*30</t>
  </si>
  <si>
    <t>954312106R00x</t>
  </si>
  <si>
    <t>D+M: opláštění nadpraží, 2.str,do 200x200 mm, sádrovláknité desky (dle PD)</t>
  </si>
  <si>
    <t>Opláštění vodorovných konstrukcí sádrovláknitými deskami dvoustranné do 200x200mm</t>
  </si>
  <si>
    <t>včetně: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</si>
  <si>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</si>
  <si>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</si>
  <si>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</si>
  <si>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(0,14+0,10)*1,14</t>
  </si>
  <si>
    <t>(0,10)*1,14</t>
  </si>
  <si>
    <t>Přesun hmot</t>
  </si>
  <si>
    <t>POL7_1</t>
  </si>
  <si>
    <t>711212111R00</t>
  </si>
  <si>
    <t>Izolace proti vodě nátěr podkladní pod hydroizolační stěrky</t>
  </si>
  <si>
    <t>800-711</t>
  </si>
  <si>
    <t xml:space="preserve">STĚNY I PODLAHA DOJEZDU BUDOU POVRCHOVĚ UPRAVENY DVOJNÁSOBNÝM HYDROIZOLAČNÍM KRYSTALIZAČNÍM NÁTĚREM : </t>
  </si>
  <si>
    <t xml:space="preserve">DVOJNÁSOBNÝ NÁTĚR KRYSTALIZAČNÍ HYDROIZOLAČNÍ HMOTOU : </t>
  </si>
  <si>
    <t xml:space="preserve">plocha : </t>
  </si>
  <si>
    <t xml:space="preserve">stěny : </t>
  </si>
  <si>
    <t>(2,15+2,15+2,79+2,79)*1,30</t>
  </si>
  <si>
    <t>711212001RT2</t>
  </si>
  <si>
    <t>Izolace proti vodě nátěr hydroizolační proti vlhkosti</t>
  </si>
  <si>
    <t>711212601RT1</t>
  </si>
  <si>
    <t>Izolace proti vodě doplňky  těsnicí pás š.120 mm do spoje podlaha-stěna</t>
  </si>
  <si>
    <t>(2,15+2,15+2,79+2,79)</t>
  </si>
  <si>
    <t>711212611RT1</t>
  </si>
  <si>
    <t>Izolace proti vodě doplňky  těsnicí pás šířky 120 mm do svislých koutů</t>
  </si>
  <si>
    <t>1,30*4</t>
  </si>
  <si>
    <t>711823121R00</t>
  </si>
  <si>
    <t>Ochrana konstrukcí nopovou fólií svisle,  , bez dodávky fólie</t>
  </si>
  <si>
    <t>1,45*2,15</t>
  </si>
  <si>
    <t>28323113R</t>
  </si>
  <si>
    <t>Fólie profilovaná funkce: drenážní; materiál: PE-HD; výška nopů = 20 mm</t>
  </si>
  <si>
    <t>711823129RT1</t>
  </si>
  <si>
    <t>Ochrana konstrukcí nopovou fólií ukončovací lišta,  , bez dodávky lišty</t>
  </si>
  <si>
    <t>zahrada, svislá hydroizolace a zateplení základů : 6,0+0,95+2,8</t>
  </si>
  <si>
    <t>998711101R00</t>
  </si>
  <si>
    <t>Přesun hmot pro izolace proti vodě svisle do 6 m</t>
  </si>
  <si>
    <t>POL7_7</t>
  </si>
  <si>
    <t>50 m vodorovně měřeno od těžiště půdorysné plochy skládky do těžiště půdorysné plochy objektu</t>
  </si>
  <si>
    <t>712372111RW1x</t>
  </si>
  <si>
    <t>Provedení povlakové krytiny střech do 10°, fólií kotvenou do betonového podkladu, 6 kotev/m2 bez dodávky fólie</t>
  </si>
  <si>
    <t>včetně ukotvení k podkladu hmoždinkami, svaření všech spojů a překrytí kotev fólií, lepení/svařování spojů, dodávky i montáže náběhových klínů, lišt a dalších systémových detailů dle dodavatele</t>
  </si>
  <si>
    <t xml:space="preserve">V NÁVAZNOSTI NA REALIZACI ŠACHTY BUDE UPRAVEN STÁVAJÍCÍ STŘEŠNÍ PLÁŠŤ NA SEVERNÍ STRANĚ ŠACHTY. bUDE VYTVOŘEN NOVÝ SPÁDOVÝ KLÍN ZE SPÁDOVÉ EPS DESKY, S KRYTINOU Z PVC FOLIE. : </t>
  </si>
  <si>
    <t>1,49*2,00</t>
  </si>
  <si>
    <t>283220012R</t>
  </si>
  <si>
    <t>Fólie hladká hydroizolační tl = 1,50 mm; materiál: PVC-P; nosná vložka: PES tkanina</t>
  </si>
  <si>
    <t>Odkaz na mn. položky pořadí 56 : 2,98000</t>
  </si>
  <si>
    <t>Koeficient ztratné: 0,2</t>
  </si>
  <si>
    <t>712391171RT1</t>
  </si>
  <si>
    <t>Textílie na střechách do 10° podkladní, položení - bez dodávky textílie</t>
  </si>
  <si>
    <t>69366198R</t>
  </si>
  <si>
    <t>Geosyntetika typ: geotextilie; netkaná; materiál: PP; tl (2 kPa) = 2,9 mm; plošná hmotnost = 300 g/m2; Pevnost v tahu podélně = 20,0 kN/m; Pevnost v tahu příčně = 11,5 kN/m</t>
  </si>
  <si>
    <t xml:space="preserve">podkladní textilie : </t>
  </si>
  <si>
    <t>Odkaz na mn. položky pořadí 58 : 2,98000</t>
  </si>
  <si>
    <t>998712103R00</t>
  </si>
  <si>
    <t>Přesun hmot pro povlakové krytiny v objektech výšky přes 12 do 24 m</t>
  </si>
  <si>
    <t>50 m vodorovně</t>
  </si>
  <si>
    <t>713141714R00</t>
  </si>
  <si>
    <t>Pokládka střešních spádových klínů na pruhy lepidla, jedné vrstvy desek</t>
  </si>
  <si>
    <t xml:space="preserve">ODVODŇOVACÍ ŽLAB Z VIPLANYLOVÉHO PLECHU NA PODKLADU Z CETRIS DESKY TL. 18MM+PIR DESKA 90MM : </t>
  </si>
  <si>
    <t>(0,70+2,84+0,30)*0,35</t>
  </si>
  <si>
    <t>28375972R</t>
  </si>
  <si>
    <t>Výrobek izolační pro budovy z pěnového polystyrenu (EPS) tvar: spádová deska; OH = 25 kg/m3; lambda = 0,035 W/(m.K); pevnost v tlaku = 150 kPa</t>
  </si>
  <si>
    <t>0,15*1,49*2,00</t>
  </si>
  <si>
    <t>Koeficient ztratné: 0,10</t>
  </si>
  <si>
    <t>283768853R</t>
  </si>
  <si>
    <t>Výrobek izolační pro budovy z polyurethanové pěny - PIR; tvar: spádová deska; tl = 105 mm; tl2 = 80 mm; lambda = 0,022 W/(m.K); pevnost v tlaku = 120 kPa; povrchová úprava: oboustranně Al fólie</t>
  </si>
  <si>
    <t>713161703R00</t>
  </si>
  <si>
    <t>Položení tepelně izolačních desek na krokve shora s nakašírovanou dřevitou deskou, připevnění kotvením</t>
  </si>
  <si>
    <t>bez přikotvení</t>
  </si>
  <si>
    <t xml:space="preserve">viz skladba střechy výtahové šachty : </t>
  </si>
  <si>
    <t>pir desky tl.90mm mezi ocelové nosníky : 2,0*1,62</t>
  </si>
  <si>
    <t>283755503R</t>
  </si>
  <si>
    <t>Výrobek izolační pro budovy z polyurethanové pěny - PIR; tvar: deska; tl = 100 mm; OH = 32 kg/m3; lambda = 0,022 W/(m.K); pevnost v tlaku = 100 kPa; povrchová úprava: oboustranně Al fólie</t>
  </si>
  <si>
    <t>ztratné 2% : 3,24*1,02</t>
  </si>
  <si>
    <t>998713103R00</t>
  </si>
  <si>
    <t>Přesun hmot pro izolace tepelné v objektech výšky do 24 m</t>
  </si>
  <si>
    <t>721300941R00</t>
  </si>
  <si>
    <t>Pročištění dvorních vpustí DN 300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</si>
  <si>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</si>
  <si>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</si>
  <si>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721000x01</t>
  </si>
  <si>
    <t>D+M: posun dešťové kanalizace - použití stávajícího KGEM potrubí + nové kolena, DN 125 (dle PD)</t>
  </si>
  <si>
    <t>kpl</t>
  </si>
  <si>
    <t>Potrubí včetně tvarovek.</t>
  </si>
  <si>
    <t xml:space="preserve">posun dešťové kanalizace, použití stávajícího KGEM potrubí + nové kolena, DN 125 : </t>
  </si>
  <si>
    <t>721000x02</t>
  </si>
  <si>
    <t>D+M: svislé napojení dešťového svodu (dl. 1,0m), PVC KG DN 125, včetně lapače splavenin  a spodního T kusu (dle PD)</t>
  </si>
  <si>
    <t xml:space="preserve">Nové svislé napojení dešťového svodu (dl. 1,0m), PVC KG DN 125, včetně lapače splavenin a spodního T kusu : </t>
  </si>
  <si>
    <t>998721101R00</t>
  </si>
  <si>
    <t>Přesun hmot pro vnitřní kanalizaci v objektech výšky do 6 m</t>
  </si>
  <si>
    <t>POL7_</t>
  </si>
  <si>
    <t>50 m vodorovně, měřeno od těžiště půdorysné plochy skládky do těžiště půdorysné plochy objektu</t>
  </si>
  <si>
    <t>728000x01</t>
  </si>
  <si>
    <t>D+M: Nové nucené větrání WC, vedení PVC potrubí 60/204mm umístěno do zářezu v ETICS (dle PD)</t>
  </si>
  <si>
    <t>včetně kotvících a spojovacích prvků, příslušenství, značení, doplňků, povrchové úpravy, zednického zapravení, pomocných prací a přípomocí</t>
  </si>
  <si>
    <t>VENTILACE PROSTOR WC BUDE PO ZAZDĚNÍ OTVORŮ ZAJIŠTĚNA NOVÝMI VENTILÁTORY O PRŮMĚRU 125MM. VENTILÁTORY BUDOU SPÍNÁNY VYPÍNAČEM OSVĚTLENÍ WC, NA VENTILÁTORU BUDE NASTAVEN DOBĚH. SOUČÁSTÍ PRACÍ BUDE ÚPRAVA ELEKTROINSTALACE WC A ZEDNICKÉ ZAPRAVENÍ NOVÉ KABELÁŽE. ODTAH VENTILÁRORŮ BUDE PROVEDEN Z HRANATÉHO VZDUCHOTECHNICKÉHO PVC POTRUBÍ PROFILU 60x204MM, KTERÉ BUDE UMÍSTĚNO DO VODOROVNÉ DRÁŽKY VE STÁVAJÍCÍM ETICS. PO UMÍSTĚNÍ ODTAHŮ BUDE ZATEPLENÍ OBJEKTU V MÍSTĚ DRÁŽKY UVEDENO DO PŮVODNÍHO STAVU. VÝFUK VENTILÁTORU BUDE UMÍSTĚN MIMO PŮDORYS VÝTAHOVÉ ŠACHTY. ZAKRYT MŘÍŽKOU S DEŠŤOVOU ŽALUZIÍ.</t>
  </si>
  <si>
    <t>762421130R00</t>
  </si>
  <si>
    <t>Obložení stropů nebo střešních podhledů montáž  deskou izolační z dřevité vlny s cementovým pojivem, tloušťky do 50 mm</t>
  </si>
  <si>
    <t>800-762</t>
  </si>
  <si>
    <t xml:space="preserve"> cetris deska podhledu tl.10mm : 2,0*1,62</t>
  </si>
  <si>
    <t>59590736R</t>
  </si>
  <si>
    <t>deska cementotřísková l = 3 350 mm; š = 1 250 mm; tl. 10,0 mm; povrch hladký</t>
  </si>
  <si>
    <t>ztratné 5% : 3,24*1,05</t>
  </si>
  <si>
    <t>762341220R00</t>
  </si>
  <si>
    <t xml:space="preserve">Montáž bednění z velkoplošných desek na bázi dřeva včetně vyřezání otvorů,  </t>
  </si>
  <si>
    <t>cetris deska tl. 20mm : 2,18*1,82</t>
  </si>
  <si>
    <t>59590740R</t>
  </si>
  <si>
    <t>deska cementotřísková l = 3 350 mm; š = 1 250 mm; tl. 18,0 mm; povrch hladký</t>
  </si>
  <si>
    <t>59590741R</t>
  </si>
  <si>
    <t>deska cementotřísková l = 3 350 mm; š = 1 250 mm; tl. 20,0 mm; povrch hladký</t>
  </si>
  <si>
    <t>cetris deska tl. 20mm : 2,18*1,82*1,05</t>
  </si>
  <si>
    <t xml:space="preserve">ztratné 5% : </t>
  </si>
  <si>
    <t>762395000R00</t>
  </si>
  <si>
    <t>Spojovací a ochranné prostředky svory, prkna, hřebíky, pásová ocel, vruty, impregnace</t>
  </si>
  <si>
    <t>(0,70+2,84+0,30)*0,35*0,018</t>
  </si>
  <si>
    <t xml:space="preserve"> cetris deska podhledu tl.10mm : 2,0*1,62*0,01</t>
  </si>
  <si>
    <t>CETRIS DESKA TL20 MM ZE SKLADBY STŘECHY : 2,18*1,82*0,02</t>
  </si>
  <si>
    <t>998762103R00</t>
  </si>
  <si>
    <t>Přesun hmot pro konstrukce tesařské v objektech výšky do 24 m</t>
  </si>
  <si>
    <t>764211010RA0</t>
  </si>
  <si>
    <t>Krytina z mědi a titanozinku krytina střech z TiZn plechu, sklon střechy 30°</t>
  </si>
  <si>
    <t>AP-PSV</t>
  </si>
  <si>
    <t>hladká střešní, včetně úpravy krytiny u okapů, prostupů a výčnělků, z tabulí 2 x 1 m.</t>
  </si>
  <si>
    <t>plechová falcovaná krytina : 2,18*1,82</t>
  </si>
  <si>
    <t>764323230R00</t>
  </si>
  <si>
    <t>Oplechování z pozinkovaného plechu výroba a montáž oplechování, včetně zhotovení rohů, spojů a dilatací  okapů na střechách s živičnou krytinou a podkladním plechem, rš 330 mm</t>
  </si>
  <si>
    <t>0,70+2,84+0,30</t>
  </si>
  <si>
    <t>764352203R00</t>
  </si>
  <si>
    <t>Žlaby z pozinkovaného plechu dodávka a montáž žlabů včetně háků, čel, rohů, rovných hrdel a dilatací  podokapních půlkulatých, rš 330 mm, Tyč ocelová válcovaná za tepla průřez: plochý; značka: S235JR (1.0038); šířka ramene = 30 mm; t = 5,0 mm</t>
  </si>
  <si>
    <t>0,70</t>
  </si>
  <si>
    <t>764359211R00</t>
  </si>
  <si>
    <t>Žlaby z pozinkovaného plechu výroba a montáž doplňků žlabů - kotlík kónický  pro trouby do D 100 mm</t>
  </si>
  <si>
    <t>764454202R00</t>
  </si>
  <si>
    <t>Odpadní trouby z pozinkovaného plechu dodávka a montáž odpadní trouby z Pz plechu, kruhové včetně zděří, manžet, odboček, kolen, odskoků, výpustí vody a přechodových kusů  průměru 100 mm, Tyč ocelová válcovaná za tepla průřez: kruhový; značka: S235JR (1.0038); d = 10 mm</t>
  </si>
  <si>
    <t>22,0</t>
  </si>
  <si>
    <t>764000x01</t>
  </si>
  <si>
    <t>D+M: ODVODŇOVACÍ ŽLAB Z VIPLANYLOVÉHO PLECHU (dle PD)</t>
  </si>
  <si>
    <t>včetně kotvících a spojovacích prvků, příslušenství, značení, doplňků a povrchové úpravy</t>
  </si>
  <si>
    <t>2,84+0,30</t>
  </si>
  <si>
    <t>998764103R00</t>
  </si>
  <si>
    <t>Přesun hmot pro konstrukce klempířské v objektech výšky do 24 m</t>
  </si>
  <si>
    <t>767000x01</t>
  </si>
  <si>
    <t>D+M: nosná konstrukce odvodoňovacího žlabu - OCELOVÉ KONZOLY KOTVENÉ DO ZDIVA OBJEKTU (dle PD)</t>
  </si>
  <si>
    <t xml:space="preserve">PROVEDENÍ ODVODŇOVACÍHO ŽLABU VEDLE HLAVY ŠACHTY, S NAPOJENÍM NA STÁVAJÍCÍ OKAP. NOSNÁ ČÁST ŽLABU BUDE PROVEDENA Z CETRIS DESEK TL. 18MM, KTERÉ BUDOU VYNÁŠET OCELOVÉ KONZOLY KOTVENÉ DO ZDIVA OBJEKTU. NOVĚ BUDE PROVEDEN V POSUNUTÉ POLOZE I DEŠŤOVÝ SVOD, : </t>
  </si>
  <si>
    <t>767R01</t>
  </si>
  <si>
    <t>Dodávka + montáž větracích panelů z perforovaného plechu lakovaného</t>
  </si>
  <si>
    <t>Dodávka a montáž desek, nosné Al konstrukce - viditelné uchycení včetně kotevních prvků - odsazení konstrukce do 250 mm, tepelné minerální izolace včetně kotev a difuzní folie.</t>
  </si>
  <si>
    <t>8.NP : 1,82*0,7*2</t>
  </si>
  <si>
    <t>1.NP : 1,0*0,6</t>
  </si>
  <si>
    <t>771101101R00</t>
  </si>
  <si>
    <t xml:space="preserve">Příprava podkladu pod dlažby vysávání podkladů pod keramickou dlažbu průmyslovým vysavačem </t>
  </si>
  <si>
    <t>800-771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</si>
  <si>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</si>
  <si>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</si>
  <si>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</si>
  <si>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</si>
  <si>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0,20*2</t>
  </si>
  <si>
    <t>0,16*2</t>
  </si>
  <si>
    <t>771575113R00</t>
  </si>
  <si>
    <t>Montáž podlah z dlaždic keramických 300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</si>
  <si>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</si>
  <si>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</si>
  <si>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</si>
  <si>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771479001R00</t>
  </si>
  <si>
    <t>Montáž soklíků z dlaždic keramických Řezání dlaždic pro soklíky</t>
  </si>
  <si>
    <t>59764210R</t>
  </si>
  <si>
    <t>Dlažba keramická bez glazury (UGL); tl. = 9,0 mm; a = 298 mm; b = 298 mm; nasákavost = 0,5 %; protiskluznost: R10; povrch: hladký, matný, protiskluzová úprava; barva: šedá</t>
  </si>
  <si>
    <t xml:space="preserve">dlažba : </t>
  </si>
  <si>
    <t>Odkaz na mn. položky pořadí 81 : 2,87280</t>
  </si>
  <si>
    <t xml:space="preserve">soklíky : </t>
  </si>
  <si>
    <t>Odkaz na mn. položky pořadí 85 : 5,04000*0,1</t>
  </si>
  <si>
    <t>998771103R00</t>
  </si>
  <si>
    <t>Přesun hmot pro podlahy z dlaždic v objektech výšky do 24 m</t>
  </si>
  <si>
    <t>784011121R00</t>
  </si>
  <si>
    <t xml:space="preserve">Ostatní práce broušení štuků a nových omítek,  ,   </t>
  </si>
  <si>
    <t>800-784</t>
  </si>
  <si>
    <t xml:space="preserve">Stěny : </t>
  </si>
  <si>
    <t xml:space="preserve">nový štuk : </t>
  </si>
  <si>
    <t>Odkaz na mn. položky pořadí 104 : 43,64830</t>
  </si>
  <si>
    <t>784011111R00</t>
  </si>
  <si>
    <t xml:space="preserve">Ostatní práce oprášení/ometení podkladu,  ,   </t>
  </si>
  <si>
    <t>784191201R00</t>
  </si>
  <si>
    <t>Příprava povrchu Penetrace (napouštění) podkladu disperzní, jednonásobná, Penetrace akrylátová; funkce: proti tvorbě skvrn, zpevnění povrchu, úprava savosti; ředidlo: voda (disperzní)</t>
  </si>
  <si>
    <t>Penetrační a zpevňující nátěr, odstín podobný finální interiérové barvě</t>
  </si>
  <si>
    <t>784195412R00</t>
  </si>
  <si>
    <t>Malby z malířských směsí otěruvzdorných,  , bělost 92 %, dvojnásobné, Hmota nátěrová typ: malířská; funkce: dekorační; barva: bílá</t>
  </si>
  <si>
    <t>Interiérová barva pro finální nátěr, ve dvou vrstvách, spotřeba cca 0,13 l/m2 na jeden nátěr</t>
  </si>
  <si>
    <t>M33000x01</t>
  </si>
  <si>
    <t>Dodávka a montáž - plošina pro imobilní (dle PD)</t>
  </si>
  <si>
    <t>Specifikace plošiny:</t>
  </si>
  <si>
    <t>šířka = 800 mm</t>
  </si>
  <si>
    <t>délka = 1000mm</t>
  </si>
  <si>
    <t>nosnost = 300kg</t>
  </si>
  <si>
    <t>bez boční rampy</t>
  </si>
  <si>
    <t>rychlost = 0,1m/s</t>
  </si>
  <si>
    <t>motor = 24V/0,5kW</t>
  </si>
  <si>
    <t>přívod = 230V/50Hz/5A</t>
  </si>
  <si>
    <t>provozní napětí = 24V</t>
  </si>
  <si>
    <t>položka obsahuje náklady na nákup, dopravu a staveništní přesun hmot</t>
  </si>
  <si>
    <t>M33000x02</t>
  </si>
  <si>
    <t>Dodávka a montáž-  výtah osobní invalidní  (dle PD)</t>
  </si>
  <si>
    <t>komplet</t>
  </si>
  <si>
    <t>- dopravní zdvih 19,0m</t>
  </si>
  <si>
    <t>Odvětrání výtahové šachty do venkovního prostoru.</t>
  </si>
  <si>
    <t>- šachetní a kabinové dveře: 900/2000mm, automatické dvoupanelové dveře, nerezové s prosklením, rám dveří např. broušená nerez, brus 220, event. Komaxit. -provedení kabiny: kabina bude průchozí - rám ocelový zinkovaný, kabina kovová složená z lamel. Stěny budou materiálu neocompat, komaxit, polyrey…dle následného upřesnění investora. Strop bude v provedení dle platných ČSN, osvětlení LED panelem zabudovaným do podhledu. Podlaha bude protiskluzné PVC Altro (součinitel smykové tření 0,6), okopové lišty v provedení nerez.</t>
  </si>
  <si>
    <t>- nouzové osvětlení kabiny musí vydávat alespoň 5 lx po dobu jedné hodiny - nedílnou součástí dodávky výtahu specializovanou firmou je také zajištění osvětlení před kabinou výtahu (zde na chodbě) a to min. 50 lx na podlaze před dveřmi výtahu dle ČSN 274007.</t>
  </si>
  <si>
    <t>Výtah bude dodán s kompletní elektroinstalací včetně napojení rozvaděče a hlavního vypínače. Veškerá barevná a materiálová řešení musí být předem odsouhlasena v rámci vzorkovacího procesu.. Barva nátěru jaklové konstrukce výtahové šachty musí být shodná s barvou venkovního nátěru výtahové kabiny</t>
  </si>
  <si>
    <t>Výtah dle dodavatele : 1</t>
  </si>
  <si>
    <t>M33000x03</t>
  </si>
  <si>
    <t>D+M: nosná konstrukce výtahu, včetně opláštění, prosklení, zastřešení, oplechování a doplňků, (dlePD)</t>
  </si>
  <si>
    <t>REALIZACE OCELOVÉ KONSTRUKCE VÝTAHOVÉ ŠACHTY VČETNĚ OPLÁŠTĚNÍ Z IZOLAČNÍHO BEZPEČNOSTNÍHO DVOJSKLA S POVRCHOVOU ÚPRAVOU ZABRAŇUJÍCÍ PŘEHŘÍVÁNÍ A ZASTŘEŠENÍ Z PVC FOLIE</t>
  </si>
  <si>
    <t>Ocelová konstrukce bude provedena dle PD dodavatele výtahu : 1</t>
  </si>
  <si>
    <t xml:space="preserve">Položka obsahuje veškeré práce a dodání materiálu : </t>
  </si>
  <si>
    <t>VÝTAH NOSNOST 630KG – 8 OSOB</t>
  </si>
  <si>
    <t>- rozměry šachty (vnitřní): hloubka 2000 mm x šířka 1620 mm, horní přejezd min. 3635mm, spodní dojezd – 1250mm,</t>
  </si>
  <si>
    <t>- rozměry šachty (vnější): 2180x1800mm, výška 22,805m (celková v= 22,975m)</t>
  </si>
  <si>
    <t>- vybavení šachty: pevná vodítka kabiny, nová pevná vodítka protiváhy protiváha, kryt protiváhy, nárazníky pod kabinu, omezovač rychlosti včetně lanka a napínacího závaží. Nainstalován bude spínač Stop do prohlubně, zásuvka do prohlubně 230V a žebřík do prohlubně.</t>
  </si>
  <si>
    <t>Šachta bude osvětlena (osvětlení šachty je součástí dodávky výtahu), nad a pod kabinou bude umístěn zvonek pro vyproštění osob ze šachty.</t>
  </si>
  <si>
    <t>- nosnost: 630kg</t>
  </si>
  <si>
    <t>- počet stanic/nástupišť: 7/7- 1.NP průchozí</t>
  </si>
  <si>
    <t>- dopravní rychlost: 1m/s</t>
  </si>
  <si>
    <t>- rozměr kabiny: šířka 1100mm, hloubka 1500mm, výška 2100 mm</t>
  </si>
  <si>
    <t>- vybavení kabiny: ovládací nerez panel s tlačítky a multifunkčním displejem, madlo, gong, sedátko, nouzové světlo zálohované baterií a záložním zdrojem, signalizace přetížení a tenzometrické vážení kabiny v rámu, okopové plechy, zrcadlo na boční stěně, automatická ventilace, tlačítko znovu otevření a zavření dveří, revizní jízda na střeše a zábradlí, celoplošné optické lišty, uzpůsobení ovladačových kombinací dle ČSN. Případné bezbariérové vybavení kabiny bude dodáno po dohodě s investorem.</t>
  </si>
  <si>
    <t>- řízení: mikroprocesorové, sběrné řízení směrem dolů Simplex. -signalizace v nástupištích: polohová a směrová v základní stanici (1.np) a směrová v ostatních stanicích, umístění signalizace a přivolávačů v zárubní šachetních dveří, gong při příjezdu do stanice -strojovna: bez strojovny, motor umístěn v hlavě výtahu, rozvaděč výtahu vedle vstupu do výtahu v poslední nástupní stanici.</t>
  </si>
  <si>
    <t>- pohon: trakční bezpřevodový s plynulou regulací -elektroinstalace: mikroprocesorový rozvaděč výtahu bude napojen na stávající rozvod v domě a bude umístěn v nejvyšší nástupní stanici jako součást šachetních dveří. Vedle těchto šachetních dveří bude také umístěn servisní panel.</t>
  </si>
  <si>
    <t>- osvětlení v kabině musí být 100 lx (měřeno na ovládacích prvcích a ve výšce 1 m nad podlahou), revizní místa nad kabinou a v šachtě musejí mít minimálně 50 lx, ostatní prostory 20lx</t>
  </si>
  <si>
    <t>612403380RT1</t>
  </si>
  <si>
    <t>Hrubá výplň rýh ve stěnách, jakoukoliv maltou maltou ze suchých směsí  30 x 30 mm, Malta zdicí obyčejná (G); pojivo: vápenocementové; zrnitost do 4,0 mm; M 5 N/mm2</t>
  </si>
  <si>
    <t>jakékoliv šířky rýhy,</t>
  </si>
  <si>
    <t>970031030R00</t>
  </si>
  <si>
    <t>Jádrové vrtání, kruhové prostupy v cihelném zdivu jádrové vrtání, d 30 mm</t>
  </si>
  <si>
    <t>0,50*5</t>
  </si>
  <si>
    <t>974031121R00</t>
  </si>
  <si>
    <t>Vysekání rýh v jakémkoliv zdivu cihelném v ploše  do hloubky 30 mm, šířky do 30 mm</t>
  </si>
  <si>
    <t>Včetně pomocného lešení o výšce podlahy do 1900 mm a pro zatížení do 1,5 kPa  (150 kg/m2).</t>
  </si>
  <si>
    <t>974054208R00</t>
  </si>
  <si>
    <t>Vyvrtání kapes pro krabice ve zdivu cihelném průměr do 80 mm</t>
  </si>
  <si>
    <t>999281111R00</t>
  </si>
  <si>
    <t xml:space="preserve">Přesun hmot pro opravy a údržbu objektů pro opravy a údržbu dosavadních objektů včetně vnějších plášťů  výšky do 25 m,  </t>
  </si>
  <si>
    <t>728614612R00</t>
  </si>
  <si>
    <t>Montáž axiálního nízkotlakého ventilátoru nástěnného, do průměru d 200 mm</t>
  </si>
  <si>
    <t>800-728</t>
  </si>
  <si>
    <t>7280001-0001</t>
  </si>
  <si>
    <t>Dodávka - Odtahový ventilátor 230V/ 50Hz, DN 125, S časovým doběhem</t>
  </si>
  <si>
    <t>728114112R00</t>
  </si>
  <si>
    <t>Montáž kruhového plastového potrubí do průměru d 200 mm</t>
  </si>
  <si>
    <t>4*0,5</t>
  </si>
  <si>
    <t>42985055R</t>
  </si>
  <si>
    <t>Potrubí plastové tuhé pro vzduchotechniku tvar: kruhový; materiál: PVC; d = 125 mm</t>
  </si>
  <si>
    <t>728415111R00</t>
  </si>
  <si>
    <t xml:space="preserve">Mřížky, regulátory montáž čtyřhranné větrací nebo ventilační mřížky, do průřezu 0,04 m2,  </t>
  </si>
  <si>
    <t>429727821R</t>
  </si>
  <si>
    <t>Mřížka do stěny; materiál: kov; tvar: kulatý; průměr = 125 mm; průměr příruby = 150 mm</t>
  </si>
  <si>
    <t>Popis produktu</t>
  </si>
  <si>
    <t>Větrací mřížka vyrobena z kovu je opatřena přírubou pro snadné usazení do stěny i napojení do vzduchovodu. ¨</t>
  </si>
  <si>
    <t>má síťku proti hmyzu, která zabraňuje vniknutí nežádoucího hmyzu.</t>
  </si>
  <si>
    <t>Zároveň je vhodná ke stylovému zakončení vzduchotechniky.</t>
  </si>
  <si>
    <t>Montáž: Větrací mřížka se připevňuje na zeď či na omítku, nebo se lehce spojí s potrubím jednoduchým zasunutím.</t>
  </si>
  <si>
    <t>Materiál: Mřížka je vyrobena z kovu</t>
  </si>
  <si>
    <t>998728103R00</t>
  </si>
  <si>
    <t>Přesun hmot pro vzduchotechniku v objektech výšky do 24 m</t>
  </si>
  <si>
    <t>vodorovně do 50 m</t>
  </si>
  <si>
    <t>783-00001</t>
  </si>
  <si>
    <t>Nátěr spojů uzemnění gumoasfaltem</t>
  </si>
  <si>
    <t>Nová část zemního pásku : 4,00</t>
  </si>
  <si>
    <t>799.01</t>
  </si>
  <si>
    <t>Mimostaveništní doprava</t>
  </si>
  <si>
    <t>799.02</t>
  </si>
  <si>
    <t>Podružný materiál</t>
  </si>
  <si>
    <t>Procentní sazba z hodnoty nosného materiálu.</t>
  </si>
  <si>
    <t>799.03</t>
  </si>
  <si>
    <t>Revize</t>
  </si>
  <si>
    <t>210110001RT2</t>
  </si>
  <si>
    <t>Montáž spínače nástěnného pro prostředí obyčejné nebo vlhké včetně zapojení a dodávky spínače, jednopólového,  , řazení 1</t>
  </si>
  <si>
    <t>210220301R00</t>
  </si>
  <si>
    <t>Montáž svorky hromosvodové do dvou šroubů</t>
  </si>
  <si>
    <t>Odkaz na mn. položky pořadí 35 : 25,00000</t>
  </si>
  <si>
    <t>Odkaz na mn. položky pořadí 36 : 15,00000</t>
  </si>
  <si>
    <t>Odkaz na mn. položky pořadí 37 : 1,00000</t>
  </si>
  <si>
    <t>210220302R00</t>
  </si>
  <si>
    <t>Montáž svorky hromosvodové nad dva šrouby</t>
  </si>
  <si>
    <t>Odkaz na mn. položky pořadí 38 : 8,00000</t>
  </si>
  <si>
    <t>Odkaz na mn. položky pořadí 39 : 4,00000</t>
  </si>
  <si>
    <t>210800548R00</t>
  </si>
  <si>
    <t xml:space="preserve">Montáž vodiče H07V-U (CY), 10 mm2, uloženého pevně,  </t>
  </si>
  <si>
    <t>210810014R00</t>
  </si>
  <si>
    <t>Montáž kabelu CYKY 750 V, 4 x 16 mm2, volně uloženého</t>
  </si>
  <si>
    <t>210810015R00</t>
  </si>
  <si>
    <t>Montáž kabelu CYKY 750 V, 5 x 1,5 mm2, volně uloženého</t>
  </si>
  <si>
    <t>210800214R00</t>
  </si>
  <si>
    <t xml:space="preserve">Montáž kabelu bezhalogenového CXKH 1 kV, 3 x 1,5 mm2, volně uloženého,  </t>
  </si>
  <si>
    <t>210800215R00</t>
  </si>
  <si>
    <t xml:space="preserve">Montáž kabelu bezhalogenového CXKH 1 kV, 3 x 2,5 mm2, volně uloženého,  </t>
  </si>
  <si>
    <t>210800247R00</t>
  </si>
  <si>
    <t xml:space="preserve">Montáž kabelu bezhalogenového CXKH 1 kV, 5 x 6 mm2, volně uloženého,  </t>
  </si>
  <si>
    <t>M21000-0001</t>
  </si>
  <si>
    <t>Montáž a dodávka - Rozvaděč RE1, Přisazená rozvodnice 600x1400x250, 2x 3f elektroměr, vybavení rozvaděče dle výkresu č.009</t>
  </si>
  <si>
    <t>M21000-0002</t>
  </si>
  <si>
    <t>Demontáž stávajícího ER pro byt Č.7, vybavení rozvaděče dle výkresu č.009</t>
  </si>
  <si>
    <t>M21000-0003</t>
  </si>
  <si>
    <t>Dodávka a montáž - Svítidlo LED, 15W, 4000K, s pohybovým čidlem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</si>
  <si>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</si>
  <si>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</si>
  <si>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</si>
  <si>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</si>
  <si>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</si>
  <si>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</si>
  <si>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pro osvětlení nástupišť : 40,00</t>
  </si>
  <si>
    <t>341118632R</t>
  </si>
  <si>
    <t>kabel 1-CXKH-V; bezhalogenový ohnioodolný; pro pevné uložení na kabelové nosné systémy v suchém nebo vlhkém prostředí; Cu jádro kulaté jednodrátové (RE); počet a průřez žil 3x2,5mm2; vnější průměr 11,0 mm; teplota použití -40 až 90 °C; max.provoz.teplota při zkratu 250 °C; min.teplota pokládky -5 °C; splňuje požadavky na požární odolnost; barva pláště hnědá</t>
  </si>
  <si>
    <t>3411186534R</t>
  </si>
  <si>
    <t>kabel 1-CXKH-V; bezhalogenový ohnioodolný; pro pevné uložení na kabelové nosné systémy v suchém nebo vlhkém prostředí; Cu jádro kulaté jednodrátové (RE); počet a průřez žil 5x6mm2; vnější průměr 16,0 mm; teplota použití -40 až 90 °C; max.provoz.teplota při zkratu 250 °C; min.teplota pokládky -5 °C; splňuje požadavky na požární odolnost; barva pláště hnědá</t>
  </si>
  <si>
    <t>34140967R</t>
  </si>
  <si>
    <t>vodič CY; silový, propojovací jednožilový; pevné uložení; jádro Cu plné holé; počet žil 1; jmen.průřez jádra 10,00 mm2; vnější průměr 5,6 mm; izolace PVC; tl. izolace min 0,8 mm; odolnost proti šíření plamene</t>
  </si>
  <si>
    <t>35441850R</t>
  </si>
  <si>
    <t>svorka univerzální; provedení Fe/Zn</t>
  </si>
  <si>
    <t>35441885R</t>
  </si>
  <si>
    <t>svorka spojovací pro lano; provedení Fe/Zn</t>
  </si>
  <si>
    <t>35441925R</t>
  </si>
  <si>
    <t>svorka zkušební pro lano; provedení Fe/Zn</t>
  </si>
  <si>
    <t>35441985R</t>
  </si>
  <si>
    <t>svorka pro zemnicí pásku; provedení Fe/Zn</t>
  </si>
  <si>
    <t>35441996R</t>
  </si>
  <si>
    <t>svorka zemnicí páska-drát; provedení Fe/Zn</t>
  </si>
  <si>
    <t>220111728R00</t>
  </si>
  <si>
    <t>Vodič svodový z FeZn drátu, D 10 mm</t>
  </si>
  <si>
    <t>222260056R00</t>
  </si>
  <si>
    <t>Krabice 8130 na hmoždinky</t>
  </si>
  <si>
    <t>3457142410R</t>
  </si>
  <si>
    <t>krabice elektroinstalační do prostředí se zvýšení vlhkostí, prachem; provedení uzavřené; mat. tělo PE, víčko PP, barva bílá RAL 9003; stupeň krytí IP 54; teplot.rozsah -5 až 60 °C; určeno pro rozvody s napětím 400 V a proudem max. 16 A; rozměry-průměr,hloubka 95x95x40 mm</t>
  </si>
  <si>
    <t>650010111R00</t>
  </si>
  <si>
    <t>Montáž lišty elektroinstalační, šířky do 40 mm</t>
  </si>
  <si>
    <t>20x20 : 8,00</t>
  </si>
  <si>
    <t>40x40 : 40,00</t>
  </si>
  <si>
    <t>650012111R00</t>
  </si>
  <si>
    <t xml:space="preserve">Uložení krabice pod omítku kruhové, bez zapojení,  </t>
  </si>
  <si>
    <t>650111116R00</t>
  </si>
  <si>
    <t xml:space="preserve">Montáž uzemňovacího vedení na povrchu, včetně svorek upevnění a připojení, průměru do 10 mm,  </t>
  </si>
  <si>
    <t>650111141R00</t>
  </si>
  <si>
    <t xml:space="preserve">Montáž uzemňovacího vedení v zemi, včetně svorek, propojení a izolace spojů, do 120 mm2,  </t>
  </si>
  <si>
    <t>650111911R00</t>
  </si>
  <si>
    <t>Montáž jímací tyče do 3 m délky tyče, na střešní hřeben</t>
  </si>
  <si>
    <t>650111781R00</t>
  </si>
  <si>
    <t>Montáž označovacího štítku na svod</t>
  </si>
  <si>
    <t>650112611R00</t>
  </si>
  <si>
    <t>Montáž - změření zemního odporu, včetně měřícího protokolu</t>
  </si>
  <si>
    <t>345715346R</t>
  </si>
  <si>
    <t>krabice elektroinstalační pod omítku; univerzální; s víčkem; materiál: PVC; průměr= 71 mm; hl = 45 mm; jmenovité napětí do 400 V; jmenovitý proud do 16 A</t>
  </si>
  <si>
    <t>34572172R</t>
  </si>
  <si>
    <t>lišta elektroinstalační hranatá; mat. PVC samozhášivé; Š x V 21,2 x 19,2 mm; délka 2,00 m; bílá; stupeň hořlavosti A1-F; teplot.rozsah -5 až 60 °C</t>
  </si>
  <si>
    <t>34572177R</t>
  </si>
  <si>
    <t>lišta elektroinstalační hranatá; mat. PVC samozhášivé; Š x V 40 x 40,3 mm; délka 2,00 m; bílá; stupeň hořlavosti A1-F; teplot.rozsah -5 až 60 °C</t>
  </si>
  <si>
    <t>35441030R</t>
  </si>
  <si>
    <t>tyč JR 1,0; jímací; provedení Fe/Zn; s rovným koncem; délka 1 000 mm</t>
  </si>
  <si>
    <t>35441120R</t>
  </si>
  <si>
    <t>pásek uzemňovací provedení pozinkovaný; 30 x 4 mm</t>
  </si>
  <si>
    <t>kg</t>
  </si>
  <si>
    <t>0,95*10,00</t>
  </si>
  <si>
    <t>35441212R</t>
  </si>
  <si>
    <t>držák jímače a trubky do zdiva; provedení Fe/Zn</t>
  </si>
  <si>
    <t>35441415R</t>
  </si>
  <si>
    <t>podpěra vedení do zdiva, do dřeva; provedení Fe/Zn; délka 150 mm</t>
  </si>
  <si>
    <t>35441860R</t>
  </si>
  <si>
    <t>svorka k jímací tyči; provedení Fe/Zn</t>
  </si>
  <si>
    <t>35444180R</t>
  </si>
  <si>
    <t>drát pr. 8 mm; AlMgSi T/4</t>
  </si>
  <si>
    <t>Přesun suti</t>
  </si>
  <si>
    <t>POL8_</t>
  </si>
  <si>
    <t>0,05482*4</t>
  </si>
  <si>
    <t>0,05482*19</t>
  </si>
  <si>
    <t>979082111R00</t>
  </si>
  <si>
    <t>Vnitrostaveništní doprava suti a vybouraných hmot do 10 m</t>
  </si>
  <si>
    <t>979999983R00</t>
  </si>
  <si>
    <t>Poplatek za recyklaci, cihel, kusovost do 1600 cm2, skupina 17 01 02 z Katalogu odpadů</t>
  </si>
  <si>
    <t>Použití: pro větrání jak bytových i nebytových objektů - od kuchyně, koupelny, kanceláře až po WC, garáže, prodejny nebo sklady je tato ventilační mřížka správnou volbou.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</si>
</sst>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qoT0yrvPFywmXPTq4oV4jED3U/zPiJ3q7dlliHDnbFsEkVyEI+ihoNskrqLpbeesm2lScBnAYV6YUwMO8gcQmQ==" saltValue="QaaFOXuB/AMvxNqvSVG8g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SUMIF(F61:F95,A16,I61:I95)+SUMIF(F61:F95,"PSU",I61:I95)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SUMIF(F61:F95,A17,I61:I95)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SUMIF(F61:F95,A18,I61:I95)</f>
        <v>0</v>
      </c>
      <c r="J18" s="85"/>
    </row>
    <row r="19" spans="1:10" ht="23.25" customHeight="1" x14ac:dyDescent="0.2">
      <c r="A19" s="196" t="s">
        <v>145</v>
      </c>
      <c r="B19" s="38" t="s">
        <v>27</v>
      </c>
      <c r="C19" s="62"/>
      <c r="D19" s="63"/>
      <c r="E19" s="83"/>
      <c r="F19" s="84"/>
      <c r="G19" s="83"/>
      <c r="H19" s="84"/>
      <c r="I19" s="83">
        <f>SUMIF(F61:F95,A19,I61:I95)</f>
        <v>0</v>
      </c>
      <c r="J19" s="85"/>
    </row>
    <row r="20" spans="1:10" ht="23.25" customHeight="1" x14ac:dyDescent="0.2">
      <c r="A20" s="196" t="s">
        <v>146</v>
      </c>
      <c r="B20" s="38" t="s">
        <v>28</v>
      </c>
      <c r="C20" s="62"/>
      <c r="D20" s="63"/>
      <c r="E20" s="83"/>
      <c r="F20" s="84"/>
      <c r="G20" s="83"/>
      <c r="H20" s="84"/>
      <c r="I20" s="83">
        <f>SUMIF(F61:F95,A20,I61:I95)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Naklady'!AE31+'01 1.01 Pol'!AE468+'01 1.02 Pol'!AE1126+'01 1.03 Pol'!AE111</f>
        <v>0</v>
      </c>
      <c r="G39" s="149">
        <f>'00 00 Naklady'!AF31+'01 1.01 Pol'!AF468+'01 1.02 Pol'!AF1126+'01 1.03 Pol'!AF111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Naklady'!AE31</f>
        <v>0</v>
      </c>
      <c r="G40" s="155">
        <f>'00 00 Naklady'!AF31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Naklady'!AE31</f>
        <v>0</v>
      </c>
      <c r="G41" s="150">
        <f>'00 00 Naklady'!AF31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'01 1.01 Pol'!AE468+'01 1.02 Pol'!AE1126+'01 1.03 Pol'!AE111</f>
        <v>0</v>
      </c>
      <c r="G43" s="155">
        <f>'01 1.01 Pol'!AF468+'01 1.02 Pol'!AF1126+'01 1.03 Pol'!AF111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58</v>
      </c>
      <c r="C44" s="147" t="s">
        <v>59</v>
      </c>
      <c r="D44" s="147"/>
      <c r="E44" s="147"/>
      <c r="F44" s="158">
        <f>'01 1.01 Pol'!AE468</f>
        <v>0</v>
      </c>
      <c r="G44" s="150">
        <f>'01 1.01 Pol'!AF468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60</v>
      </c>
      <c r="C45" s="147" t="s">
        <v>61</v>
      </c>
      <c r="D45" s="147"/>
      <c r="E45" s="147"/>
      <c r="F45" s="158">
        <f>'01 1.02 Pol'!AE1126</f>
        <v>0</v>
      </c>
      <c r="G45" s="150">
        <f>'01 1.02 Pol'!AF1126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62</v>
      </c>
      <c r="C46" s="147" t="s">
        <v>63</v>
      </c>
      <c r="D46" s="147"/>
      <c r="E46" s="147"/>
      <c r="F46" s="158">
        <f>'01 1.03 Pol'!AE111</f>
        <v>0</v>
      </c>
      <c r="G46" s="150">
        <f>'01 1.03 Pol'!AF111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/>
      <c r="B47" s="159" t="s">
        <v>64</v>
      </c>
      <c r="C47" s="160"/>
      <c r="D47" s="160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3">
        <f>SUMIF(A39:A46,"=1",I39:I46)</f>
        <v>0</v>
      </c>
      <c r="J47" s="164">
        <f>SUMIF(A39:A46,"=1",J39:J46)</f>
        <v>0</v>
      </c>
    </row>
    <row r="49" spans="1:10" x14ac:dyDescent="0.2">
      <c r="A49" t="s">
        <v>66</v>
      </c>
      <c r="B49" t="s">
        <v>67</v>
      </c>
    </row>
    <row r="50" spans="1:10" x14ac:dyDescent="0.2">
      <c r="A50" t="s">
        <v>68</v>
      </c>
      <c r="B50" t="s">
        <v>69</v>
      </c>
    </row>
    <row r="51" spans="1:10" x14ac:dyDescent="0.2">
      <c r="A51" t="s">
        <v>70</v>
      </c>
      <c r="B51" t="s">
        <v>71</v>
      </c>
    </row>
    <row r="52" spans="1:10" x14ac:dyDescent="0.2">
      <c r="A52" t="s">
        <v>68</v>
      </c>
      <c r="B52" t="s">
        <v>72</v>
      </c>
    </row>
    <row r="53" spans="1:10" x14ac:dyDescent="0.2">
      <c r="A53" t="s">
        <v>70</v>
      </c>
      <c r="B53" t="s">
        <v>73</v>
      </c>
    </row>
    <row r="54" spans="1:10" x14ac:dyDescent="0.2">
      <c r="A54" t="s">
        <v>70</v>
      </c>
      <c r="B54" t="s">
        <v>74</v>
      </c>
    </row>
    <row r="55" spans="1:10" x14ac:dyDescent="0.2">
      <c r="A55" t="s">
        <v>70</v>
      </c>
      <c r="B55" t="s">
        <v>75</v>
      </c>
    </row>
    <row r="58" spans="1:10" ht="15.75" x14ac:dyDescent="0.25">
      <c r="B58" s="175" t="s">
        <v>76</v>
      </c>
    </row>
    <row r="60" spans="1:10" ht="25.5" customHeight="1" x14ac:dyDescent="0.2">
      <c r="A60" s="177"/>
      <c r="B60" s="180" t="s">
        <v>17</v>
      </c>
      <c r="C60" s="180" t="s">
        <v>5</v>
      </c>
      <c r="D60" s="181"/>
      <c r="E60" s="181"/>
      <c r="F60" s="182" t="s">
        <v>77</v>
      </c>
      <c r="G60" s="182"/>
      <c r="H60" s="182"/>
      <c r="I60" s="182" t="s">
        <v>29</v>
      </c>
      <c r="J60" s="182" t="s">
        <v>0</v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24</v>
      </c>
      <c r="G61" s="193"/>
      <c r="H61" s="193"/>
      <c r="I61" s="193">
        <f>'01 1.01 Pol'!G8+'01 1.02 Pol'!G8</f>
        <v>0</v>
      </c>
      <c r="J61" s="189" t="str">
        <f>IF(I96=0,"",I61/I96*100)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24</v>
      </c>
      <c r="G62" s="193"/>
      <c r="H62" s="193"/>
      <c r="I62" s="193">
        <f>'01 1.01 Pol'!G69</f>
        <v>0</v>
      </c>
      <c r="J62" s="189" t="str">
        <f>IF(I96=0,"",I62/I96*100)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24</v>
      </c>
      <c r="G63" s="193"/>
      <c r="H63" s="193"/>
      <c r="I63" s="193">
        <f>'01 1.01 Pol'!G74+'01 1.02 Pol'!G26</f>
        <v>0</v>
      </c>
      <c r="J63" s="189" t="str">
        <f>IF(I96=0,"",I63/I96*100)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24</v>
      </c>
      <c r="G64" s="193"/>
      <c r="H64" s="193"/>
      <c r="I64" s="193">
        <f>'01 1.02 Pol'!G123</f>
        <v>0</v>
      </c>
      <c r="J64" s="189" t="str">
        <f>IF(I96=0,"",I64/I96*100)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24</v>
      </c>
      <c r="G65" s="193"/>
      <c r="H65" s="193"/>
      <c r="I65" s="193">
        <f>'01 1.02 Pol'!G238</f>
        <v>0</v>
      </c>
      <c r="J65" s="189" t="str">
        <f>IF(I96=0,"",I65/I96*100)</f>
        <v/>
      </c>
    </row>
    <row r="66" spans="1:10" ht="36.75" customHeight="1" x14ac:dyDescent="0.2">
      <c r="A66" s="178"/>
      <c r="B66" s="183" t="s">
        <v>88</v>
      </c>
      <c r="C66" s="184" t="s">
        <v>89</v>
      </c>
      <c r="D66" s="185"/>
      <c r="E66" s="185"/>
      <c r="F66" s="192" t="s">
        <v>24</v>
      </c>
      <c r="G66" s="193"/>
      <c r="H66" s="193"/>
      <c r="I66" s="193">
        <f>'01 1.02 Pol'!G240</f>
        <v>0</v>
      </c>
      <c r="J66" s="189" t="str">
        <f>IF(I96=0,"",I66/I96*100)</f>
        <v/>
      </c>
    </row>
    <row r="67" spans="1:10" ht="36.75" customHeight="1" x14ac:dyDescent="0.2">
      <c r="A67" s="178"/>
      <c r="B67" s="183" t="s">
        <v>90</v>
      </c>
      <c r="C67" s="184" t="s">
        <v>91</v>
      </c>
      <c r="D67" s="185"/>
      <c r="E67" s="185"/>
      <c r="F67" s="192" t="s">
        <v>24</v>
      </c>
      <c r="G67" s="193"/>
      <c r="H67" s="193"/>
      <c r="I67" s="193">
        <f>'01 1.02 Pol'!G243+'01 1.03 Pol'!G8</f>
        <v>0</v>
      </c>
      <c r="J67" s="189" t="str">
        <f>IF(I96=0,"",I67/I96*100)</f>
        <v/>
      </c>
    </row>
    <row r="68" spans="1:10" ht="36.75" customHeight="1" x14ac:dyDescent="0.2">
      <c r="A68" s="178"/>
      <c r="B68" s="183" t="s">
        <v>92</v>
      </c>
      <c r="C68" s="184" t="s">
        <v>93</v>
      </c>
      <c r="D68" s="185"/>
      <c r="E68" s="185"/>
      <c r="F68" s="192" t="s">
        <v>24</v>
      </c>
      <c r="G68" s="193"/>
      <c r="H68" s="193"/>
      <c r="I68" s="193">
        <f>'01 1.02 Pol'!G320</f>
        <v>0</v>
      </c>
      <c r="J68" s="189" t="str">
        <f>IF(I96=0,"",I68/I96*100)</f>
        <v/>
      </c>
    </row>
    <row r="69" spans="1:10" ht="36.75" customHeight="1" x14ac:dyDescent="0.2">
      <c r="A69" s="178"/>
      <c r="B69" s="183" t="s">
        <v>94</v>
      </c>
      <c r="C69" s="184" t="s">
        <v>95</v>
      </c>
      <c r="D69" s="185"/>
      <c r="E69" s="185"/>
      <c r="F69" s="192" t="s">
        <v>24</v>
      </c>
      <c r="G69" s="193"/>
      <c r="H69" s="193"/>
      <c r="I69" s="193">
        <f>'01 1.02 Pol'!G433</f>
        <v>0</v>
      </c>
      <c r="J69" s="189" t="str">
        <f>IF(I96=0,"",I69/I96*100)</f>
        <v/>
      </c>
    </row>
    <row r="70" spans="1:10" ht="36.75" customHeight="1" x14ac:dyDescent="0.2">
      <c r="A70" s="178"/>
      <c r="B70" s="183" t="s">
        <v>96</v>
      </c>
      <c r="C70" s="184" t="s">
        <v>97</v>
      </c>
      <c r="D70" s="185"/>
      <c r="E70" s="185"/>
      <c r="F70" s="192" t="s">
        <v>24</v>
      </c>
      <c r="G70" s="193"/>
      <c r="H70" s="193"/>
      <c r="I70" s="193">
        <f>'01 1.02 Pol'!G540</f>
        <v>0</v>
      </c>
      <c r="J70" s="189" t="str">
        <f>IF(I96=0,"",I70/I96*100)</f>
        <v/>
      </c>
    </row>
    <row r="71" spans="1:10" ht="36.75" customHeight="1" x14ac:dyDescent="0.2">
      <c r="A71" s="178"/>
      <c r="B71" s="183" t="s">
        <v>98</v>
      </c>
      <c r="C71" s="184" t="s">
        <v>99</v>
      </c>
      <c r="D71" s="185"/>
      <c r="E71" s="185"/>
      <c r="F71" s="192" t="s">
        <v>24</v>
      </c>
      <c r="G71" s="193"/>
      <c r="H71" s="193"/>
      <c r="I71" s="193">
        <f>'01 1.01 Pol'!G80+'01 1.02 Pol'!G551</f>
        <v>0</v>
      </c>
      <c r="J71" s="189" t="str">
        <f>IF(I96=0,"",I71/I96*100)</f>
        <v/>
      </c>
    </row>
    <row r="72" spans="1:10" ht="36.75" customHeight="1" x14ac:dyDescent="0.2">
      <c r="A72" s="178"/>
      <c r="B72" s="183" t="s">
        <v>100</v>
      </c>
      <c r="C72" s="184" t="s">
        <v>101</v>
      </c>
      <c r="D72" s="185"/>
      <c r="E72" s="185"/>
      <c r="F72" s="192" t="s">
        <v>24</v>
      </c>
      <c r="G72" s="193"/>
      <c r="H72" s="193"/>
      <c r="I72" s="193">
        <f>'01 1.01 Pol'!G105+'01 1.02 Pol'!G622</f>
        <v>0</v>
      </c>
      <c r="J72" s="189" t="str">
        <f>IF(I96=0,"",I72/I96*100)</f>
        <v/>
      </c>
    </row>
    <row r="73" spans="1:10" ht="36.75" customHeight="1" x14ac:dyDescent="0.2">
      <c r="A73" s="178"/>
      <c r="B73" s="183" t="s">
        <v>102</v>
      </c>
      <c r="C73" s="184" t="s">
        <v>103</v>
      </c>
      <c r="D73" s="185"/>
      <c r="E73" s="185"/>
      <c r="F73" s="192" t="s">
        <v>24</v>
      </c>
      <c r="G73" s="193"/>
      <c r="H73" s="193"/>
      <c r="I73" s="193">
        <f>'01 1.02 Pol'!G638</f>
        <v>0</v>
      </c>
      <c r="J73" s="189" t="str">
        <f>IF(I96=0,"",I73/I96*100)</f>
        <v/>
      </c>
    </row>
    <row r="74" spans="1:10" ht="36.75" customHeight="1" x14ac:dyDescent="0.2">
      <c r="A74" s="178"/>
      <c r="B74" s="183" t="s">
        <v>104</v>
      </c>
      <c r="C74" s="184" t="s">
        <v>105</v>
      </c>
      <c r="D74" s="185"/>
      <c r="E74" s="185"/>
      <c r="F74" s="192" t="s">
        <v>24</v>
      </c>
      <c r="G74" s="193"/>
      <c r="H74" s="193"/>
      <c r="I74" s="193">
        <f>'01 1.01 Pol'!G164+'01 1.03 Pol'!G11</f>
        <v>0</v>
      </c>
      <c r="J74" s="189" t="str">
        <f>IF(I96=0,"",I74/I96*100)</f>
        <v/>
      </c>
    </row>
    <row r="75" spans="1:10" ht="36.75" customHeight="1" x14ac:dyDescent="0.2">
      <c r="A75" s="178"/>
      <c r="B75" s="183" t="s">
        <v>106</v>
      </c>
      <c r="C75" s="184" t="s">
        <v>107</v>
      </c>
      <c r="D75" s="185"/>
      <c r="E75" s="185"/>
      <c r="F75" s="192" t="s">
        <v>24</v>
      </c>
      <c r="G75" s="193"/>
      <c r="H75" s="193"/>
      <c r="I75" s="193">
        <f>'01 1.01 Pol'!G296+'01 1.02 Pol'!G662+'01 1.03 Pol'!G17</f>
        <v>0</v>
      </c>
      <c r="J75" s="189" t="str">
        <f>IF(I96=0,"",I75/I96*100)</f>
        <v/>
      </c>
    </row>
    <row r="76" spans="1:10" ht="36.75" customHeight="1" x14ac:dyDescent="0.2">
      <c r="A76" s="178"/>
      <c r="B76" s="183" t="s">
        <v>108</v>
      </c>
      <c r="C76" s="184" t="s">
        <v>109</v>
      </c>
      <c r="D76" s="185"/>
      <c r="E76" s="185"/>
      <c r="F76" s="192" t="s">
        <v>25</v>
      </c>
      <c r="G76" s="193"/>
      <c r="H76" s="193"/>
      <c r="I76" s="193">
        <f>'01 1.02 Pol'!G665</f>
        <v>0</v>
      </c>
      <c r="J76" s="189" t="str">
        <f>IF(I96=0,"",I76/I96*100)</f>
        <v/>
      </c>
    </row>
    <row r="77" spans="1:10" ht="36.75" customHeight="1" x14ac:dyDescent="0.2">
      <c r="A77" s="178"/>
      <c r="B77" s="183" t="s">
        <v>110</v>
      </c>
      <c r="C77" s="184" t="s">
        <v>111</v>
      </c>
      <c r="D77" s="185"/>
      <c r="E77" s="185"/>
      <c r="F77" s="192" t="s">
        <v>25</v>
      </c>
      <c r="G77" s="193"/>
      <c r="H77" s="193"/>
      <c r="I77" s="193">
        <f>'01 1.02 Pol'!G709</f>
        <v>0</v>
      </c>
      <c r="J77" s="189" t="str">
        <f>IF(I96=0,"",I77/I96*100)</f>
        <v/>
      </c>
    </row>
    <row r="78" spans="1:10" ht="36.75" customHeight="1" x14ac:dyDescent="0.2">
      <c r="A78" s="178"/>
      <c r="B78" s="183" t="s">
        <v>112</v>
      </c>
      <c r="C78" s="184" t="s">
        <v>113</v>
      </c>
      <c r="D78" s="185"/>
      <c r="E78" s="185"/>
      <c r="F78" s="192" t="s">
        <v>25</v>
      </c>
      <c r="G78" s="193"/>
      <c r="H78" s="193"/>
      <c r="I78" s="193">
        <f>'01 1.01 Pol'!G299+'01 1.02 Pol'!G730</f>
        <v>0</v>
      </c>
      <c r="J78" s="189" t="str">
        <f>IF(I96=0,"",I78/I96*100)</f>
        <v/>
      </c>
    </row>
    <row r="79" spans="1:10" ht="36.75" customHeight="1" x14ac:dyDescent="0.2">
      <c r="A79" s="178"/>
      <c r="B79" s="183" t="s">
        <v>114</v>
      </c>
      <c r="C79" s="184" t="s">
        <v>115</v>
      </c>
      <c r="D79" s="185"/>
      <c r="E79" s="185"/>
      <c r="F79" s="192" t="s">
        <v>25</v>
      </c>
      <c r="G79" s="193"/>
      <c r="H79" s="193"/>
      <c r="I79" s="193">
        <f>'01 1.01 Pol'!G306+'01 1.02 Pol'!G760</f>
        <v>0</v>
      </c>
      <c r="J79" s="189" t="str">
        <f>IF(I96=0,"",I79/I96*100)</f>
        <v/>
      </c>
    </row>
    <row r="80" spans="1:10" ht="36.75" customHeight="1" x14ac:dyDescent="0.2">
      <c r="A80" s="178"/>
      <c r="B80" s="183" t="s">
        <v>116</v>
      </c>
      <c r="C80" s="184" t="s">
        <v>117</v>
      </c>
      <c r="D80" s="185"/>
      <c r="E80" s="185"/>
      <c r="F80" s="192" t="s">
        <v>25</v>
      </c>
      <c r="G80" s="193"/>
      <c r="H80" s="193"/>
      <c r="I80" s="193">
        <f>'01 1.02 Pol'!G775+'01 1.03 Pol'!G20</f>
        <v>0</v>
      </c>
      <c r="J80" s="189" t="str">
        <f>IF(I96=0,"",I80/I96*100)</f>
        <v/>
      </c>
    </row>
    <row r="81" spans="1:10" ht="36.75" customHeight="1" x14ac:dyDescent="0.2">
      <c r="A81" s="178"/>
      <c r="B81" s="183" t="s">
        <v>118</v>
      </c>
      <c r="C81" s="184" t="s">
        <v>119</v>
      </c>
      <c r="D81" s="185"/>
      <c r="E81" s="185"/>
      <c r="F81" s="192" t="s">
        <v>25</v>
      </c>
      <c r="G81" s="193"/>
      <c r="H81" s="193"/>
      <c r="I81" s="193">
        <f>'01 1.02 Pol'!G790</f>
        <v>0</v>
      </c>
      <c r="J81" s="189" t="str">
        <f>IF(I96=0,"",I81/I96*100)</f>
        <v/>
      </c>
    </row>
    <row r="82" spans="1:10" ht="36.75" customHeight="1" x14ac:dyDescent="0.2">
      <c r="A82" s="178"/>
      <c r="B82" s="183" t="s">
        <v>120</v>
      </c>
      <c r="C82" s="184" t="s">
        <v>121</v>
      </c>
      <c r="D82" s="185"/>
      <c r="E82" s="185"/>
      <c r="F82" s="192" t="s">
        <v>25</v>
      </c>
      <c r="G82" s="193"/>
      <c r="H82" s="193"/>
      <c r="I82" s="193">
        <f>'01 1.01 Pol'!G313+'01 1.02 Pol'!G820</f>
        <v>0</v>
      </c>
      <c r="J82" s="189" t="str">
        <f>IF(I96=0,"",I82/I96*100)</f>
        <v/>
      </c>
    </row>
    <row r="83" spans="1:10" ht="36.75" customHeight="1" x14ac:dyDescent="0.2">
      <c r="A83" s="178"/>
      <c r="B83" s="183" t="s">
        <v>122</v>
      </c>
      <c r="C83" s="184" t="s">
        <v>123</v>
      </c>
      <c r="D83" s="185"/>
      <c r="E83" s="185"/>
      <c r="F83" s="192" t="s">
        <v>25</v>
      </c>
      <c r="G83" s="193"/>
      <c r="H83" s="193"/>
      <c r="I83" s="193">
        <f>'01 1.02 Pol'!G848</f>
        <v>0</v>
      </c>
      <c r="J83" s="189" t="str">
        <f>IF(I96=0,"",I83/I96*100)</f>
        <v/>
      </c>
    </row>
    <row r="84" spans="1:10" ht="36.75" customHeight="1" x14ac:dyDescent="0.2">
      <c r="A84" s="178"/>
      <c r="B84" s="183" t="s">
        <v>124</v>
      </c>
      <c r="C84" s="184" t="s">
        <v>125</v>
      </c>
      <c r="D84" s="185"/>
      <c r="E84" s="185"/>
      <c r="F84" s="192" t="s">
        <v>25</v>
      </c>
      <c r="G84" s="193"/>
      <c r="H84" s="193"/>
      <c r="I84" s="193">
        <f>'01 1.02 Pol'!G859</f>
        <v>0</v>
      </c>
      <c r="J84" s="189" t="str">
        <f>IF(I96=0,"",I84/I96*100)</f>
        <v/>
      </c>
    </row>
    <row r="85" spans="1:10" ht="36.75" customHeight="1" x14ac:dyDescent="0.2">
      <c r="A85" s="178"/>
      <c r="B85" s="183" t="s">
        <v>126</v>
      </c>
      <c r="C85" s="184" t="s">
        <v>127</v>
      </c>
      <c r="D85" s="185"/>
      <c r="E85" s="185"/>
      <c r="F85" s="192" t="s">
        <v>25</v>
      </c>
      <c r="G85" s="193"/>
      <c r="H85" s="193"/>
      <c r="I85" s="193">
        <f>'01 1.03 Pol'!G38</f>
        <v>0</v>
      </c>
      <c r="J85" s="189" t="str">
        <f>IF(I96=0,"",I85/I96*100)</f>
        <v/>
      </c>
    </row>
    <row r="86" spans="1:10" ht="36.75" customHeight="1" x14ac:dyDescent="0.2">
      <c r="A86" s="178"/>
      <c r="B86" s="183" t="s">
        <v>128</v>
      </c>
      <c r="C86" s="184" t="s">
        <v>129</v>
      </c>
      <c r="D86" s="185"/>
      <c r="E86" s="185"/>
      <c r="F86" s="192" t="s">
        <v>25</v>
      </c>
      <c r="G86" s="193"/>
      <c r="H86" s="193"/>
      <c r="I86" s="193">
        <f>'01 1.02 Pol'!G1059</f>
        <v>0</v>
      </c>
      <c r="J86" s="189" t="str">
        <f>IF(I96=0,"",I86/I96*100)</f>
        <v/>
      </c>
    </row>
    <row r="87" spans="1:10" ht="36.75" customHeight="1" x14ac:dyDescent="0.2">
      <c r="A87" s="178"/>
      <c r="B87" s="183" t="s">
        <v>130</v>
      </c>
      <c r="C87" s="184" t="s">
        <v>131</v>
      </c>
      <c r="D87" s="185"/>
      <c r="E87" s="185"/>
      <c r="F87" s="192" t="s">
        <v>25</v>
      </c>
      <c r="G87" s="193"/>
      <c r="H87" s="193"/>
      <c r="I87" s="193">
        <f>'01 1.01 Pol'!G372</f>
        <v>0</v>
      </c>
      <c r="J87" s="189" t="str">
        <f>IF(I96=0,"",I87/I96*100)</f>
        <v/>
      </c>
    </row>
    <row r="88" spans="1:10" ht="36.75" customHeight="1" x14ac:dyDescent="0.2">
      <c r="A88" s="178"/>
      <c r="B88" s="183" t="s">
        <v>132</v>
      </c>
      <c r="C88" s="184" t="s">
        <v>133</v>
      </c>
      <c r="D88" s="185"/>
      <c r="E88" s="185"/>
      <c r="F88" s="192" t="s">
        <v>25</v>
      </c>
      <c r="G88" s="193"/>
      <c r="H88" s="193"/>
      <c r="I88" s="193">
        <f>'01 1.03 Pol'!G41</f>
        <v>0</v>
      </c>
      <c r="J88" s="189" t="str">
        <f>IF(I96=0,"",I88/I96*100)</f>
        <v/>
      </c>
    </row>
    <row r="89" spans="1:10" ht="36.75" customHeight="1" x14ac:dyDescent="0.2">
      <c r="A89" s="178"/>
      <c r="B89" s="183" t="s">
        <v>134</v>
      </c>
      <c r="C89" s="184" t="s">
        <v>135</v>
      </c>
      <c r="D89" s="185"/>
      <c r="E89" s="185"/>
      <c r="F89" s="192" t="s">
        <v>26</v>
      </c>
      <c r="G89" s="193"/>
      <c r="H89" s="193"/>
      <c r="I89" s="193">
        <f>'01 1.03 Pol'!G46</f>
        <v>0</v>
      </c>
      <c r="J89" s="189" t="str">
        <f>IF(I96=0,"",I89/I96*100)</f>
        <v/>
      </c>
    </row>
    <row r="90" spans="1:10" ht="36.75" customHeight="1" x14ac:dyDescent="0.2">
      <c r="A90" s="178"/>
      <c r="B90" s="183" t="s">
        <v>136</v>
      </c>
      <c r="C90" s="184" t="s">
        <v>137</v>
      </c>
      <c r="D90" s="185"/>
      <c r="E90" s="185"/>
      <c r="F90" s="192" t="s">
        <v>26</v>
      </c>
      <c r="G90" s="193"/>
      <c r="H90" s="193"/>
      <c r="I90" s="193">
        <f>'01 1.03 Pol'!G76</f>
        <v>0</v>
      </c>
      <c r="J90" s="189" t="str">
        <f>IF(I96=0,"",I90/I96*100)</f>
        <v/>
      </c>
    </row>
    <row r="91" spans="1:10" ht="36.75" customHeight="1" x14ac:dyDescent="0.2">
      <c r="A91" s="178"/>
      <c r="B91" s="183" t="s">
        <v>138</v>
      </c>
      <c r="C91" s="184" t="s">
        <v>139</v>
      </c>
      <c r="D91" s="185"/>
      <c r="E91" s="185"/>
      <c r="F91" s="192" t="s">
        <v>26</v>
      </c>
      <c r="G91" s="193"/>
      <c r="H91" s="193"/>
      <c r="I91" s="193">
        <f>'01 1.02 Pol'!G1082</f>
        <v>0</v>
      </c>
      <c r="J91" s="189" t="str">
        <f>IF(I96=0,"",I91/I96*100)</f>
        <v/>
      </c>
    </row>
    <row r="92" spans="1:10" ht="36.75" customHeight="1" x14ac:dyDescent="0.2">
      <c r="A92" s="178"/>
      <c r="B92" s="183" t="s">
        <v>140</v>
      </c>
      <c r="C92" s="184" t="s">
        <v>141</v>
      </c>
      <c r="D92" s="185"/>
      <c r="E92" s="185"/>
      <c r="F92" s="192" t="s">
        <v>26</v>
      </c>
      <c r="G92" s="193"/>
      <c r="H92" s="193"/>
      <c r="I92" s="193">
        <f>'01 1.03 Pol'!G80</f>
        <v>0</v>
      </c>
      <c r="J92" s="189" t="str">
        <f>IF(I96=0,"",I92/I96*100)</f>
        <v/>
      </c>
    </row>
    <row r="93" spans="1:10" ht="36.75" customHeight="1" x14ac:dyDescent="0.2">
      <c r="A93" s="178"/>
      <c r="B93" s="183" t="s">
        <v>142</v>
      </c>
      <c r="C93" s="184" t="s">
        <v>143</v>
      </c>
      <c r="D93" s="185"/>
      <c r="E93" s="185"/>
      <c r="F93" s="192" t="s">
        <v>144</v>
      </c>
      <c r="G93" s="193"/>
      <c r="H93" s="193"/>
      <c r="I93" s="193">
        <f>'01 1.01 Pol'!G404+'01 1.03 Pol'!G100</f>
        <v>0</v>
      </c>
      <c r="J93" s="189" t="str">
        <f>IF(I96=0,"",I93/I96*100)</f>
        <v/>
      </c>
    </row>
    <row r="94" spans="1:10" ht="36.75" customHeight="1" x14ac:dyDescent="0.2">
      <c r="A94" s="178"/>
      <c r="B94" s="183" t="s">
        <v>145</v>
      </c>
      <c r="C94" s="184" t="s">
        <v>27</v>
      </c>
      <c r="D94" s="185"/>
      <c r="E94" s="185"/>
      <c r="F94" s="192" t="s">
        <v>145</v>
      </c>
      <c r="G94" s="193"/>
      <c r="H94" s="193"/>
      <c r="I94" s="193">
        <f>'00 00 Naklady'!G8</f>
        <v>0</v>
      </c>
      <c r="J94" s="189" t="str">
        <f>IF(I96=0,"",I94/I96*100)</f>
        <v/>
      </c>
    </row>
    <row r="95" spans="1:10" ht="36.75" customHeight="1" x14ac:dyDescent="0.2">
      <c r="A95" s="178"/>
      <c r="B95" s="183" t="s">
        <v>146</v>
      </c>
      <c r="C95" s="184" t="s">
        <v>28</v>
      </c>
      <c r="D95" s="185"/>
      <c r="E95" s="185"/>
      <c r="F95" s="192" t="s">
        <v>146</v>
      </c>
      <c r="G95" s="193"/>
      <c r="H95" s="193"/>
      <c r="I95" s="193">
        <f>'00 00 Naklady'!G15</f>
        <v>0</v>
      </c>
      <c r="J95" s="189" t="str">
        <f>IF(I96=0,"",I95/I96*100)</f>
        <v/>
      </c>
    </row>
    <row r="96" spans="1:10" ht="25.5" customHeight="1" x14ac:dyDescent="0.2">
      <c r="A96" s="179"/>
      <c r="B96" s="186" t="s">
        <v>1</v>
      </c>
      <c r="C96" s="187"/>
      <c r="D96" s="188"/>
      <c r="E96" s="188"/>
      <c r="F96" s="194"/>
      <c r="G96" s="195"/>
      <c r="H96" s="195"/>
      <c r="I96" s="195">
        <f>SUM(I61:I95)</f>
        <v>0</v>
      </c>
      <c r="J96" s="190">
        <f>SUM(J61:J95)</f>
        <v>0</v>
      </c>
    </row>
    <row r="97" spans="6:10" x14ac:dyDescent="0.2">
      <c r="F97" s="135"/>
      <c r="G97" s="135"/>
      <c r="H97" s="135"/>
      <c r="I97" s="135"/>
      <c r="J97" s="191"/>
    </row>
    <row r="98" spans="6:10" x14ac:dyDescent="0.2">
      <c r="F98" s="135"/>
      <c r="G98" s="135"/>
      <c r="H98" s="135"/>
      <c r="I98" s="135"/>
      <c r="J98" s="191"/>
    </row>
    <row r="99" spans="6:10" x14ac:dyDescent="0.2">
      <c r="F99" s="135"/>
      <c r="G99" s="135"/>
      <c r="H99" s="135"/>
      <c r="I99" s="135"/>
      <c r="J99" s="191"/>
    </row>
  </sheetData>
  <sheetProtection algorithmName="SHA-512" hashValue="fXa+n6NpVaxG3QzSYpUjyAJGNxD3YAMdQBJ5tumCZ0QOybNhyISN23NUBE5bCt133Au1w8RsyBqv22DIpLszww==" saltValue="2mPdb+C5uDt4N4Un6NEeK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92:E92"/>
    <mergeCell ref="C93:E93"/>
    <mergeCell ref="C94:E94"/>
    <mergeCell ref="C95:E95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HaAcbOkW7iKT326v8Ya1ZFksLkbmc/8K21aRo25wVUOPgQQsu44tr3f7uIWioVBZ8imklBxlCvj8y1KmX4z6RA==" saltValue="jqupodDXJjjkHD5ov//T2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147</v>
      </c>
      <c r="B1" s="197"/>
      <c r="C1" s="197"/>
      <c r="D1" s="197"/>
      <c r="E1" s="197"/>
      <c r="F1" s="197"/>
      <c r="G1" s="197"/>
      <c r="AG1" t="s">
        <v>148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149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150</v>
      </c>
      <c r="AG3" t="s">
        <v>151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152</v>
      </c>
    </row>
    <row r="5" spans="1:60" x14ac:dyDescent="0.2">
      <c r="D5" s="10"/>
    </row>
    <row r="6" spans="1:60" ht="38.25" x14ac:dyDescent="0.2">
      <c r="A6" s="208" t="s">
        <v>153</v>
      </c>
      <c r="B6" s="210" t="s">
        <v>154</v>
      </c>
      <c r="C6" s="210" t="s">
        <v>155</v>
      </c>
      <c r="D6" s="209" t="s">
        <v>156</v>
      </c>
      <c r="E6" s="208" t="s">
        <v>157</v>
      </c>
      <c r="F6" s="207" t="s">
        <v>158</v>
      </c>
      <c r="G6" s="208" t="s">
        <v>29</v>
      </c>
      <c r="H6" s="211" t="s">
        <v>30</v>
      </c>
      <c r="I6" s="211" t="s">
        <v>159</v>
      </c>
      <c r="J6" s="211" t="s">
        <v>31</v>
      </c>
      <c r="K6" s="211" t="s">
        <v>160</v>
      </c>
      <c r="L6" s="211" t="s">
        <v>161</v>
      </c>
      <c r="M6" s="211" t="s">
        <v>162</v>
      </c>
      <c r="N6" s="211" t="s">
        <v>163</v>
      </c>
      <c r="O6" s="211" t="s">
        <v>164</v>
      </c>
      <c r="P6" s="211" t="s">
        <v>165</v>
      </c>
      <c r="Q6" s="211" t="s">
        <v>166</v>
      </c>
      <c r="R6" s="211" t="s">
        <v>167</v>
      </c>
      <c r="S6" s="211" t="s">
        <v>168</v>
      </c>
      <c r="T6" s="211" t="s">
        <v>169</v>
      </c>
      <c r="U6" s="211" t="s">
        <v>170</v>
      </c>
      <c r="V6" s="211" t="s">
        <v>171</v>
      </c>
      <c r="W6" s="211" t="s">
        <v>172</v>
      </c>
      <c r="X6" s="211" t="s">
        <v>173</v>
      </c>
      <c r="Y6" s="211" t="s">
        <v>174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175</v>
      </c>
      <c r="B8" s="230" t="s">
        <v>145</v>
      </c>
      <c r="C8" s="252" t="s">
        <v>27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0</v>
      </c>
      <c r="W8" s="228"/>
      <c r="X8" s="228"/>
      <c r="Y8" s="228"/>
      <c r="AG8" t="s">
        <v>176</v>
      </c>
    </row>
    <row r="9" spans="1:60" outlineLevel="1" x14ac:dyDescent="0.2">
      <c r="A9" s="236">
        <v>1</v>
      </c>
      <c r="B9" s="237" t="s">
        <v>177</v>
      </c>
      <c r="C9" s="253" t="s">
        <v>178</v>
      </c>
      <c r="D9" s="238" t="s">
        <v>179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12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180</v>
      </c>
      <c r="T9" s="242" t="s">
        <v>181</v>
      </c>
      <c r="U9" s="222">
        <v>0</v>
      </c>
      <c r="V9" s="222">
        <f>ROUND(E9*U9,2)</f>
        <v>0</v>
      </c>
      <c r="W9" s="222"/>
      <c r="X9" s="222" t="s">
        <v>182</v>
      </c>
      <c r="Y9" s="222" t="s">
        <v>183</v>
      </c>
      <c r="Z9" s="212"/>
      <c r="AA9" s="212"/>
      <c r="AB9" s="212"/>
      <c r="AC9" s="212"/>
      <c r="AD9" s="212"/>
      <c r="AE9" s="212"/>
      <c r="AF9" s="212"/>
      <c r="AG9" s="212" t="s">
        <v>184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4" t="s">
        <v>185</v>
      </c>
      <c r="D10" s="243"/>
      <c r="E10" s="243"/>
      <c r="F10" s="243"/>
      <c r="G10" s="243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186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6">
        <v>2</v>
      </c>
      <c r="B11" s="237" t="s">
        <v>187</v>
      </c>
      <c r="C11" s="253" t="s">
        <v>188</v>
      </c>
      <c r="D11" s="238" t="s">
        <v>179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12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180</v>
      </c>
      <c r="T11" s="242" t="s">
        <v>181</v>
      </c>
      <c r="U11" s="222">
        <v>0</v>
      </c>
      <c r="V11" s="222">
        <f>ROUND(E11*U11,2)</f>
        <v>0</v>
      </c>
      <c r="W11" s="222"/>
      <c r="X11" s="222" t="s">
        <v>182</v>
      </c>
      <c r="Y11" s="222" t="s">
        <v>183</v>
      </c>
      <c r="Z11" s="212"/>
      <c r="AA11" s="212"/>
      <c r="AB11" s="212"/>
      <c r="AC11" s="212"/>
      <c r="AD11" s="212"/>
      <c r="AE11" s="212"/>
      <c r="AF11" s="212"/>
      <c r="AG11" s="212" t="s">
        <v>189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2" x14ac:dyDescent="0.2">
      <c r="A12" s="219"/>
      <c r="B12" s="220"/>
      <c r="C12" s="254" t="s">
        <v>190</v>
      </c>
      <c r="D12" s="243"/>
      <c r="E12" s="243"/>
      <c r="F12" s="243"/>
      <c r="G12" s="243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186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4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6">
        <v>3</v>
      </c>
      <c r="B13" s="237" t="s">
        <v>191</v>
      </c>
      <c r="C13" s="253" t="s">
        <v>192</v>
      </c>
      <c r="D13" s="238" t="s">
        <v>179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12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193</v>
      </c>
      <c r="T13" s="242" t="s">
        <v>181</v>
      </c>
      <c r="U13" s="222">
        <v>0</v>
      </c>
      <c r="V13" s="222">
        <f>ROUND(E13*U13,2)</f>
        <v>0</v>
      </c>
      <c r="W13" s="222"/>
      <c r="X13" s="222" t="s">
        <v>182</v>
      </c>
      <c r="Y13" s="222" t="s">
        <v>183</v>
      </c>
      <c r="Z13" s="212"/>
      <c r="AA13" s="212"/>
      <c r="AB13" s="212"/>
      <c r="AC13" s="212"/>
      <c r="AD13" s="212"/>
      <c r="AE13" s="212"/>
      <c r="AF13" s="212"/>
      <c r="AG13" s="212" t="s">
        <v>184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4" t="s">
        <v>194</v>
      </c>
      <c r="D14" s="243"/>
      <c r="E14" s="243"/>
      <c r="F14" s="243"/>
      <c r="G14" s="243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186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9" t="s">
        <v>175</v>
      </c>
      <c r="B15" s="230" t="s">
        <v>146</v>
      </c>
      <c r="C15" s="252" t="s">
        <v>28</v>
      </c>
      <c r="D15" s="231"/>
      <c r="E15" s="232"/>
      <c r="F15" s="233"/>
      <c r="G15" s="233">
        <f>SUMIF(AG16:AG29,"&lt;&gt;NOR",G16:G29)</f>
        <v>0</v>
      </c>
      <c r="H15" s="233"/>
      <c r="I15" s="233">
        <f>SUM(I16:I29)</f>
        <v>0</v>
      </c>
      <c r="J15" s="233"/>
      <c r="K15" s="233">
        <f>SUM(K16:K29)</f>
        <v>0</v>
      </c>
      <c r="L15" s="233"/>
      <c r="M15" s="233">
        <f>SUM(M16:M29)</f>
        <v>0</v>
      </c>
      <c r="N15" s="232"/>
      <c r="O15" s="232">
        <f>SUM(O16:O29)</f>
        <v>0</v>
      </c>
      <c r="P15" s="232"/>
      <c r="Q15" s="232">
        <f>SUM(Q16:Q29)</f>
        <v>0</v>
      </c>
      <c r="R15" s="233"/>
      <c r="S15" s="233"/>
      <c r="T15" s="234"/>
      <c r="U15" s="228"/>
      <c r="V15" s="228">
        <f>SUM(V16:V29)</f>
        <v>0</v>
      </c>
      <c r="W15" s="228"/>
      <c r="X15" s="228"/>
      <c r="Y15" s="228"/>
      <c r="AG15" t="s">
        <v>176</v>
      </c>
    </row>
    <row r="16" spans="1:60" outlineLevel="1" x14ac:dyDescent="0.2">
      <c r="A16" s="236">
        <v>4</v>
      </c>
      <c r="B16" s="237" t="s">
        <v>195</v>
      </c>
      <c r="C16" s="253" t="s">
        <v>196</v>
      </c>
      <c r="D16" s="238" t="s">
        <v>179</v>
      </c>
      <c r="E16" s="239">
        <v>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12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193</v>
      </c>
      <c r="T16" s="242" t="s">
        <v>181</v>
      </c>
      <c r="U16" s="222">
        <v>0</v>
      </c>
      <c r="V16" s="222">
        <f>ROUND(E16*U16,2)</f>
        <v>0</v>
      </c>
      <c r="W16" s="222"/>
      <c r="X16" s="222" t="s">
        <v>182</v>
      </c>
      <c r="Y16" s="222" t="s">
        <v>183</v>
      </c>
      <c r="Z16" s="212"/>
      <c r="AA16" s="212"/>
      <c r="AB16" s="212"/>
      <c r="AC16" s="212"/>
      <c r="AD16" s="212"/>
      <c r="AE16" s="212"/>
      <c r="AF16" s="212"/>
      <c r="AG16" s="212" t="s">
        <v>184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2" x14ac:dyDescent="0.2">
      <c r="A17" s="219"/>
      <c r="B17" s="220"/>
      <c r="C17" s="254" t="s">
        <v>197</v>
      </c>
      <c r="D17" s="243"/>
      <c r="E17" s="243"/>
      <c r="F17" s="243"/>
      <c r="G17" s="243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186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4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55" t="s">
        <v>198</v>
      </c>
      <c r="D18" s="226"/>
      <c r="E18" s="227">
        <v>1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6">
        <v>5</v>
      </c>
      <c r="B19" s="237" t="s">
        <v>200</v>
      </c>
      <c r="C19" s="253" t="s">
        <v>201</v>
      </c>
      <c r="D19" s="238" t="s">
        <v>179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12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193</v>
      </c>
      <c r="T19" s="242" t="s">
        <v>181</v>
      </c>
      <c r="U19" s="222">
        <v>0</v>
      </c>
      <c r="V19" s="222">
        <f>ROUND(E19*U19,2)</f>
        <v>0</v>
      </c>
      <c r="W19" s="222"/>
      <c r="X19" s="222" t="s">
        <v>182</v>
      </c>
      <c r="Y19" s="222" t="s">
        <v>183</v>
      </c>
      <c r="Z19" s="212"/>
      <c r="AA19" s="212"/>
      <c r="AB19" s="212"/>
      <c r="AC19" s="212"/>
      <c r="AD19" s="212"/>
      <c r="AE19" s="212"/>
      <c r="AF19" s="212"/>
      <c r="AG19" s="212" t="s">
        <v>202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2" x14ac:dyDescent="0.2">
      <c r="A20" s="219"/>
      <c r="B20" s="220"/>
      <c r="C20" s="254" t="s">
        <v>203</v>
      </c>
      <c r="D20" s="243"/>
      <c r="E20" s="243"/>
      <c r="F20" s="243"/>
      <c r="G20" s="243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186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4" t="str">
        <f>C20</f>
        <v>Náklady zhotovitele, související s prováděním zkoušek a revizí předepsaných technickými normami nebo objednatelem a které jsou pro provedení díla nezbytné.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6">
        <v>6</v>
      </c>
      <c r="B21" s="237" t="s">
        <v>204</v>
      </c>
      <c r="C21" s="253" t="s">
        <v>205</v>
      </c>
      <c r="D21" s="238" t="s">
        <v>179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12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180</v>
      </c>
      <c r="T21" s="242" t="s">
        <v>181</v>
      </c>
      <c r="U21" s="222">
        <v>0</v>
      </c>
      <c r="V21" s="222">
        <f>ROUND(E21*U21,2)</f>
        <v>0</v>
      </c>
      <c r="W21" s="222"/>
      <c r="X21" s="222" t="s">
        <v>182</v>
      </c>
      <c r="Y21" s="222" t="s">
        <v>183</v>
      </c>
      <c r="Z21" s="212"/>
      <c r="AA21" s="212"/>
      <c r="AB21" s="212"/>
      <c r="AC21" s="212"/>
      <c r="AD21" s="212"/>
      <c r="AE21" s="212"/>
      <c r="AF21" s="212"/>
      <c r="AG21" s="212" t="s">
        <v>202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4" t="s">
        <v>206</v>
      </c>
      <c r="D22" s="243"/>
      <c r="E22" s="243"/>
      <c r="F22" s="243"/>
      <c r="G22" s="243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186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4" t="str">
        <f>C22</f>
        <v>Náklady zhotovitele na účast na zkušebním provozu včetně všech rizik vyplývajících z nutnosti zásahu či úprav zkoušeného zařízení.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6">
        <v>7</v>
      </c>
      <c r="B23" s="237" t="s">
        <v>207</v>
      </c>
      <c r="C23" s="253" t="s">
        <v>208</v>
      </c>
      <c r="D23" s="238" t="s">
        <v>179</v>
      </c>
      <c r="E23" s="239">
        <v>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12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180</v>
      </c>
      <c r="T23" s="242" t="s">
        <v>181</v>
      </c>
      <c r="U23" s="222">
        <v>0</v>
      </c>
      <c r="V23" s="222">
        <f>ROUND(E23*U23,2)</f>
        <v>0</v>
      </c>
      <c r="W23" s="222"/>
      <c r="X23" s="222" t="s">
        <v>182</v>
      </c>
      <c r="Y23" s="222" t="s">
        <v>183</v>
      </c>
      <c r="Z23" s="212"/>
      <c r="AA23" s="212"/>
      <c r="AB23" s="212"/>
      <c r="AC23" s="212"/>
      <c r="AD23" s="212"/>
      <c r="AE23" s="212"/>
      <c r="AF23" s="212"/>
      <c r="AG23" s="212" t="s">
        <v>202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 x14ac:dyDescent="0.2">
      <c r="A24" s="219"/>
      <c r="B24" s="220"/>
      <c r="C24" s="254" t="s">
        <v>209</v>
      </c>
      <c r="D24" s="243"/>
      <c r="E24" s="243"/>
      <c r="F24" s="243"/>
      <c r="G24" s="243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186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4" t="str">
        <f>C24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5">
        <v>8</v>
      </c>
      <c r="B25" s="246" t="s">
        <v>210</v>
      </c>
      <c r="C25" s="256" t="s">
        <v>211</v>
      </c>
      <c r="D25" s="247" t="s">
        <v>212</v>
      </c>
      <c r="E25" s="248">
        <v>1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12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193</v>
      </c>
      <c r="T25" s="251" t="s">
        <v>181</v>
      </c>
      <c r="U25" s="222">
        <v>0</v>
      </c>
      <c r="V25" s="222">
        <f>ROUND(E25*U25,2)</f>
        <v>0</v>
      </c>
      <c r="W25" s="222"/>
      <c r="X25" s="222" t="s">
        <v>182</v>
      </c>
      <c r="Y25" s="222" t="s">
        <v>183</v>
      </c>
      <c r="Z25" s="212"/>
      <c r="AA25" s="212"/>
      <c r="AB25" s="212"/>
      <c r="AC25" s="212"/>
      <c r="AD25" s="212"/>
      <c r="AE25" s="212"/>
      <c r="AF25" s="212"/>
      <c r="AG25" s="212" t="s">
        <v>202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6">
        <v>9</v>
      </c>
      <c r="B26" s="237" t="s">
        <v>213</v>
      </c>
      <c r="C26" s="253" t="s">
        <v>214</v>
      </c>
      <c r="D26" s="238" t="s">
        <v>179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12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193</v>
      </c>
      <c r="T26" s="242" t="s">
        <v>181</v>
      </c>
      <c r="U26" s="222">
        <v>0</v>
      </c>
      <c r="V26" s="222">
        <f>ROUND(E26*U26,2)</f>
        <v>0</v>
      </c>
      <c r="W26" s="222"/>
      <c r="X26" s="222" t="s">
        <v>182</v>
      </c>
      <c r="Y26" s="222" t="s">
        <v>183</v>
      </c>
      <c r="Z26" s="212"/>
      <c r="AA26" s="212"/>
      <c r="AB26" s="212"/>
      <c r="AC26" s="212"/>
      <c r="AD26" s="212"/>
      <c r="AE26" s="212"/>
      <c r="AF26" s="212"/>
      <c r="AG26" s="212" t="s">
        <v>202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4" t="s">
        <v>215</v>
      </c>
      <c r="D27" s="243"/>
      <c r="E27" s="243"/>
      <c r="F27" s="243"/>
      <c r="G27" s="243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186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4" t="str">
        <f>C27</f>
        <v>Náklady na vyhotovení dokumentace skutečného provedení stavby a její předání objednateli v požadované formě a požadovaném počtu.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6">
        <v>10</v>
      </c>
      <c r="B28" s="237" t="s">
        <v>216</v>
      </c>
      <c r="C28" s="253" t="s">
        <v>217</v>
      </c>
      <c r="D28" s="238" t="s">
        <v>179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12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180</v>
      </c>
      <c r="T28" s="242" t="s">
        <v>181</v>
      </c>
      <c r="U28" s="222">
        <v>0</v>
      </c>
      <c r="V28" s="222">
        <f>ROUND(E28*U28,2)</f>
        <v>0</v>
      </c>
      <c r="W28" s="222"/>
      <c r="X28" s="222" t="s">
        <v>182</v>
      </c>
      <c r="Y28" s="222" t="s">
        <v>183</v>
      </c>
      <c r="Z28" s="212"/>
      <c r="AA28" s="212"/>
      <c r="AB28" s="212"/>
      <c r="AC28" s="212"/>
      <c r="AD28" s="212"/>
      <c r="AE28" s="212"/>
      <c r="AF28" s="212"/>
      <c r="AG28" s="212" t="s">
        <v>202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4" t="s">
        <v>218</v>
      </c>
      <c r="D29" s="243"/>
      <c r="E29" s="243"/>
      <c r="F29" s="243"/>
      <c r="G29" s="243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186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4" t="str">
        <f>C29</f>
        <v>Náklady na provedení skutečného zaměření stavby v rozsahu nezbytném pro zápis změny do katastru nemovitostí.</v>
      </c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161</v>
      </c>
    </row>
    <row r="31" spans="1:60" x14ac:dyDescent="0.2">
      <c r="A31" s="215"/>
      <c r="B31" s="216" t="s">
        <v>29</v>
      </c>
      <c r="C31" s="258"/>
      <c r="D31" s="217"/>
      <c r="E31" s="218"/>
      <c r="F31" s="218"/>
      <c r="G31" s="235">
        <f>G8+G15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219</v>
      </c>
    </row>
    <row r="32" spans="1:60" x14ac:dyDescent="0.2">
      <c r="C32" s="259"/>
      <c r="D32" s="10"/>
      <c r="AG32" t="s">
        <v>220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59ZseX9URJqhkB2Rb0jk+X+MF0bnLwc3dwyLbfd5Rd/FiZ5w+ypz4nV+CkiS8QYHzoNTTHQhLGiNtrIDXB2mw==" saltValue="MWqxsD9y7bRgu7uQeDiiiQ==" spinCount="100000" sheet="1" formatRows="0"/>
  <mergeCells count="13">
    <mergeCell ref="C29:G29"/>
    <mergeCell ref="C14:G14"/>
    <mergeCell ref="C17:G17"/>
    <mergeCell ref="C20:G20"/>
    <mergeCell ref="C22:G22"/>
    <mergeCell ref="C24:G24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221</v>
      </c>
      <c r="B1" s="197"/>
      <c r="C1" s="197"/>
      <c r="D1" s="197"/>
      <c r="E1" s="197"/>
      <c r="F1" s="197"/>
      <c r="G1" s="197"/>
      <c r="AG1" t="s">
        <v>148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149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149</v>
      </c>
      <c r="AG3" t="s">
        <v>151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152</v>
      </c>
    </row>
    <row r="5" spans="1:60" x14ac:dyDescent="0.2">
      <c r="D5" s="10"/>
    </row>
    <row r="6" spans="1:60" ht="38.25" x14ac:dyDescent="0.2">
      <c r="A6" s="208" t="s">
        <v>153</v>
      </c>
      <c r="B6" s="210" t="s">
        <v>154</v>
      </c>
      <c r="C6" s="210" t="s">
        <v>155</v>
      </c>
      <c r="D6" s="209" t="s">
        <v>156</v>
      </c>
      <c r="E6" s="208" t="s">
        <v>157</v>
      </c>
      <c r="F6" s="207" t="s">
        <v>158</v>
      </c>
      <c r="G6" s="208" t="s">
        <v>29</v>
      </c>
      <c r="H6" s="211" t="s">
        <v>30</v>
      </c>
      <c r="I6" s="211" t="s">
        <v>159</v>
      </c>
      <c r="J6" s="211" t="s">
        <v>31</v>
      </c>
      <c r="K6" s="211" t="s">
        <v>160</v>
      </c>
      <c r="L6" s="211" t="s">
        <v>161</v>
      </c>
      <c r="M6" s="211" t="s">
        <v>162</v>
      </c>
      <c r="N6" s="211" t="s">
        <v>163</v>
      </c>
      <c r="O6" s="211" t="s">
        <v>164</v>
      </c>
      <c r="P6" s="211" t="s">
        <v>165</v>
      </c>
      <c r="Q6" s="211" t="s">
        <v>166</v>
      </c>
      <c r="R6" s="211" t="s">
        <v>167</v>
      </c>
      <c r="S6" s="211" t="s">
        <v>168</v>
      </c>
      <c r="T6" s="211" t="s">
        <v>169</v>
      </c>
      <c r="U6" s="211" t="s">
        <v>170</v>
      </c>
      <c r="V6" s="211" t="s">
        <v>171</v>
      </c>
      <c r="W6" s="211" t="s">
        <v>172</v>
      </c>
      <c r="X6" s="211" t="s">
        <v>173</v>
      </c>
      <c r="Y6" s="211" t="s">
        <v>174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175</v>
      </c>
      <c r="B8" s="230" t="s">
        <v>78</v>
      </c>
      <c r="C8" s="252" t="s">
        <v>79</v>
      </c>
      <c r="D8" s="231"/>
      <c r="E8" s="232"/>
      <c r="F8" s="233"/>
      <c r="G8" s="233">
        <f>SUMIF(AG9:AG68,"&lt;&gt;NOR",G9:G68)</f>
        <v>0</v>
      </c>
      <c r="H8" s="233"/>
      <c r="I8" s="233">
        <f>SUM(I9:I68)</f>
        <v>0</v>
      </c>
      <c r="J8" s="233"/>
      <c r="K8" s="233">
        <f>SUM(K9:K68)</f>
        <v>0</v>
      </c>
      <c r="L8" s="233"/>
      <c r="M8" s="233">
        <f>SUM(M9:M68)</f>
        <v>0</v>
      </c>
      <c r="N8" s="232"/>
      <c r="O8" s="232">
        <f>SUM(O9:O68)</f>
        <v>0</v>
      </c>
      <c r="P8" s="232"/>
      <c r="Q8" s="232">
        <f>SUM(Q9:Q68)</f>
        <v>0</v>
      </c>
      <c r="R8" s="233"/>
      <c r="S8" s="233"/>
      <c r="T8" s="234"/>
      <c r="U8" s="228"/>
      <c r="V8" s="228">
        <f>SUM(V9:V68)</f>
        <v>69.22</v>
      </c>
      <c r="W8" s="228"/>
      <c r="X8" s="228"/>
      <c r="Y8" s="228"/>
      <c r="AG8" t="s">
        <v>176</v>
      </c>
    </row>
    <row r="9" spans="1:60" outlineLevel="1" x14ac:dyDescent="0.2">
      <c r="A9" s="236">
        <v>1</v>
      </c>
      <c r="B9" s="237" t="s">
        <v>222</v>
      </c>
      <c r="C9" s="253" t="s">
        <v>223</v>
      </c>
      <c r="D9" s="238" t="s">
        <v>224</v>
      </c>
      <c r="E9" s="239">
        <v>11.42605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12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225</v>
      </c>
      <c r="S9" s="241" t="s">
        <v>180</v>
      </c>
      <c r="T9" s="242" t="s">
        <v>180</v>
      </c>
      <c r="U9" s="222">
        <v>3.5329999999999999</v>
      </c>
      <c r="V9" s="222">
        <f>ROUND(E9*U9,2)</f>
        <v>40.369999999999997</v>
      </c>
      <c r="W9" s="222"/>
      <c r="X9" s="222" t="s">
        <v>226</v>
      </c>
      <c r="Y9" s="222" t="s">
        <v>183</v>
      </c>
      <c r="Z9" s="212"/>
      <c r="AA9" s="212"/>
      <c r="AB9" s="212"/>
      <c r="AC9" s="212"/>
      <c r="AD9" s="212"/>
      <c r="AE9" s="212"/>
      <c r="AF9" s="212"/>
      <c r="AG9" s="212" t="s">
        <v>227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4" t="s">
        <v>228</v>
      </c>
      <c r="D10" s="262"/>
      <c r="E10" s="262"/>
      <c r="F10" s="262"/>
      <c r="G10" s="26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229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19"/>
      <c r="B11" s="220"/>
      <c r="C11" s="255" t="s">
        <v>230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5" t="s">
        <v>231</v>
      </c>
      <c r="D12" s="226"/>
      <c r="E12" s="227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5" t="s">
        <v>232</v>
      </c>
      <c r="D13" s="226"/>
      <c r="E13" s="227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5" t="s">
        <v>233</v>
      </c>
      <c r="D14" s="226"/>
      <c r="E14" s="227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5" t="s">
        <v>234</v>
      </c>
      <c r="D15" s="226"/>
      <c r="E15" s="227">
        <v>1.653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199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55" t="s">
        <v>235</v>
      </c>
      <c r="D16" s="226"/>
      <c r="E16" s="227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55" t="s">
        <v>236</v>
      </c>
      <c r="D17" s="226"/>
      <c r="E17" s="227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199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5" t="s">
        <v>237</v>
      </c>
      <c r="D18" s="226"/>
      <c r="E18" s="227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5" t="s">
        <v>238</v>
      </c>
      <c r="D19" s="226"/>
      <c r="E19" s="227">
        <v>7.8719999999999999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5" t="s">
        <v>239</v>
      </c>
      <c r="D20" s="226"/>
      <c r="E20" s="227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55" t="s">
        <v>240</v>
      </c>
      <c r="D21" s="226"/>
      <c r="E21" s="227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55" t="s">
        <v>237</v>
      </c>
      <c r="D22" s="226"/>
      <c r="E22" s="227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5" t="s">
        <v>241</v>
      </c>
      <c r="D23" s="226"/>
      <c r="E23" s="227">
        <v>0.1024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5" t="s">
        <v>242</v>
      </c>
      <c r="D24" s="260"/>
      <c r="E24" s="261">
        <v>9.6273999999999997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199</v>
      </c>
      <c r="AH24" s="212">
        <v>1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5" t="s">
        <v>243</v>
      </c>
      <c r="D25" s="226"/>
      <c r="E25" s="227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55" t="s">
        <v>244</v>
      </c>
      <c r="D26" s="226"/>
      <c r="E26" s="227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55" t="s">
        <v>245</v>
      </c>
      <c r="D27" s="226"/>
      <c r="E27" s="227">
        <v>0.31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55" t="s">
        <v>246</v>
      </c>
      <c r="D28" s="226"/>
      <c r="E28" s="227">
        <v>0.1925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5" t="s">
        <v>247</v>
      </c>
      <c r="D29" s="226"/>
      <c r="E29" s="227">
        <v>0.48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5" t="s">
        <v>248</v>
      </c>
      <c r="D30" s="226"/>
      <c r="E30" s="227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55" t="s">
        <v>249</v>
      </c>
      <c r="D31" s="226"/>
      <c r="E31" s="227">
        <v>0.32240000000000002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5" t="s">
        <v>245</v>
      </c>
      <c r="D32" s="226"/>
      <c r="E32" s="227">
        <v>0.31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5" t="s">
        <v>250</v>
      </c>
      <c r="D33" s="226"/>
      <c r="E33" s="227">
        <v>0.18375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5" t="s">
        <v>242</v>
      </c>
      <c r="D34" s="260"/>
      <c r="E34" s="261">
        <v>1.7986500000000001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199</v>
      </c>
      <c r="AH34" s="212">
        <v>1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6">
        <v>2</v>
      </c>
      <c r="B35" s="237" t="s">
        <v>251</v>
      </c>
      <c r="C35" s="253" t="s">
        <v>252</v>
      </c>
      <c r="D35" s="238" t="s">
        <v>224</v>
      </c>
      <c r="E35" s="239">
        <v>11.42605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12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225</v>
      </c>
      <c r="S35" s="241" t="s">
        <v>180</v>
      </c>
      <c r="T35" s="242" t="s">
        <v>180</v>
      </c>
      <c r="U35" s="222">
        <v>0.66800000000000004</v>
      </c>
      <c r="V35" s="222">
        <f>ROUND(E35*U35,2)</f>
        <v>7.63</v>
      </c>
      <c r="W35" s="222"/>
      <c r="X35" s="222" t="s">
        <v>226</v>
      </c>
      <c r="Y35" s="222" t="s">
        <v>183</v>
      </c>
      <c r="Z35" s="212"/>
      <c r="AA35" s="212"/>
      <c r="AB35" s="212"/>
      <c r="AC35" s="212"/>
      <c r="AD35" s="212"/>
      <c r="AE35" s="212"/>
      <c r="AF35" s="212"/>
      <c r="AG35" s="212" t="s">
        <v>253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4" t="s">
        <v>254</v>
      </c>
      <c r="D36" s="262"/>
      <c r="E36" s="262"/>
      <c r="F36" s="262"/>
      <c r="G36" s="26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229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55" t="s">
        <v>255</v>
      </c>
      <c r="D37" s="226"/>
      <c r="E37" s="227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55" t="s">
        <v>256</v>
      </c>
      <c r="D38" s="226"/>
      <c r="E38" s="227">
        <v>11.42605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199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6">
        <v>3</v>
      </c>
      <c r="B39" s="237" t="s">
        <v>257</v>
      </c>
      <c r="C39" s="253" t="s">
        <v>258</v>
      </c>
      <c r="D39" s="238" t="s">
        <v>224</v>
      </c>
      <c r="E39" s="239">
        <v>34.278149999999997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12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225</v>
      </c>
      <c r="S39" s="241" t="s">
        <v>180</v>
      </c>
      <c r="T39" s="242" t="s">
        <v>180</v>
      </c>
      <c r="U39" s="222">
        <v>0.59099999999999997</v>
      </c>
      <c r="V39" s="222">
        <f>ROUND(E39*U39,2)</f>
        <v>20.260000000000002</v>
      </c>
      <c r="W39" s="222"/>
      <c r="X39" s="222" t="s">
        <v>226</v>
      </c>
      <c r="Y39" s="222" t="s">
        <v>183</v>
      </c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64" t="s">
        <v>254</v>
      </c>
      <c r="D40" s="262"/>
      <c r="E40" s="262"/>
      <c r="F40" s="262"/>
      <c r="G40" s="26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229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5" t="s">
        <v>255</v>
      </c>
      <c r="D41" s="226"/>
      <c r="E41" s="227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55" t="s">
        <v>259</v>
      </c>
      <c r="D42" s="226"/>
      <c r="E42" s="227">
        <v>34.278149999999997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199</v>
      </c>
      <c r="AH42" s="212">
        <v>5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4</v>
      </c>
      <c r="B43" s="237" t="s">
        <v>260</v>
      </c>
      <c r="C43" s="253" t="s">
        <v>261</v>
      </c>
      <c r="D43" s="238" t="s">
        <v>262</v>
      </c>
      <c r="E43" s="239">
        <v>10.0273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12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225</v>
      </c>
      <c r="S43" s="241" t="s">
        <v>180</v>
      </c>
      <c r="T43" s="242" t="s">
        <v>180</v>
      </c>
      <c r="U43" s="222">
        <v>9.6000000000000002E-2</v>
      </c>
      <c r="V43" s="222">
        <f>ROUND(E43*U43,2)</f>
        <v>0.96</v>
      </c>
      <c r="W43" s="222"/>
      <c r="X43" s="222" t="s">
        <v>226</v>
      </c>
      <c r="Y43" s="222" t="s">
        <v>183</v>
      </c>
      <c r="Z43" s="212"/>
      <c r="AA43" s="212"/>
      <c r="AB43" s="212"/>
      <c r="AC43" s="212"/>
      <c r="AD43" s="212"/>
      <c r="AE43" s="212"/>
      <c r="AF43" s="212"/>
      <c r="AG43" s="212" t="s">
        <v>227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4" t="s">
        <v>263</v>
      </c>
      <c r="D44" s="262"/>
      <c r="E44" s="262"/>
      <c r="F44" s="262"/>
      <c r="G44" s="26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229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2" x14ac:dyDescent="0.2">
      <c r="A45" s="219"/>
      <c r="B45" s="220"/>
      <c r="C45" s="255" t="s">
        <v>230</v>
      </c>
      <c r="D45" s="226"/>
      <c r="E45" s="227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55" t="s">
        <v>231</v>
      </c>
      <c r="D46" s="226"/>
      <c r="E46" s="227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55" t="s">
        <v>232</v>
      </c>
      <c r="D47" s="226"/>
      <c r="E47" s="227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55" t="s">
        <v>233</v>
      </c>
      <c r="D48" s="226"/>
      <c r="E48" s="227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5" t="s">
        <v>264</v>
      </c>
      <c r="D49" s="226"/>
      <c r="E49" s="227">
        <v>0.87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5" t="s">
        <v>235</v>
      </c>
      <c r="D50" s="226"/>
      <c r="E50" s="227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5" t="s">
        <v>236</v>
      </c>
      <c r="D51" s="226"/>
      <c r="E51" s="227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5" t="s">
        <v>237</v>
      </c>
      <c r="D52" s="226"/>
      <c r="E52" s="227"/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55" t="s">
        <v>265</v>
      </c>
      <c r="D53" s="226"/>
      <c r="E53" s="227">
        <v>4.92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5" t="s">
        <v>239</v>
      </c>
      <c r="D54" s="226"/>
      <c r="E54" s="227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5" t="s">
        <v>240</v>
      </c>
      <c r="D55" s="226"/>
      <c r="E55" s="227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55" t="s">
        <v>237</v>
      </c>
      <c r="D56" s="226"/>
      <c r="E56" s="227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5" t="s">
        <v>266</v>
      </c>
      <c r="D57" s="226"/>
      <c r="E57" s="227">
        <v>0.64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5" t="s">
        <v>242</v>
      </c>
      <c r="D58" s="260"/>
      <c r="E58" s="261">
        <v>6.43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199</v>
      </c>
      <c r="AH58" s="212">
        <v>1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5" t="s">
        <v>243</v>
      </c>
      <c r="D59" s="226"/>
      <c r="E59" s="227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55" t="s">
        <v>244</v>
      </c>
      <c r="D60" s="226"/>
      <c r="E60" s="227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55" t="s">
        <v>267</v>
      </c>
      <c r="D61" s="226"/>
      <c r="E61" s="227">
        <v>0.62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55" t="s">
        <v>268</v>
      </c>
      <c r="D62" s="226"/>
      <c r="E62" s="227">
        <v>0.38500000000000001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55" t="s">
        <v>269</v>
      </c>
      <c r="D63" s="226"/>
      <c r="E63" s="227">
        <v>0.96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5" t="s">
        <v>248</v>
      </c>
      <c r="D64" s="226"/>
      <c r="E64" s="227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5" t="s">
        <v>270</v>
      </c>
      <c r="D65" s="226"/>
      <c r="E65" s="227">
        <v>0.64480000000000004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55" t="s">
        <v>267</v>
      </c>
      <c r="D66" s="226"/>
      <c r="E66" s="227">
        <v>0.62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5" t="s">
        <v>271</v>
      </c>
      <c r="D67" s="226"/>
      <c r="E67" s="227">
        <v>0.36749999999999999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65" t="s">
        <v>242</v>
      </c>
      <c r="D68" s="260"/>
      <c r="E68" s="261">
        <v>3.5973000000000002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199</v>
      </c>
      <c r="AH68" s="212">
        <v>1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9" t="s">
        <v>175</v>
      </c>
      <c r="B69" s="230" t="s">
        <v>80</v>
      </c>
      <c r="C69" s="252" t="s">
        <v>81</v>
      </c>
      <c r="D69" s="231"/>
      <c r="E69" s="232"/>
      <c r="F69" s="233"/>
      <c r="G69" s="233">
        <f>SUMIF(AG70:AG73,"&lt;&gt;NOR",G70:G73)</f>
        <v>0</v>
      </c>
      <c r="H69" s="233"/>
      <c r="I69" s="233">
        <f>SUM(I70:I73)</f>
        <v>0</v>
      </c>
      <c r="J69" s="233"/>
      <c r="K69" s="233">
        <f>SUM(K70:K73)</f>
        <v>0</v>
      </c>
      <c r="L69" s="233"/>
      <c r="M69" s="233">
        <f>SUM(M70:M73)</f>
        <v>0</v>
      </c>
      <c r="N69" s="232"/>
      <c r="O69" s="232">
        <f>SUM(O70:O73)</f>
        <v>0</v>
      </c>
      <c r="P69" s="232"/>
      <c r="Q69" s="232">
        <f>SUM(Q70:Q73)</f>
        <v>1.62</v>
      </c>
      <c r="R69" s="233"/>
      <c r="S69" s="233"/>
      <c r="T69" s="234"/>
      <c r="U69" s="228"/>
      <c r="V69" s="228">
        <f>SUM(V70:V73)</f>
        <v>1.85</v>
      </c>
      <c r="W69" s="228"/>
      <c r="X69" s="228"/>
      <c r="Y69" s="228"/>
      <c r="AG69" t="s">
        <v>176</v>
      </c>
    </row>
    <row r="70" spans="1:60" ht="22.5" outlineLevel="1" x14ac:dyDescent="0.2">
      <c r="A70" s="236">
        <v>5</v>
      </c>
      <c r="B70" s="237" t="s">
        <v>272</v>
      </c>
      <c r="C70" s="253" t="s">
        <v>273</v>
      </c>
      <c r="D70" s="238" t="s">
        <v>262</v>
      </c>
      <c r="E70" s="239">
        <v>7.3677999999999999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12</v>
      </c>
      <c r="M70" s="241">
        <f>G70*(1+L70/100)</f>
        <v>0</v>
      </c>
      <c r="N70" s="239">
        <v>0</v>
      </c>
      <c r="O70" s="239">
        <f>ROUND(E70*N70,2)</f>
        <v>0</v>
      </c>
      <c r="P70" s="239">
        <v>0.22</v>
      </c>
      <c r="Q70" s="239">
        <f>ROUND(E70*P70,2)</f>
        <v>1.62</v>
      </c>
      <c r="R70" s="241" t="s">
        <v>274</v>
      </c>
      <c r="S70" s="241" t="s">
        <v>180</v>
      </c>
      <c r="T70" s="242" t="s">
        <v>180</v>
      </c>
      <c r="U70" s="222">
        <v>0.251</v>
      </c>
      <c r="V70" s="222">
        <f>ROUND(E70*U70,2)</f>
        <v>1.85</v>
      </c>
      <c r="W70" s="222"/>
      <c r="X70" s="222" t="s">
        <v>226</v>
      </c>
      <c r="Y70" s="222" t="s">
        <v>183</v>
      </c>
      <c r="Z70" s="212"/>
      <c r="AA70" s="212"/>
      <c r="AB70" s="212"/>
      <c r="AC70" s="212"/>
      <c r="AD70" s="212"/>
      <c r="AE70" s="212"/>
      <c r="AF70" s="212"/>
      <c r="AG70" s="212" t="s">
        <v>227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2" x14ac:dyDescent="0.2">
      <c r="A71" s="219"/>
      <c r="B71" s="220"/>
      <c r="C71" s="255" t="s">
        <v>275</v>
      </c>
      <c r="D71" s="226"/>
      <c r="E71" s="227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5" t="s">
        <v>276</v>
      </c>
      <c r="D72" s="226"/>
      <c r="E72" s="227">
        <v>7.3677999999999999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5" t="s">
        <v>242</v>
      </c>
      <c r="D73" s="260"/>
      <c r="E73" s="261">
        <v>7.3677999999999999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199</v>
      </c>
      <c r="AH73" s="212">
        <v>1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29" t="s">
        <v>175</v>
      </c>
      <c r="B74" s="230" t="s">
        <v>82</v>
      </c>
      <c r="C74" s="252" t="s">
        <v>83</v>
      </c>
      <c r="D74" s="231"/>
      <c r="E74" s="232"/>
      <c r="F74" s="233"/>
      <c r="G74" s="233">
        <f>SUMIF(AG75:AG79,"&lt;&gt;NOR",G75:G79)</f>
        <v>0</v>
      </c>
      <c r="H74" s="233"/>
      <c r="I74" s="233">
        <f>SUM(I75:I79)</f>
        <v>0</v>
      </c>
      <c r="J74" s="233"/>
      <c r="K74" s="233">
        <f>SUM(K75:K79)</f>
        <v>0</v>
      </c>
      <c r="L74" s="233"/>
      <c r="M74" s="233">
        <f>SUM(M75:M79)</f>
        <v>0</v>
      </c>
      <c r="N74" s="232"/>
      <c r="O74" s="232">
        <f>SUM(O75:O79)</f>
        <v>0</v>
      </c>
      <c r="P74" s="232"/>
      <c r="Q74" s="232">
        <f>SUM(Q75:Q79)</f>
        <v>1.02</v>
      </c>
      <c r="R74" s="233"/>
      <c r="S74" s="233"/>
      <c r="T74" s="234"/>
      <c r="U74" s="228"/>
      <c r="V74" s="228">
        <f>SUM(V75:V79)</f>
        <v>12.35</v>
      </c>
      <c r="W74" s="228"/>
      <c r="X74" s="228"/>
      <c r="Y74" s="228"/>
      <c r="AG74" t="s">
        <v>176</v>
      </c>
    </row>
    <row r="75" spans="1:60" ht="22.5" outlineLevel="1" x14ac:dyDescent="0.2">
      <c r="A75" s="236">
        <v>6</v>
      </c>
      <c r="B75" s="237" t="s">
        <v>277</v>
      </c>
      <c r="C75" s="253" t="s">
        <v>278</v>
      </c>
      <c r="D75" s="238" t="s">
        <v>262</v>
      </c>
      <c r="E75" s="239">
        <v>3.4140000000000001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12</v>
      </c>
      <c r="M75" s="241">
        <f>G75*(1+L75/100)</f>
        <v>0</v>
      </c>
      <c r="N75" s="239">
        <v>8.0000000000000007E-5</v>
      </c>
      <c r="O75" s="239">
        <f>ROUND(E75*N75,2)</f>
        <v>0</v>
      </c>
      <c r="P75" s="239">
        <v>0.29899999999999999</v>
      </c>
      <c r="Q75" s="239">
        <f>ROUND(E75*P75,2)</f>
        <v>1.02</v>
      </c>
      <c r="R75" s="241" t="s">
        <v>279</v>
      </c>
      <c r="S75" s="241" t="s">
        <v>180</v>
      </c>
      <c r="T75" s="242" t="s">
        <v>180</v>
      </c>
      <c r="U75" s="222">
        <v>3.6179999999999999</v>
      </c>
      <c r="V75" s="222">
        <f>ROUND(E75*U75,2)</f>
        <v>12.35</v>
      </c>
      <c r="W75" s="222"/>
      <c r="X75" s="222" t="s">
        <v>226</v>
      </c>
      <c r="Y75" s="222" t="s">
        <v>183</v>
      </c>
      <c r="Z75" s="212"/>
      <c r="AA75" s="212"/>
      <c r="AB75" s="212"/>
      <c r="AC75" s="212"/>
      <c r="AD75" s="212"/>
      <c r="AE75" s="212"/>
      <c r="AF75" s="212"/>
      <c r="AG75" s="212" t="s">
        <v>227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2" x14ac:dyDescent="0.2">
      <c r="A76" s="219"/>
      <c r="B76" s="220"/>
      <c r="C76" s="255" t="s">
        <v>280</v>
      </c>
      <c r="D76" s="226"/>
      <c r="E76" s="227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55" t="s">
        <v>281</v>
      </c>
      <c r="D77" s="226"/>
      <c r="E77" s="227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55" t="s">
        <v>282</v>
      </c>
      <c r="D78" s="226"/>
      <c r="E78" s="227">
        <v>3.4140000000000001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65" t="s">
        <v>242</v>
      </c>
      <c r="D79" s="260"/>
      <c r="E79" s="261">
        <v>3.4140000000000001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199</v>
      </c>
      <c r="AH79" s="212">
        <v>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9" t="s">
        <v>175</v>
      </c>
      <c r="B80" s="230" t="s">
        <v>98</v>
      </c>
      <c r="C80" s="252" t="s">
        <v>99</v>
      </c>
      <c r="D80" s="231"/>
      <c r="E80" s="232"/>
      <c r="F80" s="233"/>
      <c r="G80" s="233">
        <f>SUMIF(AG81:AG104,"&lt;&gt;NOR",G81:G104)</f>
        <v>0</v>
      </c>
      <c r="H80" s="233"/>
      <c r="I80" s="233">
        <f>SUM(I81:I104)</f>
        <v>0</v>
      </c>
      <c r="J80" s="233"/>
      <c r="K80" s="233">
        <f>SUM(K81:K104)</f>
        <v>0</v>
      </c>
      <c r="L80" s="233"/>
      <c r="M80" s="233">
        <f>SUM(M81:M104)</f>
        <v>0</v>
      </c>
      <c r="N80" s="232"/>
      <c r="O80" s="232">
        <f>SUM(O81:O104)</f>
        <v>0.06</v>
      </c>
      <c r="P80" s="232"/>
      <c r="Q80" s="232">
        <f>SUM(Q81:Q104)</f>
        <v>0</v>
      </c>
      <c r="R80" s="233"/>
      <c r="S80" s="233"/>
      <c r="T80" s="234"/>
      <c r="U80" s="228"/>
      <c r="V80" s="228">
        <f>SUM(V81:V104)</f>
        <v>8.31</v>
      </c>
      <c r="W80" s="228"/>
      <c r="X80" s="228"/>
      <c r="Y80" s="228"/>
      <c r="AG80" t="s">
        <v>176</v>
      </c>
    </row>
    <row r="81" spans="1:60" outlineLevel="1" x14ac:dyDescent="0.2">
      <c r="A81" s="236">
        <v>7</v>
      </c>
      <c r="B81" s="237" t="s">
        <v>283</v>
      </c>
      <c r="C81" s="253" t="s">
        <v>284</v>
      </c>
      <c r="D81" s="238" t="s">
        <v>262</v>
      </c>
      <c r="E81" s="239">
        <v>38.85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12</v>
      </c>
      <c r="M81" s="241">
        <f>G81*(1+L81/100)</f>
        <v>0</v>
      </c>
      <c r="N81" s="239">
        <v>1.58E-3</v>
      </c>
      <c r="O81" s="239">
        <f>ROUND(E81*N81,2)</f>
        <v>0.06</v>
      </c>
      <c r="P81" s="239">
        <v>0</v>
      </c>
      <c r="Q81" s="239">
        <f>ROUND(E81*P81,2)</f>
        <v>0</v>
      </c>
      <c r="R81" s="241" t="s">
        <v>285</v>
      </c>
      <c r="S81" s="241" t="s">
        <v>180</v>
      </c>
      <c r="T81" s="242" t="s">
        <v>180</v>
      </c>
      <c r="U81" s="222">
        <v>0.214</v>
      </c>
      <c r="V81" s="222">
        <f>ROUND(E81*U81,2)</f>
        <v>8.31</v>
      </c>
      <c r="W81" s="222"/>
      <c r="X81" s="222" t="s">
        <v>226</v>
      </c>
      <c r="Y81" s="222" t="s">
        <v>183</v>
      </c>
      <c r="Z81" s="212"/>
      <c r="AA81" s="212"/>
      <c r="AB81" s="212"/>
      <c r="AC81" s="212"/>
      <c r="AD81" s="212"/>
      <c r="AE81" s="212"/>
      <c r="AF81" s="212"/>
      <c r="AG81" s="212" t="s">
        <v>227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5" t="s">
        <v>286</v>
      </c>
      <c r="D82" s="226"/>
      <c r="E82" s="227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5" t="s">
        <v>287</v>
      </c>
      <c r="D83" s="226"/>
      <c r="E83" s="227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5" t="s">
        <v>288</v>
      </c>
      <c r="D84" s="226"/>
      <c r="E84" s="227">
        <v>2.65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55" t="s">
        <v>289</v>
      </c>
      <c r="D85" s="226"/>
      <c r="E85" s="227">
        <v>2.9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55" t="s">
        <v>290</v>
      </c>
      <c r="D86" s="226"/>
      <c r="E86" s="227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55" t="s">
        <v>288</v>
      </c>
      <c r="D87" s="226"/>
      <c r="E87" s="227">
        <v>2.65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55" t="s">
        <v>289</v>
      </c>
      <c r="D88" s="226"/>
      <c r="E88" s="227">
        <v>2.9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55" t="s">
        <v>291</v>
      </c>
      <c r="D89" s="226"/>
      <c r="E89" s="227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55" t="s">
        <v>288</v>
      </c>
      <c r="D90" s="226"/>
      <c r="E90" s="227">
        <v>2.65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55" t="s">
        <v>289</v>
      </c>
      <c r="D91" s="226"/>
      <c r="E91" s="227">
        <v>2.9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55" t="s">
        <v>292</v>
      </c>
      <c r="D92" s="226"/>
      <c r="E92" s="227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55" t="s">
        <v>288</v>
      </c>
      <c r="D93" s="226"/>
      <c r="E93" s="227">
        <v>2.65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55" t="s">
        <v>289</v>
      </c>
      <c r="D94" s="226"/>
      <c r="E94" s="227">
        <v>2.9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55" t="s">
        <v>293</v>
      </c>
      <c r="D95" s="226"/>
      <c r="E95" s="227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55" t="s">
        <v>288</v>
      </c>
      <c r="D96" s="226"/>
      <c r="E96" s="227">
        <v>2.65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5" t="s">
        <v>289</v>
      </c>
      <c r="D97" s="226"/>
      <c r="E97" s="227">
        <v>2.9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55" t="s">
        <v>294</v>
      </c>
      <c r="D98" s="226"/>
      <c r="E98" s="227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55" t="s">
        <v>288</v>
      </c>
      <c r="D99" s="226"/>
      <c r="E99" s="227">
        <v>2.65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5" t="s">
        <v>289</v>
      </c>
      <c r="D100" s="226"/>
      <c r="E100" s="227">
        <v>2.9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55" t="s">
        <v>295</v>
      </c>
      <c r="D101" s="226"/>
      <c r="E101" s="227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55" t="s">
        <v>288</v>
      </c>
      <c r="D102" s="226"/>
      <c r="E102" s="227">
        <v>2.65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55" t="s">
        <v>289</v>
      </c>
      <c r="D103" s="226"/>
      <c r="E103" s="227">
        <v>2.9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5" t="s">
        <v>242</v>
      </c>
      <c r="D104" s="260"/>
      <c r="E104" s="261">
        <v>38.85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199</v>
      </c>
      <c r="AH104" s="212">
        <v>1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29" t="s">
        <v>175</v>
      </c>
      <c r="B105" s="230" t="s">
        <v>100</v>
      </c>
      <c r="C105" s="252" t="s">
        <v>101</v>
      </c>
      <c r="D105" s="231"/>
      <c r="E105" s="232"/>
      <c r="F105" s="233"/>
      <c r="G105" s="233">
        <f>SUMIF(AG106:AG163,"&lt;&gt;NOR",G106:G163)</f>
        <v>0</v>
      </c>
      <c r="H105" s="233"/>
      <c r="I105" s="233">
        <f>SUM(I106:I163)</f>
        <v>0</v>
      </c>
      <c r="J105" s="233"/>
      <c r="K105" s="233">
        <f>SUM(K106:K163)</f>
        <v>0</v>
      </c>
      <c r="L105" s="233"/>
      <c r="M105" s="233">
        <f>SUM(M106:M163)</f>
        <v>0</v>
      </c>
      <c r="N105" s="232"/>
      <c r="O105" s="232">
        <f>SUM(O106:O163)</f>
        <v>0</v>
      </c>
      <c r="P105" s="232"/>
      <c r="Q105" s="232">
        <f>SUM(Q106:Q163)</f>
        <v>0</v>
      </c>
      <c r="R105" s="233"/>
      <c r="S105" s="233"/>
      <c r="T105" s="234"/>
      <c r="U105" s="228"/>
      <c r="V105" s="228">
        <f>SUM(V106:V163)</f>
        <v>0.57999999999999996</v>
      </c>
      <c r="W105" s="228"/>
      <c r="X105" s="228"/>
      <c r="Y105" s="228"/>
      <c r="AG105" t="s">
        <v>176</v>
      </c>
    </row>
    <row r="106" spans="1:60" outlineLevel="1" x14ac:dyDescent="0.2">
      <c r="A106" s="236">
        <v>8</v>
      </c>
      <c r="B106" s="237" t="s">
        <v>296</v>
      </c>
      <c r="C106" s="253" t="s">
        <v>297</v>
      </c>
      <c r="D106" s="238" t="s">
        <v>262</v>
      </c>
      <c r="E106" s="239">
        <v>38.85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12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298</v>
      </c>
      <c r="S106" s="241" t="s">
        <v>180</v>
      </c>
      <c r="T106" s="242" t="s">
        <v>180</v>
      </c>
      <c r="U106" s="222">
        <v>1.4999999999999999E-2</v>
      </c>
      <c r="V106" s="222">
        <f>ROUND(E106*U106,2)</f>
        <v>0.57999999999999996</v>
      </c>
      <c r="W106" s="222"/>
      <c r="X106" s="222" t="s">
        <v>226</v>
      </c>
      <c r="Y106" s="222" t="s">
        <v>183</v>
      </c>
      <c r="Z106" s="212"/>
      <c r="AA106" s="212"/>
      <c r="AB106" s="212"/>
      <c r="AC106" s="212"/>
      <c r="AD106" s="212"/>
      <c r="AE106" s="212"/>
      <c r="AF106" s="212"/>
      <c r="AG106" s="212" t="s">
        <v>227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5" t="s">
        <v>286</v>
      </c>
      <c r="D107" s="226"/>
      <c r="E107" s="227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5" t="s">
        <v>287</v>
      </c>
      <c r="D108" s="226"/>
      <c r="E108" s="227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55" t="s">
        <v>288</v>
      </c>
      <c r="D109" s="226"/>
      <c r="E109" s="227">
        <v>2.65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55" t="s">
        <v>289</v>
      </c>
      <c r="D110" s="226"/>
      <c r="E110" s="227">
        <v>2.9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5" t="s">
        <v>290</v>
      </c>
      <c r="D111" s="226"/>
      <c r="E111" s="227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55" t="s">
        <v>288</v>
      </c>
      <c r="D112" s="226"/>
      <c r="E112" s="227">
        <v>2.65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55" t="s">
        <v>289</v>
      </c>
      <c r="D113" s="226"/>
      <c r="E113" s="227">
        <v>2.9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55" t="s">
        <v>291</v>
      </c>
      <c r="D114" s="226"/>
      <c r="E114" s="227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55" t="s">
        <v>288</v>
      </c>
      <c r="D115" s="226"/>
      <c r="E115" s="227">
        <v>2.65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55" t="s">
        <v>289</v>
      </c>
      <c r="D116" s="226"/>
      <c r="E116" s="227">
        <v>2.9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55" t="s">
        <v>292</v>
      </c>
      <c r="D117" s="226"/>
      <c r="E117" s="227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55" t="s">
        <v>288</v>
      </c>
      <c r="D118" s="226"/>
      <c r="E118" s="227">
        <v>2.65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55" t="s">
        <v>289</v>
      </c>
      <c r="D119" s="226"/>
      <c r="E119" s="227">
        <v>2.9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55" t="s">
        <v>293</v>
      </c>
      <c r="D120" s="226"/>
      <c r="E120" s="227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5" t="s">
        <v>288</v>
      </c>
      <c r="D121" s="226"/>
      <c r="E121" s="227">
        <v>2.65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55" t="s">
        <v>289</v>
      </c>
      <c r="D122" s="226"/>
      <c r="E122" s="227">
        <v>2.9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55" t="s">
        <v>294</v>
      </c>
      <c r="D123" s="226"/>
      <c r="E123" s="227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55" t="s">
        <v>288</v>
      </c>
      <c r="D124" s="226"/>
      <c r="E124" s="227">
        <v>2.65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5" t="s">
        <v>289</v>
      </c>
      <c r="D125" s="226"/>
      <c r="E125" s="227">
        <v>2.9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55" t="s">
        <v>295</v>
      </c>
      <c r="D126" s="226"/>
      <c r="E126" s="227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55" t="s">
        <v>288</v>
      </c>
      <c r="D127" s="226"/>
      <c r="E127" s="227">
        <v>2.65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55" t="s">
        <v>289</v>
      </c>
      <c r="D128" s="226"/>
      <c r="E128" s="227">
        <v>2.9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5" t="s">
        <v>242</v>
      </c>
      <c r="D129" s="260"/>
      <c r="E129" s="261">
        <v>38.85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199</v>
      </c>
      <c r="AH129" s="212">
        <v>1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6">
        <v>9</v>
      </c>
      <c r="B130" s="237" t="s">
        <v>299</v>
      </c>
      <c r="C130" s="253" t="s">
        <v>300</v>
      </c>
      <c r="D130" s="238" t="s">
        <v>262</v>
      </c>
      <c r="E130" s="239">
        <v>54.264800000000001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12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/>
      <c r="S130" s="241" t="s">
        <v>193</v>
      </c>
      <c r="T130" s="242" t="s">
        <v>181</v>
      </c>
      <c r="U130" s="222">
        <v>0</v>
      </c>
      <c r="V130" s="222">
        <f>ROUND(E130*U130,2)</f>
        <v>0</v>
      </c>
      <c r="W130" s="222"/>
      <c r="X130" s="222" t="s">
        <v>226</v>
      </c>
      <c r="Y130" s="222" t="s">
        <v>183</v>
      </c>
      <c r="Z130" s="212"/>
      <c r="AA130" s="212"/>
      <c r="AB130" s="212"/>
      <c r="AC130" s="212"/>
      <c r="AD130" s="212"/>
      <c r="AE130" s="212"/>
      <c r="AF130" s="212"/>
      <c r="AG130" s="212" t="s">
        <v>227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45" outlineLevel="2" x14ac:dyDescent="0.2">
      <c r="A131" s="219"/>
      <c r="B131" s="220"/>
      <c r="C131" s="255" t="s">
        <v>301</v>
      </c>
      <c r="D131" s="226"/>
      <c r="E131" s="227"/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55" t="s">
        <v>302</v>
      </c>
      <c r="D132" s="226"/>
      <c r="E132" s="227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55" t="s">
        <v>287</v>
      </c>
      <c r="D133" s="226"/>
      <c r="E133" s="227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5" t="s">
        <v>303</v>
      </c>
      <c r="D134" s="226"/>
      <c r="E134" s="227">
        <v>5.8608000000000002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5" t="s">
        <v>290</v>
      </c>
      <c r="D135" s="226"/>
      <c r="E135" s="227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55" t="s">
        <v>304</v>
      </c>
      <c r="D136" s="226"/>
      <c r="E136" s="227">
        <v>3.996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55" t="s">
        <v>305</v>
      </c>
      <c r="D137" s="226"/>
      <c r="E137" s="227">
        <v>1.4903999999999999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55" t="s">
        <v>306</v>
      </c>
      <c r="D138" s="226"/>
      <c r="E138" s="227">
        <v>0.34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55" t="s">
        <v>307</v>
      </c>
      <c r="D139" s="226"/>
      <c r="E139" s="227">
        <v>2.5459999999999998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55" t="s">
        <v>291</v>
      </c>
      <c r="D140" s="226"/>
      <c r="E140" s="227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55" t="s">
        <v>304</v>
      </c>
      <c r="D141" s="226"/>
      <c r="E141" s="227">
        <v>3.996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55" t="s">
        <v>305</v>
      </c>
      <c r="D142" s="226"/>
      <c r="E142" s="227">
        <v>1.4903999999999999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55" t="s">
        <v>306</v>
      </c>
      <c r="D143" s="226"/>
      <c r="E143" s="227">
        <v>0.34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55" t="s">
        <v>307</v>
      </c>
      <c r="D144" s="226"/>
      <c r="E144" s="227">
        <v>2.5459999999999998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55" t="s">
        <v>292</v>
      </c>
      <c r="D145" s="226"/>
      <c r="E145" s="227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55" t="s">
        <v>304</v>
      </c>
      <c r="D146" s="226"/>
      <c r="E146" s="227">
        <v>3.996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199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5" t="s">
        <v>305</v>
      </c>
      <c r="D147" s="226"/>
      <c r="E147" s="227">
        <v>1.4903999999999999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55" t="s">
        <v>306</v>
      </c>
      <c r="D148" s="226"/>
      <c r="E148" s="227">
        <v>0.34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55" t="s">
        <v>307</v>
      </c>
      <c r="D149" s="226"/>
      <c r="E149" s="227">
        <v>2.5459999999999998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55" t="s">
        <v>293</v>
      </c>
      <c r="D150" s="226"/>
      <c r="E150" s="227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5" t="s">
        <v>304</v>
      </c>
      <c r="D151" s="226"/>
      <c r="E151" s="227">
        <v>3.996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5" t="s">
        <v>305</v>
      </c>
      <c r="D152" s="226"/>
      <c r="E152" s="227">
        <v>1.4903999999999999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55" t="s">
        <v>306</v>
      </c>
      <c r="D153" s="226"/>
      <c r="E153" s="227">
        <v>0.34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55" t="s">
        <v>307</v>
      </c>
      <c r="D154" s="226"/>
      <c r="E154" s="227">
        <v>2.5459999999999998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5" t="s">
        <v>294</v>
      </c>
      <c r="D155" s="226"/>
      <c r="E155" s="227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55" t="s">
        <v>304</v>
      </c>
      <c r="D156" s="226"/>
      <c r="E156" s="227">
        <v>3.996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55" t="s">
        <v>305</v>
      </c>
      <c r="D157" s="226"/>
      <c r="E157" s="227">
        <v>1.4903999999999999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55" t="s">
        <v>306</v>
      </c>
      <c r="D158" s="226"/>
      <c r="E158" s="227">
        <v>0.34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5" t="s">
        <v>307</v>
      </c>
      <c r="D159" s="226"/>
      <c r="E159" s="227">
        <v>2.5459999999999998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5" t="s">
        <v>295</v>
      </c>
      <c r="D160" s="226"/>
      <c r="E160" s="227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5" t="s">
        <v>304</v>
      </c>
      <c r="D161" s="226"/>
      <c r="E161" s="227">
        <v>3.996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5" t="s">
        <v>307</v>
      </c>
      <c r="D162" s="226"/>
      <c r="E162" s="227">
        <v>2.5459999999999998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65" t="s">
        <v>242</v>
      </c>
      <c r="D163" s="260"/>
      <c r="E163" s="261">
        <v>54.264800000000001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199</v>
      </c>
      <c r="AH163" s="212">
        <v>1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29" t="s">
        <v>175</v>
      </c>
      <c r="B164" s="230" t="s">
        <v>104</v>
      </c>
      <c r="C164" s="252" t="s">
        <v>105</v>
      </c>
      <c r="D164" s="231"/>
      <c r="E164" s="232"/>
      <c r="F164" s="233"/>
      <c r="G164" s="233">
        <f>SUMIF(AG165:AG295,"&lt;&gt;NOR",G165:G295)</f>
        <v>0</v>
      </c>
      <c r="H164" s="233"/>
      <c r="I164" s="233">
        <f>SUM(I165:I295)</f>
        <v>0</v>
      </c>
      <c r="J164" s="233"/>
      <c r="K164" s="233">
        <f>SUM(K165:K295)</f>
        <v>0</v>
      </c>
      <c r="L164" s="233"/>
      <c r="M164" s="233">
        <f>SUM(M165:M295)</f>
        <v>0</v>
      </c>
      <c r="N164" s="232"/>
      <c r="O164" s="232">
        <f>SUM(O165:O295)</f>
        <v>0.06</v>
      </c>
      <c r="P164" s="232"/>
      <c r="Q164" s="232">
        <f>SUM(Q165:Q295)</f>
        <v>5.87</v>
      </c>
      <c r="R164" s="233"/>
      <c r="S164" s="233"/>
      <c r="T164" s="234"/>
      <c r="U164" s="228"/>
      <c r="V164" s="228">
        <f>SUM(V165:V295)</f>
        <v>104.91000000000001</v>
      </c>
      <c r="W164" s="228"/>
      <c r="X164" s="228"/>
      <c r="Y164" s="228"/>
      <c r="AG164" t="s">
        <v>176</v>
      </c>
    </row>
    <row r="165" spans="1:60" outlineLevel="1" x14ac:dyDescent="0.2">
      <c r="A165" s="236">
        <v>10</v>
      </c>
      <c r="B165" s="237" t="s">
        <v>308</v>
      </c>
      <c r="C165" s="253" t="s">
        <v>309</v>
      </c>
      <c r="D165" s="238" t="s">
        <v>262</v>
      </c>
      <c r="E165" s="239">
        <v>1.7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12</v>
      </c>
      <c r="M165" s="241">
        <f>G165*(1+L165/100)</f>
        <v>0</v>
      </c>
      <c r="N165" s="239">
        <v>2.1900000000000001E-3</v>
      </c>
      <c r="O165" s="239">
        <f>ROUND(E165*N165,2)</f>
        <v>0</v>
      </c>
      <c r="P165" s="239">
        <v>0.01</v>
      </c>
      <c r="Q165" s="239">
        <f>ROUND(E165*P165,2)</f>
        <v>0.02</v>
      </c>
      <c r="R165" s="241" t="s">
        <v>310</v>
      </c>
      <c r="S165" s="241" t="s">
        <v>180</v>
      </c>
      <c r="T165" s="242" t="s">
        <v>180</v>
      </c>
      <c r="U165" s="222">
        <v>0.52</v>
      </c>
      <c r="V165" s="222">
        <f>ROUND(E165*U165,2)</f>
        <v>0.88</v>
      </c>
      <c r="W165" s="222"/>
      <c r="X165" s="222" t="s">
        <v>226</v>
      </c>
      <c r="Y165" s="222" t="s">
        <v>183</v>
      </c>
      <c r="Z165" s="212"/>
      <c r="AA165" s="212"/>
      <c r="AB165" s="212"/>
      <c r="AC165" s="212"/>
      <c r="AD165" s="212"/>
      <c r="AE165" s="212"/>
      <c r="AF165" s="212"/>
      <c r="AG165" s="212" t="s">
        <v>227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">
      <c r="A166" s="219"/>
      <c r="B166" s="220"/>
      <c r="C166" s="255" t="s">
        <v>311</v>
      </c>
      <c r="D166" s="226"/>
      <c r="E166" s="227">
        <v>0.34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55" t="s">
        <v>312</v>
      </c>
      <c r="D167" s="226"/>
      <c r="E167" s="227">
        <v>0.34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55" t="s">
        <v>313</v>
      </c>
      <c r="D168" s="226"/>
      <c r="E168" s="227">
        <v>0.34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55" t="s">
        <v>314</v>
      </c>
      <c r="D169" s="226"/>
      <c r="E169" s="227">
        <v>0.34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55" t="s">
        <v>315</v>
      </c>
      <c r="D170" s="226"/>
      <c r="E170" s="227">
        <v>0.34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6">
        <v>11</v>
      </c>
      <c r="B171" s="237" t="s">
        <v>316</v>
      </c>
      <c r="C171" s="253" t="s">
        <v>317</v>
      </c>
      <c r="D171" s="238" t="s">
        <v>262</v>
      </c>
      <c r="E171" s="239">
        <v>10.4328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12</v>
      </c>
      <c r="M171" s="241">
        <f>G171*(1+L171/100)</f>
        <v>0</v>
      </c>
      <c r="N171" s="239">
        <v>1E-3</v>
      </c>
      <c r="O171" s="239">
        <f>ROUND(E171*N171,2)</f>
        <v>0.01</v>
      </c>
      <c r="P171" s="239">
        <v>3.492E-2</v>
      </c>
      <c r="Q171" s="239">
        <f>ROUND(E171*P171,2)</f>
        <v>0.36</v>
      </c>
      <c r="R171" s="241" t="s">
        <v>310</v>
      </c>
      <c r="S171" s="241" t="s">
        <v>180</v>
      </c>
      <c r="T171" s="242" t="s">
        <v>180</v>
      </c>
      <c r="U171" s="222">
        <v>0.52100000000000002</v>
      </c>
      <c r="V171" s="222">
        <f>ROUND(E171*U171,2)</f>
        <v>5.44</v>
      </c>
      <c r="W171" s="222"/>
      <c r="X171" s="222" t="s">
        <v>226</v>
      </c>
      <c r="Y171" s="222" t="s">
        <v>183</v>
      </c>
      <c r="Z171" s="212"/>
      <c r="AA171" s="212"/>
      <c r="AB171" s="212"/>
      <c r="AC171" s="212"/>
      <c r="AD171" s="212"/>
      <c r="AE171" s="212"/>
      <c r="AF171" s="212"/>
      <c r="AG171" s="212" t="s">
        <v>227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55" t="s">
        <v>318</v>
      </c>
      <c r="D172" s="226"/>
      <c r="E172" s="227">
        <v>1.4903999999999999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5" t="s">
        <v>319</v>
      </c>
      <c r="D173" s="226"/>
      <c r="E173" s="227">
        <v>1.4903999999999999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55" t="s">
        <v>320</v>
      </c>
      <c r="D174" s="226"/>
      <c r="E174" s="227">
        <v>1.4903999999999999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55" t="s">
        <v>321</v>
      </c>
      <c r="D175" s="226"/>
      <c r="E175" s="227">
        <v>1.4903999999999999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5" t="s">
        <v>322</v>
      </c>
      <c r="D176" s="226"/>
      <c r="E176" s="227">
        <v>1.4903999999999999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55" t="s">
        <v>323</v>
      </c>
      <c r="D177" s="226"/>
      <c r="E177" s="227">
        <v>1.4903999999999999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55" t="s">
        <v>324</v>
      </c>
      <c r="D178" s="226"/>
      <c r="E178" s="227">
        <v>1.4903999999999999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36">
        <v>12</v>
      </c>
      <c r="B179" s="237" t="s">
        <v>325</v>
      </c>
      <c r="C179" s="253" t="s">
        <v>326</v>
      </c>
      <c r="D179" s="238" t="s">
        <v>262</v>
      </c>
      <c r="E179" s="239">
        <v>4.62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12</v>
      </c>
      <c r="M179" s="241">
        <f>G179*(1+L179/100)</f>
        <v>0</v>
      </c>
      <c r="N179" s="239">
        <v>1.17E-3</v>
      </c>
      <c r="O179" s="239">
        <f>ROUND(E179*N179,2)</f>
        <v>0.01</v>
      </c>
      <c r="P179" s="239">
        <v>3.4000000000000002E-2</v>
      </c>
      <c r="Q179" s="239">
        <f>ROUND(E179*P179,2)</f>
        <v>0.16</v>
      </c>
      <c r="R179" s="241" t="s">
        <v>310</v>
      </c>
      <c r="S179" s="241" t="s">
        <v>180</v>
      </c>
      <c r="T179" s="242" t="s">
        <v>180</v>
      </c>
      <c r="U179" s="222">
        <v>0.53600000000000003</v>
      </c>
      <c r="V179" s="222">
        <f>ROUND(E179*U179,2)</f>
        <v>2.48</v>
      </c>
      <c r="W179" s="222"/>
      <c r="X179" s="222" t="s">
        <v>226</v>
      </c>
      <c r="Y179" s="222" t="s">
        <v>183</v>
      </c>
      <c r="Z179" s="212"/>
      <c r="AA179" s="212"/>
      <c r="AB179" s="212"/>
      <c r="AC179" s="212"/>
      <c r="AD179" s="212"/>
      <c r="AE179" s="212"/>
      <c r="AF179" s="212"/>
      <c r="AG179" s="212" t="s">
        <v>227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">
      <c r="A180" s="219"/>
      <c r="B180" s="220"/>
      <c r="C180" s="255" t="s">
        <v>327</v>
      </c>
      <c r="D180" s="226"/>
      <c r="E180" s="227">
        <v>1.98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199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55" t="s">
        <v>328</v>
      </c>
      <c r="D181" s="226"/>
      <c r="E181" s="227">
        <v>2.64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6">
        <v>13</v>
      </c>
      <c r="B182" s="237" t="s">
        <v>329</v>
      </c>
      <c r="C182" s="253" t="s">
        <v>330</v>
      </c>
      <c r="D182" s="238" t="s">
        <v>262</v>
      </c>
      <c r="E182" s="239">
        <v>39.252000000000002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12</v>
      </c>
      <c r="M182" s="241">
        <f>G182*(1+L182/100)</f>
        <v>0</v>
      </c>
      <c r="N182" s="239">
        <v>9.2000000000000003E-4</v>
      </c>
      <c r="O182" s="239">
        <f>ROUND(E182*N182,2)</f>
        <v>0.04</v>
      </c>
      <c r="P182" s="239">
        <v>0.04</v>
      </c>
      <c r="Q182" s="239">
        <f>ROUND(E182*P182,2)</f>
        <v>1.57</v>
      </c>
      <c r="R182" s="241" t="s">
        <v>310</v>
      </c>
      <c r="S182" s="241" t="s">
        <v>180</v>
      </c>
      <c r="T182" s="242" t="s">
        <v>180</v>
      </c>
      <c r="U182" s="222">
        <v>0.373</v>
      </c>
      <c r="V182" s="222">
        <f>ROUND(E182*U182,2)</f>
        <v>14.64</v>
      </c>
      <c r="W182" s="222"/>
      <c r="X182" s="222" t="s">
        <v>226</v>
      </c>
      <c r="Y182" s="222" t="s">
        <v>183</v>
      </c>
      <c r="Z182" s="212"/>
      <c r="AA182" s="212"/>
      <c r="AB182" s="212"/>
      <c r="AC182" s="212"/>
      <c r="AD182" s="212"/>
      <c r="AE182" s="212"/>
      <c r="AF182" s="212"/>
      <c r="AG182" s="212" t="s">
        <v>227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55" t="s">
        <v>331</v>
      </c>
      <c r="D183" s="226"/>
      <c r="E183" s="227">
        <v>3.996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55" t="s">
        <v>332</v>
      </c>
      <c r="D184" s="226"/>
      <c r="E184" s="227">
        <v>2.5459999999999998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199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55" t="s">
        <v>333</v>
      </c>
      <c r="D185" s="226"/>
      <c r="E185" s="227">
        <v>3.996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199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55" t="s">
        <v>332</v>
      </c>
      <c r="D186" s="226"/>
      <c r="E186" s="227">
        <v>2.5459999999999998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199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55" t="s">
        <v>334</v>
      </c>
      <c r="D187" s="226"/>
      <c r="E187" s="227">
        <v>3.996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199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5" t="s">
        <v>332</v>
      </c>
      <c r="D188" s="226"/>
      <c r="E188" s="227">
        <v>2.5459999999999998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5" t="s">
        <v>335</v>
      </c>
      <c r="D189" s="226"/>
      <c r="E189" s="227">
        <v>3.996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199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55" t="s">
        <v>332</v>
      </c>
      <c r="D190" s="226"/>
      <c r="E190" s="227">
        <v>2.5459999999999998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199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55" t="s">
        <v>336</v>
      </c>
      <c r="D191" s="226"/>
      <c r="E191" s="227">
        <v>3.996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199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5" t="s">
        <v>332</v>
      </c>
      <c r="D192" s="226"/>
      <c r="E192" s="227">
        <v>2.5459999999999998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199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55" t="s">
        <v>337</v>
      </c>
      <c r="D193" s="226"/>
      <c r="E193" s="227">
        <v>3.996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199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55" t="s">
        <v>332</v>
      </c>
      <c r="D194" s="226"/>
      <c r="E194" s="227">
        <v>2.5459999999999998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199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36">
        <v>14</v>
      </c>
      <c r="B195" s="237" t="s">
        <v>338</v>
      </c>
      <c r="C195" s="253" t="s">
        <v>339</v>
      </c>
      <c r="D195" s="238" t="s">
        <v>340</v>
      </c>
      <c r="E195" s="239">
        <v>17.59</v>
      </c>
      <c r="F195" s="240"/>
      <c r="G195" s="241">
        <f>ROUND(E195*F195,2)</f>
        <v>0</v>
      </c>
      <c r="H195" s="240"/>
      <c r="I195" s="241">
        <f>ROUND(E195*H195,2)</f>
        <v>0</v>
      </c>
      <c r="J195" s="240"/>
      <c r="K195" s="241">
        <f>ROUND(E195*J195,2)</f>
        <v>0</v>
      </c>
      <c r="L195" s="241">
        <v>12</v>
      </c>
      <c r="M195" s="241">
        <f>G195*(1+L195/100)</f>
        <v>0</v>
      </c>
      <c r="N195" s="239">
        <v>0</v>
      </c>
      <c r="O195" s="239">
        <f>ROUND(E195*N195,2)</f>
        <v>0</v>
      </c>
      <c r="P195" s="239">
        <v>4.6000000000000001E-4</v>
      </c>
      <c r="Q195" s="239">
        <f>ROUND(E195*P195,2)</f>
        <v>0.01</v>
      </c>
      <c r="R195" s="241" t="s">
        <v>310</v>
      </c>
      <c r="S195" s="241" t="s">
        <v>180</v>
      </c>
      <c r="T195" s="242" t="s">
        <v>180</v>
      </c>
      <c r="U195" s="222">
        <v>1.5</v>
      </c>
      <c r="V195" s="222">
        <f>ROUND(E195*U195,2)</f>
        <v>26.39</v>
      </c>
      <c r="W195" s="222"/>
      <c r="X195" s="222" t="s">
        <v>226</v>
      </c>
      <c r="Y195" s="222" t="s">
        <v>183</v>
      </c>
      <c r="Z195" s="212"/>
      <c r="AA195" s="212"/>
      <c r="AB195" s="212"/>
      <c r="AC195" s="212"/>
      <c r="AD195" s="212"/>
      <c r="AE195" s="212"/>
      <c r="AF195" s="212"/>
      <c r="AG195" s="212" t="s">
        <v>227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2" x14ac:dyDescent="0.2">
      <c r="A196" s="219"/>
      <c r="B196" s="220"/>
      <c r="C196" s="255" t="s">
        <v>341</v>
      </c>
      <c r="D196" s="226"/>
      <c r="E196" s="227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55" t="s">
        <v>290</v>
      </c>
      <c r="D197" s="226"/>
      <c r="E197" s="227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199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55" t="s">
        <v>342</v>
      </c>
      <c r="D198" s="226"/>
      <c r="E198" s="227">
        <v>1.97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199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55" t="s">
        <v>291</v>
      </c>
      <c r="D199" s="226"/>
      <c r="E199" s="227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55" t="s">
        <v>342</v>
      </c>
      <c r="D200" s="226"/>
      <c r="E200" s="227">
        <v>1.97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199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55" t="s">
        <v>292</v>
      </c>
      <c r="D201" s="226"/>
      <c r="E201" s="227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55" t="s">
        <v>342</v>
      </c>
      <c r="D202" s="226"/>
      <c r="E202" s="227">
        <v>1.97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199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55" t="s">
        <v>293</v>
      </c>
      <c r="D203" s="226"/>
      <c r="E203" s="227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55" t="s">
        <v>342</v>
      </c>
      <c r="D204" s="226"/>
      <c r="E204" s="227">
        <v>1.97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199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55" t="s">
        <v>294</v>
      </c>
      <c r="D205" s="226"/>
      <c r="E205" s="227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55" t="s">
        <v>342</v>
      </c>
      <c r="D206" s="226"/>
      <c r="E206" s="227">
        <v>1.97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199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55" t="s">
        <v>343</v>
      </c>
      <c r="D207" s="226"/>
      <c r="E207" s="227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199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55" t="s">
        <v>344</v>
      </c>
      <c r="D208" s="226"/>
      <c r="E208" s="227">
        <v>7.74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199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5" t="s">
        <v>242</v>
      </c>
      <c r="D209" s="260"/>
      <c r="E209" s="261">
        <v>17.59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199</v>
      </c>
      <c r="AH209" s="212">
        <v>1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36">
        <v>15</v>
      </c>
      <c r="B210" s="237" t="s">
        <v>345</v>
      </c>
      <c r="C210" s="253" t="s">
        <v>346</v>
      </c>
      <c r="D210" s="238" t="s">
        <v>340</v>
      </c>
      <c r="E210" s="239">
        <v>17.59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12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5.8000000000000003E-2</v>
      </c>
      <c r="Q210" s="239">
        <f>ROUND(E210*P210,2)</f>
        <v>1.02</v>
      </c>
      <c r="R210" s="241" t="s">
        <v>310</v>
      </c>
      <c r="S210" s="241" t="s">
        <v>180</v>
      </c>
      <c r="T210" s="242" t="s">
        <v>347</v>
      </c>
      <c r="U210" s="222">
        <v>0.94499999999999995</v>
      </c>
      <c r="V210" s="222">
        <f>ROUND(E210*U210,2)</f>
        <v>16.62</v>
      </c>
      <c r="W210" s="222"/>
      <c r="X210" s="222" t="s">
        <v>226</v>
      </c>
      <c r="Y210" s="222" t="s">
        <v>183</v>
      </c>
      <c r="Z210" s="212"/>
      <c r="AA210" s="212"/>
      <c r="AB210" s="212"/>
      <c r="AC210" s="212"/>
      <c r="AD210" s="212"/>
      <c r="AE210" s="212"/>
      <c r="AF210" s="212"/>
      <c r="AG210" s="212" t="s">
        <v>227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2" x14ac:dyDescent="0.2">
      <c r="A211" s="219"/>
      <c r="B211" s="220"/>
      <c r="C211" s="255" t="s">
        <v>341</v>
      </c>
      <c r="D211" s="226"/>
      <c r="E211" s="227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199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55" t="s">
        <v>290</v>
      </c>
      <c r="D212" s="226"/>
      <c r="E212" s="227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199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5" t="s">
        <v>342</v>
      </c>
      <c r="D213" s="226"/>
      <c r="E213" s="227">
        <v>1.97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199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55" t="s">
        <v>291</v>
      </c>
      <c r="D214" s="226"/>
      <c r="E214" s="227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199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55" t="s">
        <v>342</v>
      </c>
      <c r="D215" s="226"/>
      <c r="E215" s="227">
        <v>1.97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199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55" t="s">
        <v>292</v>
      </c>
      <c r="D216" s="226"/>
      <c r="E216" s="227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199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55" t="s">
        <v>342</v>
      </c>
      <c r="D217" s="226"/>
      <c r="E217" s="227">
        <v>1.97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199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55" t="s">
        <v>293</v>
      </c>
      <c r="D218" s="226"/>
      <c r="E218" s="227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199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55" t="s">
        <v>342</v>
      </c>
      <c r="D219" s="226"/>
      <c r="E219" s="227">
        <v>1.97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199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55" t="s">
        <v>294</v>
      </c>
      <c r="D220" s="226"/>
      <c r="E220" s="227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199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55" t="s">
        <v>342</v>
      </c>
      <c r="D221" s="226"/>
      <c r="E221" s="227">
        <v>1.97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199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55" t="s">
        <v>343</v>
      </c>
      <c r="D222" s="226"/>
      <c r="E222" s="227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199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55" t="s">
        <v>344</v>
      </c>
      <c r="D223" s="226"/>
      <c r="E223" s="227">
        <v>7.74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199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5" t="s">
        <v>242</v>
      </c>
      <c r="D224" s="260"/>
      <c r="E224" s="261">
        <v>17.59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199</v>
      </c>
      <c r="AH224" s="212">
        <v>1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6">
        <v>16</v>
      </c>
      <c r="B225" s="237" t="s">
        <v>348</v>
      </c>
      <c r="C225" s="253" t="s">
        <v>349</v>
      </c>
      <c r="D225" s="238" t="s">
        <v>340</v>
      </c>
      <c r="E225" s="239">
        <v>16.21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12</v>
      </c>
      <c r="M225" s="241">
        <f>G225*(1+L225/100)</f>
        <v>0</v>
      </c>
      <c r="N225" s="239">
        <v>0</v>
      </c>
      <c r="O225" s="239">
        <f>ROUND(E225*N225,2)</f>
        <v>0</v>
      </c>
      <c r="P225" s="239">
        <v>4.6000000000000001E-4</v>
      </c>
      <c r="Q225" s="239">
        <f>ROUND(E225*P225,2)</f>
        <v>0.01</v>
      </c>
      <c r="R225" s="241" t="s">
        <v>310</v>
      </c>
      <c r="S225" s="241" t="s">
        <v>180</v>
      </c>
      <c r="T225" s="242" t="s">
        <v>180</v>
      </c>
      <c r="U225" s="222">
        <v>1.62</v>
      </c>
      <c r="V225" s="222">
        <f>ROUND(E225*U225,2)</f>
        <v>26.26</v>
      </c>
      <c r="W225" s="222"/>
      <c r="X225" s="222" t="s">
        <v>226</v>
      </c>
      <c r="Y225" s="222" t="s">
        <v>183</v>
      </c>
      <c r="Z225" s="212"/>
      <c r="AA225" s="212"/>
      <c r="AB225" s="212"/>
      <c r="AC225" s="212"/>
      <c r="AD225" s="212"/>
      <c r="AE225" s="212"/>
      <c r="AF225" s="212"/>
      <c r="AG225" s="212" t="s">
        <v>227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55" t="s">
        <v>350</v>
      </c>
      <c r="D226" s="226"/>
      <c r="E226" s="227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199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55" t="s">
        <v>351</v>
      </c>
      <c r="D227" s="226"/>
      <c r="E227" s="227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199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55" t="s">
        <v>290</v>
      </c>
      <c r="D228" s="226"/>
      <c r="E228" s="227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199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55" t="s">
        <v>342</v>
      </c>
      <c r="D229" s="226"/>
      <c r="E229" s="227">
        <v>1.97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199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55" t="s">
        <v>352</v>
      </c>
      <c r="D230" s="226"/>
      <c r="E230" s="227">
        <v>0.42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199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55" t="s">
        <v>291</v>
      </c>
      <c r="D231" s="226"/>
      <c r="E231" s="227"/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55" t="s">
        <v>342</v>
      </c>
      <c r="D232" s="226"/>
      <c r="E232" s="227">
        <v>1.97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55" t="s">
        <v>352</v>
      </c>
      <c r="D233" s="226"/>
      <c r="E233" s="227">
        <v>0.42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55" t="s">
        <v>292</v>
      </c>
      <c r="D234" s="226"/>
      <c r="E234" s="227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199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55" t="s">
        <v>342</v>
      </c>
      <c r="D235" s="226"/>
      <c r="E235" s="227">
        <v>1.97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199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55" t="s">
        <v>352</v>
      </c>
      <c r="D236" s="226"/>
      <c r="E236" s="227">
        <v>0.42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199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55" t="s">
        <v>293</v>
      </c>
      <c r="D237" s="226"/>
      <c r="E237" s="227"/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55" t="s">
        <v>342</v>
      </c>
      <c r="D238" s="226"/>
      <c r="E238" s="227">
        <v>1.97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199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55" t="s">
        <v>352</v>
      </c>
      <c r="D239" s="226"/>
      <c r="E239" s="227">
        <v>0.42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199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55" t="s">
        <v>294</v>
      </c>
      <c r="D240" s="226"/>
      <c r="E240" s="227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199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55" t="s">
        <v>342</v>
      </c>
      <c r="D241" s="226"/>
      <c r="E241" s="227">
        <v>1.97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199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55" t="s">
        <v>352</v>
      </c>
      <c r="D242" s="226"/>
      <c r="E242" s="227">
        <v>0.42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199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55" t="s">
        <v>295</v>
      </c>
      <c r="D243" s="226"/>
      <c r="E243" s="227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199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55" t="s">
        <v>342</v>
      </c>
      <c r="D244" s="226"/>
      <c r="E244" s="227">
        <v>1.97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199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55" t="s">
        <v>353</v>
      </c>
      <c r="D245" s="226"/>
      <c r="E245" s="227">
        <v>0.1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199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55" t="s">
        <v>354</v>
      </c>
      <c r="D246" s="226"/>
      <c r="E246" s="227"/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199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55" t="s">
        <v>342</v>
      </c>
      <c r="D247" s="226"/>
      <c r="E247" s="227">
        <v>1.97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199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55" t="s">
        <v>355</v>
      </c>
      <c r="D248" s="226"/>
      <c r="E248" s="227">
        <v>0.22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199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5" t="s">
        <v>242</v>
      </c>
      <c r="D249" s="260"/>
      <c r="E249" s="261">
        <v>16.21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199</v>
      </c>
      <c r="AH249" s="212">
        <v>1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 x14ac:dyDescent="0.2">
      <c r="A250" s="236">
        <v>17</v>
      </c>
      <c r="B250" s="237" t="s">
        <v>356</v>
      </c>
      <c r="C250" s="253" t="s">
        <v>357</v>
      </c>
      <c r="D250" s="238" t="s">
        <v>224</v>
      </c>
      <c r="E250" s="239">
        <v>0.39517999999999998</v>
      </c>
      <c r="F250" s="240"/>
      <c r="G250" s="241">
        <f>ROUND(E250*F250,2)</f>
        <v>0</v>
      </c>
      <c r="H250" s="240"/>
      <c r="I250" s="241">
        <f>ROUND(E250*H250,2)</f>
        <v>0</v>
      </c>
      <c r="J250" s="240"/>
      <c r="K250" s="241">
        <f>ROUND(E250*J250,2)</f>
        <v>0</v>
      </c>
      <c r="L250" s="241">
        <v>12</v>
      </c>
      <c r="M250" s="241">
        <f>G250*(1+L250/100)</f>
        <v>0</v>
      </c>
      <c r="N250" s="239">
        <v>1.2800000000000001E-3</v>
      </c>
      <c r="O250" s="239">
        <f>ROUND(E250*N250,2)</f>
        <v>0</v>
      </c>
      <c r="P250" s="239">
        <v>1.95</v>
      </c>
      <c r="Q250" s="239">
        <f>ROUND(E250*P250,2)</f>
        <v>0.77</v>
      </c>
      <c r="R250" s="241" t="s">
        <v>310</v>
      </c>
      <c r="S250" s="241" t="s">
        <v>180</v>
      </c>
      <c r="T250" s="242" t="s">
        <v>180</v>
      </c>
      <c r="U250" s="222">
        <v>1.7010000000000001</v>
      </c>
      <c r="V250" s="222">
        <f>ROUND(E250*U250,2)</f>
        <v>0.67</v>
      </c>
      <c r="W250" s="222"/>
      <c r="X250" s="222" t="s">
        <v>226</v>
      </c>
      <c r="Y250" s="222" t="s">
        <v>183</v>
      </c>
      <c r="Z250" s="212"/>
      <c r="AA250" s="212"/>
      <c r="AB250" s="212"/>
      <c r="AC250" s="212"/>
      <c r="AD250" s="212"/>
      <c r="AE250" s="212"/>
      <c r="AF250" s="212"/>
      <c r="AG250" s="212" t="s">
        <v>227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2.5" outlineLevel="2" x14ac:dyDescent="0.2">
      <c r="A251" s="219"/>
      <c r="B251" s="220"/>
      <c r="C251" s="264" t="s">
        <v>358</v>
      </c>
      <c r="D251" s="262"/>
      <c r="E251" s="262"/>
      <c r="F251" s="262"/>
      <c r="G251" s="26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229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44" t="str">
        <f>C251</f>
        <v>nebo vybourání otvorů průřezové plochy přes 4 m2 ve zdivu nadzákladovém, včetně pomocného lešení o výšce podlahy do 1900 mm a pro zatížení do 1,5 kPa  (150 kg/m2)</v>
      </c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19"/>
      <c r="B252" s="220"/>
      <c r="C252" s="255" t="s">
        <v>350</v>
      </c>
      <c r="D252" s="226"/>
      <c r="E252" s="227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199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55" t="s">
        <v>351</v>
      </c>
      <c r="D253" s="226"/>
      <c r="E253" s="227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199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55" t="s">
        <v>290</v>
      </c>
      <c r="D254" s="226"/>
      <c r="E254" s="227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199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55" t="s">
        <v>359</v>
      </c>
      <c r="D255" s="226"/>
      <c r="E255" s="227">
        <v>7.0330000000000004E-2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199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55" t="s">
        <v>291</v>
      </c>
      <c r="D256" s="226"/>
      <c r="E256" s="227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199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55" t="s">
        <v>360</v>
      </c>
      <c r="D257" s="226"/>
      <c r="E257" s="227">
        <v>7.3679999999999995E-2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199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55" t="s">
        <v>292</v>
      </c>
      <c r="D258" s="226"/>
      <c r="E258" s="227"/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199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55" t="s">
        <v>361</v>
      </c>
      <c r="D259" s="226"/>
      <c r="E259" s="227">
        <v>6.3630000000000006E-2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199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55" t="s">
        <v>293</v>
      </c>
      <c r="D260" s="226"/>
      <c r="E260" s="227"/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199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55" t="s">
        <v>362</v>
      </c>
      <c r="D261" s="226"/>
      <c r="E261" s="227">
        <v>6.6979999999999998E-2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199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55" t="s">
        <v>294</v>
      </c>
      <c r="D262" s="226"/>
      <c r="E262" s="227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199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55" t="s">
        <v>362</v>
      </c>
      <c r="D263" s="226"/>
      <c r="E263" s="227">
        <v>6.6979999999999998E-2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199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55" t="s">
        <v>295</v>
      </c>
      <c r="D264" s="226"/>
      <c r="E264" s="227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199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55" t="s">
        <v>363</v>
      </c>
      <c r="D265" s="226"/>
      <c r="E265" s="227">
        <v>1.6750000000000001E-2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199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55" t="s">
        <v>354</v>
      </c>
      <c r="D266" s="226"/>
      <c r="E266" s="227"/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199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55" t="s">
        <v>295</v>
      </c>
      <c r="D267" s="226"/>
      <c r="E267" s="227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199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55" t="s">
        <v>364</v>
      </c>
      <c r="D268" s="226"/>
      <c r="E268" s="227">
        <v>3.6839999999999998E-2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199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65" t="s">
        <v>242</v>
      </c>
      <c r="D269" s="260"/>
      <c r="E269" s="261">
        <v>0.39517999999999998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199</v>
      </c>
      <c r="AH269" s="212">
        <v>1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2.5" outlineLevel="1" x14ac:dyDescent="0.2">
      <c r="A270" s="236">
        <v>18</v>
      </c>
      <c r="B270" s="237" t="s">
        <v>365</v>
      </c>
      <c r="C270" s="253" t="s">
        <v>366</v>
      </c>
      <c r="D270" s="238" t="s">
        <v>224</v>
      </c>
      <c r="E270" s="239">
        <v>0.73677999999999999</v>
      </c>
      <c r="F270" s="240"/>
      <c r="G270" s="241">
        <f>ROUND(E270*F270,2)</f>
        <v>0</v>
      </c>
      <c r="H270" s="240"/>
      <c r="I270" s="241">
        <f>ROUND(E270*H270,2)</f>
        <v>0</v>
      </c>
      <c r="J270" s="240"/>
      <c r="K270" s="241">
        <f>ROUND(E270*J270,2)</f>
        <v>0</v>
      </c>
      <c r="L270" s="241">
        <v>12</v>
      </c>
      <c r="M270" s="241">
        <f>G270*(1+L270/100)</f>
        <v>0</v>
      </c>
      <c r="N270" s="239">
        <v>0</v>
      </c>
      <c r="O270" s="239">
        <f>ROUND(E270*N270,2)</f>
        <v>0</v>
      </c>
      <c r="P270" s="239">
        <v>2.2000000000000002</v>
      </c>
      <c r="Q270" s="239">
        <f>ROUND(E270*P270,2)</f>
        <v>1.62</v>
      </c>
      <c r="R270" s="241" t="s">
        <v>310</v>
      </c>
      <c r="S270" s="241" t="s">
        <v>180</v>
      </c>
      <c r="T270" s="242" t="s">
        <v>180</v>
      </c>
      <c r="U270" s="222">
        <v>4.6550000000000002</v>
      </c>
      <c r="V270" s="222">
        <f>ROUND(E270*U270,2)</f>
        <v>3.43</v>
      </c>
      <c r="W270" s="222"/>
      <c r="X270" s="222" t="s">
        <v>226</v>
      </c>
      <c r="Y270" s="222" t="s">
        <v>183</v>
      </c>
      <c r="Z270" s="212"/>
      <c r="AA270" s="212"/>
      <c r="AB270" s="212"/>
      <c r="AC270" s="212"/>
      <c r="AD270" s="212"/>
      <c r="AE270" s="212"/>
      <c r="AF270" s="212"/>
      <c r="AG270" s="212" t="s">
        <v>227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2" x14ac:dyDescent="0.2">
      <c r="A271" s="219"/>
      <c r="B271" s="220"/>
      <c r="C271" s="255" t="s">
        <v>275</v>
      </c>
      <c r="D271" s="226"/>
      <c r="E271" s="227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199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55" t="s">
        <v>367</v>
      </c>
      <c r="D272" s="226"/>
      <c r="E272" s="227">
        <v>0.73677999999999999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199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5" t="s">
        <v>242</v>
      </c>
      <c r="D273" s="260"/>
      <c r="E273" s="261">
        <v>0.73677999999999999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199</v>
      </c>
      <c r="AH273" s="212">
        <v>1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 x14ac:dyDescent="0.2">
      <c r="A274" s="236">
        <v>19</v>
      </c>
      <c r="B274" s="237" t="s">
        <v>368</v>
      </c>
      <c r="C274" s="253" t="s">
        <v>369</v>
      </c>
      <c r="D274" s="238" t="s">
        <v>224</v>
      </c>
      <c r="E274" s="239">
        <v>0.73677999999999999</v>
      </c>
      <c r="F274" s="240"/>
      <c r="G274" s="241">
        <f>ROUND(E274*F274,2)</f>
        <v>0</v>
      </c>
      <c r="H274" s="240"/>
      <c r="I274" s="241">
        <f>ROUND(E274*H274,2)</f>
        <v>0</v>
      </c>
      <c r="J274" s="240"/>
      <c r="K274" s="241">
        <f>ROUND(E274*J274,2)</f>
        <v>0</v>
      </c>
      <c r="L274" s="241">
        <v>12</v>
      </c>
      <c r="M274" s="241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41" t="s">
        <v>310</v>
      </c>
      <c r="S274" s="241" t="s">
        <v>180</v>
      </c>
      <c r="T274" s="242" t="s">
        <v>180</v>
      </c>
      <c r="U274" s="222">
        <v>4.8280000000000003</v>
      </c>
      <c r="V274" s="222">
        <f>ROUND(E274*U274,2)</f>
        <v>3.56</v>
      </c>
      <c r="W274" s="222"/>
      <c r="X274" s="222" t="s">
        <v>226</v>
      </c>
      <c r="Y274" s="222" t="s">
        <v>183</v>
      </c>
      <c r="Z274" s="212"/>
      <c r="AA274" s="212"/>
      <c r="AB274" s="212"/>
      <c r="AC274" s="212"/>
      <c r="AD274" s="212"/>
      <c r="AE274" s="212"/>
      <c r="AF274" s="212"/>
      <c r="AG274" s="212" t="s">
        <v>227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2" x14ac:dyDescent="0.2">
      <c r="A275" s="219"/>
      <c r="B275" s="220"/>
      <c r="C275" s="255" t="s">
        <v>275</v>
      </c>
      <c r="D275" s="226"/>
      <c r="E275" s="227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199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55" t="s">
        <v>367</v>
      </c>
      <c r="D276" s="226"/>
      <c r="E276" s="227">
        <v>0.73677999999999999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199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65" t="s">
        <v>242</v>
      </c>
      <c r="D277" s="260"/>
      <c r="E277" s="261">
        <v>0.73677999999999999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199</v>
      </c>
      <c r="AH277" s="212">
        <v>1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36">
        <v>20</v>
      </c>
      <c r="B278" s="237" t="s">
        <v>370</v>
      </c>
      <c r="C278" s="253" t="s">
        <v>371</v>
      </c>
      <c r="D278" s="238" t="s">
        <v>340</v>
      </c>
      <c r="E278" s="239">
        <v>1.97</v>
      </c>
      <c r="F278" s="240"/>
      <c r="G278" s="241">
        <f>ROUND(E278*F278,2)</f>
        <v>0</v>
      </c>
      <c r="H278" s="240"/>
      <c r="I278" s="241">
        <f>ROUND(E278*H278,2)</f>
        <v>0</v>
      </c>
      <c r="J278" s="240"/>
      <c r="K278" s="241">
        <f>ROUND(E278*J278,2)</f>
        <v>0</v>
      </c>
      <c r="L278" s="241">
        <v>12</v>
      </c>
      <c r="M278" s="241">
        <f>G278*(1+L278/100)</f>
        <v>0</v>
      </c>
      <c r="N278" s="239">
        <v>0</v>
      </c>
      <c r="O278" s="239">
        <f>ROUND(E278*N278,2)</f>
        <v>0</v>
      </c>
      <c r="P278" s="239">
        <v>4.6000000000000001E-4</v>
      </c>
      <c r="Q278" s="239">
        <f>ROUND(E278*P278,2)</f>
        <v>0</v>
      </c>
      <c r="R278" s="241" t="s">
        <v>310</v>
      </c>
      <c r="S278" s="241" t="s">
        <v>180</v>
      </c>
      <c r="T278" s="242" t="s">
        <v>180</v>
      </c>
      <c r="U278" s="222">
        <v>0.9</v>
      </c>
      <c r="V278" s="222">
        <f>ROUND(E278*U278,2)</f>
        <v>1.77</v>
      </c>
      <c r="W278" s="222"/>
      <c r="X278" s="222" t="s">
        <v>226</v>
      </c>
      <c r="Y278" s="222" t="s">
        <v>183</v>
      </c>
      <c r="Z278" s="212"/>
      <c r="AA278" s="212"/>
      <c r="AB278" s="212"/>
      <c r="AC278" s="212"/>
      <c r="AD278" s="212"/>
      <c r="AE278" s="212"/>
      <c r="AF278" s="212"/>
      <c r="AG278" s="212" t="s">
        <v>227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2" x14ac:dyDescent="0.2">
      <c r="A279" s="219"/>
      <c r="B279" s="220"/>
      <c r="C279" s="255" t="s">
        <v>275</v>
      </c>
      <c r="D279" s="226"/>
      <c r="E279" s="227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199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55" t="s">
        <v>342</v>
      </c>
      <c r="D280" s="226"/>
      <c r="E280" s="227">
        <v>1.97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199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65" t="s">
        <v>242</v>
      </c>
      <c r="D281" s="260"/>
      <c r="E281" s="261">
        <v>1.97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199</v>
      </c>
      <c r="AH281" s="212">
        <v>1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36">
        <v>21</v>
      </c>
      <c r="B282" s="237" t="s">
        <v>372</v>
      </c>
      <c r="C282" s="253" t="s">
        <v>373</v>
      </c>
      <c r="D282" s="238" t="s">
        <v>340</v>
      </c>
      <c r="E282" s="239">
        <v>11.82</v>
      </c>
      <c r="F282" s="240"/>
      <c r="G282" s="241">
        <f>ROUND(E282*F282,2)</f>
        <v>0</v>
      </c>
      <c r="H282" s="240"/>
      <c r="I282" s="241">
        <f>ROUND(E282*H282,2)</f>
        <v>0</v>
      </c>
      <c r="J282" s="240"/>
      <c r="K282" s="241">
        <f>ROUND(E282*J282,2)</f>
        <v>0</v>
      </c>
      <c r="L282" s="241">
        <v>12</v>
      </c>
      <c r="M282" s="241">
        <f>G282*(1+L282/100)</f>
        <v>0</v>
      </c>
      <c r="N282" s="239">
        <v>0</v>
      </c>
      <c r="O282" s="239">
        <f>ROUND(E282*N282,2)</f>
        <v>0</v>
      </c>
      <c r="P282" s="239">
        <v>1.188E-2</v>
      </c>
      <c r="Q282" s="239">
        <f>ROUND(E282*P282,2)</f>
        <v>0.14000000000000001</v>
      </c>
      <c r="R282" s="241" t="s">
        <v>310</v>
      </c>
      <c r="S282" s="241" t="s">
        <v>180</v>
      </c>
      <c r="T282" s="242" t="s">
        <v>180</v>
      </c>
      <c r="U282" s="222">
        <v>9.2999999999999999E-2</v>
      </c>
      <c r="V282" s="222">
        <f>ROUND(E282*U282,2)</f>
        <v>1.1000000000000001</v>
      </c>
      <c r="W282" s="222"/>
      <c r="X282" s="222" t="s">
        <v>226</v>
      </c>
      <c r="Y282" s="222" t="s">
        <v>183</v>
      </c>
      <c r="Z282" s="212"/>
      <c r="AA282" s="212"/>
      <c r="AB282" s="212"/>
      <c r="AC282" s="212"/>
      <c r="AD282" s="212"/>
      <c r="AE282" s="212"/>
      <c r="AF282" s="212"/>
      <c r="AG282" s="212" t="s">
        <v>227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">
      <c r="A283" s="219"/>
      <c r="B283" s="220"/>
      <c r="C283" s="255" t="s">
        <v>374</v>
      </c>
      <c r="D283" s="226"/>
      <c r="E283" s="227">
        <v>1.97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199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55" t="s">
        <v>375</v>
      </c>
      <c r="D284" s="226"/>
      <c r="E284" s="227">
        <v>1.97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199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55" t="s">
        <v>376</v>
      </c>
      <c r="D285" s="226"/>
      <c r="E285" s="227">
        <v>1.97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199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55" t="s">
        <v>377</v>
      </c>
      <c r="D286" s="226"/>
      <c r="E286" s="227">
        <v>1.97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199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55" t="s">
        <v>378</v>
      </c>
      <c r="D287" s="226"/>
      <c r="E287" s="227">
        <v>1.97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199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55" t="s">
        <v>379</v>
      </c>
      <c r="D288" s="226"/>
      <c r="E288" s="227">
        <v>1.97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199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36">
        <v>22</v>
      </c>
      <c r="B289" s="237" t="s">
        <v>380</v>
      </c>
      <c r="C289" s="253" t="s">
        <v>381</v>
      </c>
      <c r="D289" s="238" t="s">
        <v>340</v>
      </c>
      <c r="E289" s="239">
        <v>13.9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12</v>
      </c>
      <c r="M289" s="241">
        <f>G289*(1+L289/100)</f>
        <v>0</v>
      </c>
      <c r="N289" s="239">
        <v>0</v>
      </c>
      <c r="O289" s="239">
        <f>ROUND(E289*N289,2)</f>
        <v>0</v>
      </c>
      <c r="P289" s="239">
        <v>1.383E-2</v>
      </c>
      <c r="Q289" s="239">
        <f>ROUND(E289*P289,2)</f>
        <v>0.19</v>
      </c>
      <c r="R289" s="241" t="s">
        <v>310</v>
      </c>
      <c r="S289" s="241" t="s">
        <v>180</v>
      </c>
      <c r="T289" s="242" t="s">
        <v>180</v>
      </c>
      <c r="U289" s="222">
        <v>0.12</v>
      </c>
      <c r="V289" s="222">
        <f>ROUND(E289*U289,2)</f>
        <v>1.67</v>
      </c>
      <c r="W289" s="222"/>
      <c r="X289" s="222" t="s">
        <v>226</v>
      </c>
      <c r="Y289" s="222" t="s">
        <v>183</v>
      </c>
      <c r="Z289" s="212"/>
      <c r="AA289" s="212"/>
      <c r="AB289" s="212"/>
      <c r="AC289" s="212"/>
      <c r="AD289" s="212"/>
      <c r="AE289" s="212"/>
      <c r="AF289" s="212"/>
      <c r="AG289" s="212" t="s">
        <v>227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">
      <c r="A290" s="219"/>
      <c r="B290" s="220"/>
      <c r="C290" s="255" t="s">
        <v>382</v>
      </c>
      <c r="D290" s="226"/>
      <c r="E290" s="227">
        <v>2.4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199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55" t="s">
        <v>383</v>
      </c>
      <c r="D291" s="226"/>
      <c r="E291" s="227">
        <v>2.4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199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55" t="s">
        <v>384</v>
      </c>
      <c r="D292" s="226"/>
      <c r="E292" s="227">
        <v>2.4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199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55" t="s">
        <v>385</v>
      </c>
      <c r="D293" s="226"/>
      <c r="E293" s="227">
        <v>2.4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199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55" t="s">
        <v>386</v>
      </c>
      <c r="D294" s="226"/>
      <c r="E294" s="227">
        <v>2.4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199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55" t="s">
        <v>387</v>
      </c>
      <c r="D295" s="226"/>
      <c r="E295" s="227">
        <v>1.9</v>
      </c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199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x14ac:dyDescent="0.2">
      <c r="A296" s="229" t="s">
        <v>175</v>
      </c>
      <c r="B296" s="230" t="s">
        <v>106</v>
      </c>
      <c r="C296" s="252" t="s">
        <v>107</v>
      </c>
      <c r="D296" s="231"/>
      <c r="E296" s="232"/>
      <c r="F296" s="233"/>
      <c r="G296" s="233">
        <f>SUMIF(AG297:AG298,"&lt;&gt;NOR",G297:G298)</f>
        <v>0</v>
      </c>
      <c r="H296" s="233"/>
      <c r="I296" s="233">
        <f>SUM(I297:I298)</f>
        <v>0</v>
      </c>
      <c r="J296" s="233"/>
      <c r="K296" s="233">
        <f>SUM(K297:K298)</f>
        <v>0</v>
      </c>
      <c r="L296" s="233"/>
      <c r="M296" s="233">
        <f>SUM(M297:M298)</f>
        <v>0</v>
      </c>
      <c r="N296" s="232"/>
      <c r="O296" s="232">
        <f>SUM(O297:O298)</f>
        <v>0</v>
      </c>
      <c r="P296" s="232"/>
      <c r="Q296" s="232">
        <f>SUM(Q297:Q298)</f>
        <v>0</v>
      </c>
      <c r="R296" s="233"/>
      <c r="S296" s="233"/>
      <c r="T296" s="234"/>
      <c r="U296" s="228"/>
      <c r="V296" s="228">
        <f>SUM(V297:V298)</f>
        <v>0.65</v>
      </c>
      <c r="W296" s="228"/>
      <c r="X296" s="228"/>
      <c r="Y296" s="228"/>
      <c r="AG296" t="s">
        <v>176</v>
      </c>
    </row>
    <row r="297" spans="1:60" ht="22.5" outlineLevel="1" x14ac:dyDescent="0.2">
      <c r="A297" s="236">
        <v>23</v>
      </c>
      <c r="B297" s="237" t="s">
        <v>388</v>
      </c>
      <c r="C297" s="253" t="s">
        <v>389</v>
      </c>
      <c r="D297" s="238" t="s">
        <v>390</v>
      </c>
      <c r="E297" s="239">
        <v>0.11783</v>
      </c>
      <c r="F297" s="240"/>
      <c r="G297" s="241">
        <f>ROUND(E297*F297,2)</f>
        <v>0</v>
      </c>
      <c r="H297" s="240"/>
      <c r="I297" s="241">
        <f>ROUND(E297*H297,2)</f>
        <v>0</v>
      </c>
      <c r="J297" s="240"/>
      <c r="K297" s="241">
        <f>ROUND(E297*J297,2)</f>
        <v>0</v>
      </c>
      <c r="L297" s="241">
        <v>12</v>
      </c>
      <c r="M297" s="241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41" t="s">
        <v>298</v>
      </c>
      <c r="S297" s="241" t="s">
        <v>180</v>
      </c>
      <c r="T297" s="242" t="s">
        <v>180</v>
      </c>
      <c r="U297" s="222">
        <v>5.5</v>
      </c>
      <c r="V297" s="222">
        <f>ROUND(E297*U297,2)</f>
        <v>0.65</v>
      </c>
      <c r="W297" s="222"/>
      <c r="X297" s="222" t="s">
        <v>226</v>
      </c>
      <c r="Y297" s="222" t="s">
        <v>183</v>
      </c>
      <c r="Z297" s="212"/>
      <c r="AA297" s="212"/>
      <c r="AB297" s="212"/>
      <c r="AC297" s="212"/>
      <c r="AD297" s="212"/>
      <c r="AE297" s="212"/>
      <c r="AF297" s="212"/>
      <c r="AG297" s="212" t="s">
        <v>227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">
      <c r="A298" s="219"/>
      <c r="B298" s="220"/>
      <c r="C298" s="264" t="s">
        <v>391</v>
      </c>
      <c r="D298" s="262"/>
      <c r="E298" s="262"/>
      <c r="F298" s="262"/>
      <c r="G298" s="26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229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x14ac:dyDescent="0.2">
      <c r="A299" s="229" t="s">
        <v>175</v>
      </c>
      <c r="B299" s="230" t="s">
        <v>112</v>
      </c>
      <c r="C299" s="252" t="s">
        <v>113</v>
      </c>
      <c r="D299" s="231"/>
      <c r="E299" s="232"/>
      <c r="F299" s="233"/>
      <c r="G299" s="233">
        <f>SUMIF(AG300:AG305,"&lt;&gt;NOR",G300:G305)</f>
        <v>0</v>
      </c>
      <c r="H299" s="233"/>
      <c r="I299" s="233">
        <f>SUM(I300:I305)</f>
        <v>0</v>
      </c>
      <c r="J299" s="233"/>
      <c r="K299" s="233">
        <f>SUM(K300:K305)</f>
        <v>0</v>
      </c>
      <c r="L299" s="233"/>
      <c r="M299" s="233">
        <f>SUM(M300:M305)</f>
        <v>0</v>
      </c>
      <c r="N299" s="232"/>
      <c r="O299" s="232">
        <f>SUM(O300:O305)</f>
        <v>0</v>
      </c>
      <c r="P299" s="232"/>
      <c r="Q299" s="232">
        <f>SUM(Q300:Q305)</f>
        <v>0.04</v>
      </c>
      <c r="R299" s="233"/>
      <c r="S299" s="233"/>
      <c r="T299" s="234"/>
      <c r="U299" s="228"/>
      <c r="V299" s="228">
        <f>SUM(V300:V305)</f>
        <v>0.69</v>
      </c>
      <c r="W299" s="228"/>
      <c r="X299" s="228"/>
      <c r="Y299" s="228"/>
      <c r="AG299" t="s">
        <v>176</v>
      </c>
    </row>
    <row r="300" spans="1:60" ht="33.75" outlineLevel="1" x14ac:dyDescent="0.2">
      <c r="A300" s="236">
        <v>24</v>
      </c>
      <c r="B300" s="237" t="s">
        <v>392</v>
      </c>
      <c r="C300" s="253" t="s">
        <v>393</v>
      </c>
      <c r="D300" s="238" t="s">
        <v>262</v>
      </c>
      <c r="E300" s="239">
        <v>7.3739999999999997</v>
      </c>
      <c r="F300" s="240"/>
      <c r="G300" s="241">
        <f>ROUND(E300*F300,2)</f>
        <v>0</v>
      </c>
      <c r="H300" s="240"/>
      <c r="I300" s="241">
        <f>ROUND(E300*H300,2)</f>
        <v>0</v>
      </c>
      <c r="J300" s="240"/>
      <c r="K300" s="241">
        <f>ROUND(E300*J300,2)</f>
        <v>0</v>
      </c>
      <c r="L300" s="241">
        <v>12</v>
      </c>
      <c r="M300" s="241">
        <f>G300*(1+L300/100)</f>
        <v>0</v>
      </c>
      <c r="N300" s="239">
        <v>0</v>
      </c>
      <c r="O300" s="239">
        <f>ROUND(E300*N300,2)</f>
        <v>0</v>
      </c>
      <c r="P300" s="239">
        <v>5.4299999999999999E-3</v>
      </c>
      <c r="Q300" s="239">
        <f>ROUND(E300*P300,2)</f>
        <v>0.04</v>
      </c>
      <c r="R300" s="241" t="s">
        <v>394</v>
      </c>
      <c r="S300" s="241" t="s">
        <v>180</v>
      </c>
      <c r="T300" s="242" t="s">
        <v>180</v>
      </c>
      <c r="U300" s="222">
        <v>9.2999999999999999E-2</v>
      </c>
      <c r="V300" s="222">
        <f>ROUND(E300*U300,2)</f>
        <v>0.69</v>
      </c>
      <c r="W300" s="222"/>
      <c r="X300" s="222" t="s">
        <v>226</v>
      </c>
      <c r="Y300" s="222" t="s">
        <v>183</v>
      </c>
      <c r="Z300" s="212"/>
      <c r="AA300" s="212"/>
      <c r="AB300" s="212"/>
      <c r="AC300" s="212"/>
      <c r="AD300" s="212"/>
      <c r="AE300" s="212"/>
      <c r="AF300" s="212"/>
      <c r="AG300" s="212" t="s">
        <v>227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33.75" outlineLevel="2" x14ac:dyDescent="0.2">
      <c r="A301" s="219"/>
      <c r="B301" s="220"/>
      <c r="C301" s="255" t="s">
        <v>395</v>
      </c>
      <c r="D301" s="226"/>
      <c r="E301" s="227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199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55" t="s">
        <v>396</v>
      </c>
      <c r="D302" s="226"/>
      <c r="E302" s="227">
        <v>5.0640000000000001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199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55" t="s">
        <v>397</v>
      </c>
      <c r="D303" s="226"/>
      <c r="E303" s="227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199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55" t="s">
        <v>398</v>
      </c>
      <c r="D304" s="226"/>
      <c r="E304" s="227">
        <v>2.31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199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65" t="s">
        <v>242</v>
      </c>
      <c r="D305" s="260"/>
      <c r="E305" s="261">
        <v>7.3739999999999997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199</v>
      </c>
      <c r="AH305" s="212">
        <v>1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x14ac:dyDescent="0.2">
      <c r="A306" s="229" t="s">
        <v>175</v>
      </c>
      <c r="B306" s="230" t="s">
        <v>114</v>
      </c>
      <c r="C306" s="252" t="s">
        <v>115</v>
      </c>
      <c r="D306" s="231"/>
      <c r="E306" s="232"/>
      <c r="F306" s="233"/>
      <c r="G306" s="233">
        <f>SUMIF(AG307:AG312,"&lt;&gt;NOR",G307:G312)</f>
        <v>0</v>
      </c>
      <c r="H306" s="233"/>
      <c r="I306" s="233">
        <f>SUM(I307:I312)</f>
        <v>0</v>
      </c>
      <c r="J306" s="233"/>
      <c r="K306" s="233">
        <f>SUM(K307:K312)</f>
        <v>0</v>
      </c>
      <c r="L306" s="233"/>
      <c r="M306" s="233">
        <f>SUM(M307:M312)</f>
        <v>0</v>
      </c>
      <c r="N306" s="232"/>
      <c r="O306" s="232">
        <f>SUM(O307:O312)</f>
        <v>0</v>
      </c>
      <c r="P306" s="232"/>
      <c r="Q306" s="232">
        <f>SUM(Q307:Q312)</f>
        <v>0.01</v>
      </c>
      <c r="R306" s="233"/>
      <c r="S306" s="233"/>
      <c r="T306" s="234"/>
      <c r="U306" s="228"/>
      <c r="V306" s="228">
        <f>SUM(V307:V312)</f>
        <v>0.34</v>
      </c>
      <c r="W306" s="228"/>
      <c r="X306" s="228"/>
      <c r="Y306" s="228"/>
      <c r="AG306" t="s">
        <v>176</v>
      </c>
    </row>
    <row r="307" spans="1:60" outlineLevel="1" x14ac:dyDescent="0.2">
      <c r="A307" s="236">
        <v>25</v>
      </c>
      <c r="B307" s="237" t="s">
        <v>399</v>
      </c>
      <c r="C307" s="253" t="s">
        <v>400</v>
      </c>
      <c r="D307" s="238" t="s">
        <v>340</v>
      </c>
      <c r="E307" s="239">
        <v>3</v>
      </c>
      <c r="F307" s="240"/>
      <c r="G307" s="241">
        <f>ROUND(E307*F307,2)</f>
        <v>0</v>
      </c>
      <c r="H307" s="240"/>
      <c r="I307" s="241">
        <f>ROUND(E307*H307,2)</f>
        <v>0</v>
      </c>
      <c r="J307" s="240"/>
      <c r="K307" s="241">
        <f>ROUND(E307*J307,2)</f>
        <v>0</v>
      </c>
      <c r="L307" s="241">
        <v>12</v>
      </c>
      <c r="M307" s="241">
        <f>G307*(1+L307/100)</f>
        <v>0</v>
      </c>
      <c r="N307" s="239">
        <v>0</v>
      </c>
      <c r="O307" s="239">
        <f>ROUND(E307*N307,2)</f>
        <v>0</v>
      </c>
      <c r="P307" s="239">
        <v>2.63E-3</v>
      </c>
      <c r="Q307" s="239">
        <f>ROUND(E307*P307,2)</f>
        <v>0.01</v>
      </c>
      <c r="R307" s="241" t="s">
        <v>401</v>
      </c>
      <c r="S307" s="241" t="s">
        <v>180</v>
      </c>
      <c r="T307" s="242" t="s">
        <v>180</v>
      </c>
      <c r="U307" s="222">
        <v>0.114</v>
      </c>
      <c r="V307" s="222">
        <f>ROUND(E307*U307,2)</f>
        <v>0.34</v>
      </c>
      <c r="W307" s="222"/>
      <c r="X307" s="222" t="s">
        <v>226</v>
      </c>
      <c r="Y307" s="222" t="s">
        <v>183</v>
      </c>
      <c r="Z307" s="212"/>
      <c r="AA307" s="212"/>
      <c r="AB307" s="212"/>
      <c r="AC307" s="212"/>
      <c r="AD307" s="212"/>
      <c r="AE307" s="212"/>
      <c r="AF307" s="212"/>
      <c r="AG307" s="212" t="s">
        <v>227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19"/>
      <c r="B308" s="220"/>
      <c r="C308" s="264" t="s">
        <v>402</v>
      </c>
      <c r="D308" s="262"/>
      <c r="E308" s="262"/>
      <c r="F308" s="262"/>
      <c r="G308" s="26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229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2" x14ac:dyDescent="0.2">
      <c r="A309" s="219"/>
      <c r="B309" s="220"/>
      <c r="C309" s="255" t="s">
        <v>403</v>
      </c>
      <c r="D309" s="226"/>
      <c r="E309" s="227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199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3" x14ac:dyDescent="0.2">
      <c r="A310" s="219"/>
      <c r="B310" s="220"/>
      <c r="C310" s="255" t="s">
        <v>404</v>
      </c>
      <c r="D310" s="226"/>
      <c r="E310" s="227"/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199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55" t="s">
        <v>405</v>
      </c>
      <c r="D311" s="226"/>
      <c r="E311" s="227">
        <v>3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199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65" t="s">
        <v>242</v>
      </c>
      <c r="D312" s="260"/>
      <c r="E312" s="261">
        <v>3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199</v>
      </c>
      <c r="AH312" s="212">
        <v>1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x14ac:dyDescent="0.2">
      <c r="A313" s="229" t="s">
        <v>175</v>
      </c>
      <c r="B313" s="230" t="s">
        <v>120</v>
      </c>
      <c r="C313" s="252" t="s">
        <v>121</v>
      </c>
      <c r="D313" s="231"/>
      <c r="E313" s="232"/>
      <c r="F313" s="233"/>
      <c r="G313" s="233">
        <f>SUMIF(AG314:AG371,"&lt;&gt;NOR",G314:G371)</f>
        <v>0</v>
      </c>
      <c r="H313" s="233"/>
      <c r="I313" s="233">
        <f>SUM(I314:I371)</f>
        <v>0</v>
      </c>
      <c r="J313" s="233"/>
      <c r="K313" s="233">
        <f>SUM(K314:K371)</f>
        <v>0</v>
      </c>
      <c r="L313" s="233"/>
      <c r="M313" s="233">
        <f>SUM(M314:M371)</f>
        <v>0</v>
      </c>
      <c r="N313" s="232"/>
      <c r="O313" s="232">
        <f>SUM(O314:O371)</f>
        <v>0</v>
      </c>
      <c r="P313" s="232"/>
      <c r="Q313" s="232">
        <f>SUM(Q314:Q371)</f>
        <v>0.16</v>
      </c>
      <c r="R313" s="233"/>
      <c r="S313" s="233"/>
      <c r="T313" s="234"/>
      <c r="U313" s="228"/>
      <c r="V313" s="228">
        <f>SUM(V314:V371)</f>
        <v>5.3999999999999995</v>
      </c>
      <c r="W313" s="228"/>
      <c r="X313" s="228"/>
      <c r="Y313" s="228"/>
      <c r="AG313" t="s">
        <v>176</v>
      </c>
    </row>
    <row r="314" spans="1:60" outlineLevel="1" x14ac:dyDescent="0.2">
      <c r="A314" s="236">
        <v>26</v>
      </c>
      <c r="B314" s="237" t="s">
        <v>406</v>
      </c>
      <c r="C314" s="253" t="s">
        <v>407</v>
      </c>
      <c r="D314" s="238" t="s">
        <v>340</v>
      </c>
      <c r="E314" s="239">
        <v>4.5</v>
      </c>
      <c r="F314" s="240"/>
      <c r="G314" s="241">
        <f>ROUND(E314*F314,2)</f>
        <v>0</v>
      </c>
      <c r="H314" s="240"/>
      <c r="I314" s="241">
        <f>ROUND(E314*H314,2)</f>
        <v>0</v>
      </c>
      <c r="J314" s="240"/>
      <c r="K314" s="241">
        <f>ROUND(E314*J314,2)</f>
        <v>0</v>
      </c>
      <c r="L314" s="241">
        <v>12</v>
      </c>
      <c r="M314" s="241">
        <f>G314*(1+L314/100)</f>
        <v>0</v>
      </c>
      <c r="N314" s="239">
        <v>0</v>
      </c>
      <c r="O314" s="239">
        <f>ROUND(E314*N314,2)</f>
        <v>0</v>
      </c>
      <c r="P314" s="239">
        <v>3.2000000000000002E-3</v>
      </c>
      <c r="Q314" s="239">
        <f>ROUND(E314*P314,2)</f>
        <v>0.01</v>
      </c>
      <c r="R314" s="241" t="s">
        <v>408</v>
      </c>
      <c r="S314" s="241" t="s">
        <v>180</v>
      </c>
      <c r="T314" s="242" t="s">
        <v>180</v>
      </c>
      <c r="U314" s="222">
        <v>8.0500000000000002E-2</v>
      </c>
      <c r="V314" s="222">
        <f>ROUND(E314*U314,2)</f>
        <v>0.36</v>
      </c>
      <c r="W314" s="222"/>
      <c r="X314" s="222" t="s">
        <v>226</v>
      </c>
      <c r="Y314" s="222" t="s">
        <v>183</v>
      </c>
      <c r="Z314" s="212"/>
      <c r="AA314" s="212"/>
      <c r="AB314" s="212"/>
      <c r="AC314" s="212"/>
      <c r="AD314" s="212"/>
      <c r="AE314" s="212"/>
      <c r="AF314" s="212"/>
      <c r="AG314" s="212" t="s">
        <v>227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19"/>
      <c r="B315" s="220"/>
      <c r="C315" s="255" t="s">
        <v>409</v>
      </c>
      <c r="D315" s="226"/>
      <c r="E315" s="227"/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199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55" t="s">
        <v>410</v>
      </c>
      <c r="D316" s="226"/>
      <c r="E316" s="227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199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55" t="s">
        <v>411</v>
      </c>
      <c r="D317" s="226"/>
      <c r="E317" s="227">
        <v>4.5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199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5" t="s">
        <v>242</v>
      </c>
      <c r="D318" s="260"/>
      <c r="E318" s="261">
        <v>4.5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199</v>
      </c>
      <c r="AH318" s="212">
        <v>1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36">
        <v>27</v>
      </c>
      <c r="B319" s="237" t="s">
        <v>412</v>
      </c>
      <c r="C319" s="253" t="s">
        <v>413</v>
      </c>
      <c r="D319" s="238" t="s">
        <v>414</v>
      </c>
      <c r="E319" s="239">
        <v>1</v>
      </c>
      <c r="F319" s="240"/>
      <c r="G319" s="241">
        <f>ROUND(E319*F319,2)</f>
        <v>0</v>
      </c>
      <c r="H319" s="240"/>
      <c r="I319" s="241">
        <f>ROUND(E319*H319,2)</f>
        <v>0</v>
      </c>
      <c r="J319" s="240"/>
      <c r="K319" s="241">
        <f>ROUND(E319*J319,2)</f>
        <v>0</v>
      </c>
      <c r="L319" s="241">
        <v>12</v>
      </c>
      <c r="M319" s="241">
        <f>G319*(1+L319/100)</f>
        <v>0</v>
      </c>
      <c r="N319" s="239">
        <v>0</v>
      </c>
      <c r="O319" s="239">
        <f>ROUND(E319*N319,2)</f>
        <v>0</v>
      </c>
      <c r="P319" s="239">
        <v>1.15E-3</v>
      </c>
      <c r="Q319" s="239">
        <f>ROUND(E319*P319,2)</f>
        <v>0</v>
      </c>
      <c r="R319" s="241" t="s">
        <v>408</v>
      </c>
      <c r="S319" s="241" t="s">
        <v>180</v>
      </c>
      <c r="T319" s="242" t="s">
        <v>180</v>
      </c>
      <c r="U319" s="222">
        <v>9.1999999999999998E-2</v>
      </c>
      <c r="V319" s="222">
        <f>ROUND(E319*U319,2)</f>
        <v>0.09</v>
      </c>
      <c r="W319" s="222"/>
      <c r="X319" s="222" t="s">
        <v>226</v>
      </c>
      <c r="Y319" s="222" t="s">
        <v>183</v>
      </c>
      <c r="Z319" s="212"/>
      <c r="AA319" s="212"/>
      <c r="AB319" s="212"/>
      <c r="AC319" s="212"/>
      <c r="AD319" s="212"/>
      <c r="AE319" s="212"/>
      <c r="AF319" s="212"/>
      <c r="AG319" s="212" t="s">
        <v>227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">
      <c r="A320" s="219"/>
      <c r="B320" s="220"/>
      <c r="C320" s="255" t="s">
        <v>409</v>
      </c>
      <c r="D320" s="226"/>
      <c r="E320" s="227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199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55" t="s">
        <v>410</v>
      </c>
      <c r="D321" s="226"/>
      <c r="E321" s="227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199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55" t="s">
        <v>78</v>
      </c>
      <c r="D322" s="226"/>
      <c r="E322" s="227">
        <v>1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199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5" t="s">
        <v>242</v>
      </c>
      <c r="D323" s="260"/>
      <c r="E323" s="261">
        <v>1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199</v>
      </c>
      <c r="AH323" s="212">
        <v>1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36">
        <v>28</v>
      </c>
      <c r="B324" s="237" t="s">
        <v>415</v>
      </c>
      <c r="C324" s="253" t="s">
        <v>416</v>
      </c>
      <c r="D324" s="238" t="s">
        <v>340</v>
      </c>
      <c r="E324" s="239">
        <v>4.5</v>
      </c>
      <c r="F324" s="240"/>
      <c r="G324" s="241">
        <f>ROUND(E324*F324,2)</f>
        <v>0</v>
      </c>
      <c r="H324" s="240"/>
      <c r="I324" s="241">
        <f>ROUND(E324*H324,2)</f>
        <v>0</v>
      </c>
      <c r="J324" s="240"/>
      <c r="K324" s="241">
        <f>ROUND(E324*J324,2)</f>
        <v>0</v>
      </c>
      <c r="L324" s="241">
        <v>12</v>
      </c>
      <c r="M324" s="241">
        <f>G324*(1+L324/100)</f>
        <v>0</v>
      </c>
      <c r="N324" s="239">
        <v>0</v>
      </c>
      <c r="O324" s="239">
        <f>ROUND(E324*N324,2)</f>
        <v>0</v>
      </c>
      <c r="P324" s="239">
        <v>3.3600000000000001E-3</v>
      </c>
      <c r="Q324" s="239">
        <f>ROUND(E324*P324,2)</f>
        <v>0.02</v>
      </c>
      <c r="R324" s="241" t="s">
        <v>408</v>
      </c>
      <c r="S324" s="241" t="s">
        <v>180</v>
      </c>
      <c r="T324" s="242" t="s">
        <v>180</v>
      </c>
      <c r="U324" s="222">
        <v>6.9000000000000006E-2</v>
      </c>
      <c r="V324" s="222">
        <f>ROUND(E324*U324,2)</f>
        <v>0.31</v>
      </c>
      <c r="W324" s="222"/>
      <c r="X324" s="222" t="s">
        <v>226</v>
      </c>
      <c r="Y324" s="222" t="s">
        <v>183</v>
      </c>
      <c r="Z324" s="212"/>
      <c r="AA324" s="212"/>
      <c r="AB324" s="212"/>
      <c r="AC324" s="212"/>
      <c r="AD324" s="212"/>
      <c r="AE324" s="212"/>
      <c r="AF324" s="212"/>
      <c r="AG324" s="212" t="s">
        <v>227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19"/>
      <c r="B325" s="220"/>
      <c r="C325" s="255" t="s">
        <v>409</v>
      </c>
      <c r="D325" s="226"/>
      <c r="E325" s="227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199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55" t="s">
        <v>410</v>
      </c>
      <c r="D326" s="226"/>
      <c r="E326" s="227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199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55" t="s">
        <v>411</v>
      </c>
      <c r="D327" s="226"/>
      <c r="E327" s="227">
        <v>4.5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199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5" t="s">
        <v>242</v>
      </c>
      <c r="D328" s="260"/>
      <c r="E328" s="261">
        <v>4.5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199</v>
      </c>
      <c r="AH328" s="212">
        <v>1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36">
        <v>29</v>
      </c>
      <c r="B329" s="237" t="s">
        <v>417</v>
      </c>
      <c r="C329" s="253" t="s">
        <v>418</v>
      </c>
      <c r="D329" s="238" t="s">
        <v>340</v>
      </c>
      <c r="E329" s="239">
        <v>11.82</v>
      </c>
      <c r="F329" s="240"/>
      <c r="G329" s="241">
        <f>ROUND(E329*F329,2)</f>
        <v>0</v>
      </c>
      <c r="H329" s="240"/>
      <c r="I329" s="241">
        <f>ROUND(E329*H329,2)</f>
        <v>0</v>
      </c>
      <c r="J329" s="240"/>
      <c r="K329" s="241">
        <f>ROUND(E329*J329,2)</f>
        <v>0</v>
      </c>
      <c r="L329" s="241">
        <v>12</v>
      </c>
      <c r="M329" s="241">
        <f>G329*(1+L329/100)</f>
        <v>0</v>
      </c>
      <c r="N329" s="239">
        <v>0</v>
      </c>
      <c r="O329" s="239">
        <f>ROUND(E329*N329,2)</f>
        <v>0</v>
      </c>
      <c r="P329" s="239">
        <v>1.42E-3</v>
      </c>
      <c r="Q329" s="239">
        <f>ROUND(E329*P329,2)</f>
        <v>0.02</v>
      </c>
      <c r="R329" s="241" t="s">
        <v>408</v>
      </c>
      <c r="S329" s="241" t="s">
        <v>180</v>
      </c>
      <c r="T329" s="242" t="s">
        <v>180</v>
      </c>
      <c r="U329" s="222">
        <v>9.1999999999999998E-2</v>
      </c>
      <c r="V329" s="222">
        <f>ROUND(E329*U329,2)</f>
        <v>1.0900000000000001</v>
      </c>
      <c r="W329" s="222"/>
      <c r="X329" s="222" t="s">
        <v>226</v>
      </c>
      <c r="Y329" s="222" t="s">
        <v>183</v>
      </c>
      <c r="Z329" s="212"/>
      <c r="AA329" s="212"/>
      <c r="AB329" s="212"/>
      <c r="AC329" s="212"/>
      <c r="AD329" s="212"/>
      <c r="AE329" s="212"/>
      <c r="AF329" s="212"/>
      <c r="AG329" s="212" t="s">
        <v>227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2" x14ac:dyDescent="0.2">
      <c r="A330" s="219"/>
      <c r="B330" s="220"/>
      <c r="C330" s="255" t="s">
        <v>350</v>
      </c>
      <c r="D330" s="226"/>
      <c r="E330" s="227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199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55" t="s">
        <v>351</v>
      </c>
      <c r="D331" s="226"/>
      <c r="E331" s="227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199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55" t="s">
        <v>290</v>
      </c>
      <c r="D332" s="226"/>
      <c r="E332" s="227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199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55" t="s">
        <v>342</v>
      </c>
      <c r="D333" s="226"/>
      <c r="E333" s="227">
        <v>1.97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199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19"/>
      <c r="B334" s="220"/>
      <c r="C334" s="255" t="s">
        <v>291</v>
      </c>
      <c r="D334" s="226"/>
      <c r="E334" s="227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199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55" t="s">
        <v>342</v>
      </c>
      <c r="D335" s="226"/>
      <c r="E335" s="227">
        <v>1.97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199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55" t="s">
        <v>292</v>
      </c>
      <c r="D336" s="226"/>
      <c r="E336" s="227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199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55" t="s">
        <v>342</v>
      </c>
      <c r="D337" s="226"/>
      <c r="E337" s="227">
        <v>1.97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199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55" t="s">
        <v>293</v>
      </c>
      <c r="D338" s="226"/>
      <c r="E338" s="227"/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199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55" t="s">
        <v>342</v>
      </c>
      <c r="D339" s="226"/>
      <c r="E339" s="227">
        <v>1.97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199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55" t="s">
        <v>294</v>
      </c>
      <c r="D340" s="226"/>
      <c r="E340" s="227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199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55" t="s">
        <v>342</v>
      </c>
      <c r="D341" s="226"/>
      <c r="E341" s="227">
        <v>1.97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199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55" t="s">
        <v>295</v>
      </c>
      <c r="D342" s="226"/>
      <c r="E342" s="227"/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199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55" t="s">
        <v>342</v>
      </c>
      <c r="D343" s="226"/>
      <c r="E343" s="227">
        <v>1.97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199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65" t="s">
        <v>242</v>
      </c>
      <c r="D344" s="260"/>
      <c r="E344" s="261">
        <v>11.82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199</v>
      </c>
      <c r="AH344" s="212">
        <v>1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36">
        <v>30</v>
      </c>
      <c r="B345" s="237" t="s">
        <v>419</v>
      </c>
      <c r="C345" s="253" t="s">
        <v>420</v>
      </c>
      <c r="D345" s="238" t="s">
        <v>340</v>
      </c>
      <c r="E345" s="239">
        <v>17.59</v>
      </c>
      <c r="F345" s="240"/>
      <c r="G345" s="241">
        <f>ROUND(E345*F345,2)</f>
        <v>0</v>
      </c>
      <c r="H345" s="240"/>
      <c r="I345" s="241">
        <f>ROUND(E345*H345,2)</f>
        <v>0</v>
      </c>
      <c r="J345" s="240"/>
      <c r="K345" s="241">
        <f>ROUND(E345*J345,2)</f>
        <v>0</v>
      </c>
      <c r="L345" s="241">
        <v>12</v>
      </c>
      <c r="M345" s="241">
        <f>G345*(1+L345/100)</f>
        <v>0</v>
      </c>
      <c r="N345" s="239">
        <v>0</v>
      </c>
      <c r="O345" s="239">
        <f>ROUND(E345*N345,2)</f>
        <v>0</v>
      </c>
      <c r="P345" s="239">
        <v>2.3E-3</v>
      </c>
      <c r="Q345" s="239">
        <f>ROUND(E345*P345,2)</f>
        <v>0.04</v>
      </c>
      <c r="R345" s="241" t="s">
        <v>408</v>
      </c>
      <c r="S345" s="241" t="s">
        <v>180</v>
      </c>
      <c r="T345" s="242" t="s">
        <v>180</v>
      </c>
      <c r="U345" s="222">
        <v>0.10349999999999999</v>
      </c>
      <c r="V345" s="222">
        <f>ROUND(E345*U345,2)</f>
        <v>1.82</v>
      </c>
      <c r="W345" s="222"/>
      <c r="X345" s="222" t="s">
        <v>226</v>
      </c>
      <c r="Y345" s="222" t="s">
        <v>183</v>
      </c>
      <c r="Z345" s="212"/>
      <c r="AA345" s="212"/>
      <c r="AB345" s="212"/>
      <c r="AC345" s="212"/>
      <c r="AD345" s="212"/>
      <c r="AE345" s="212"/>
      <c r="AF345" s="212"/>
      <c r="AG345" s="212" t="s">
        <v>227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22.5" outlineLevel="2" x14ac:dyDescent="0.2">
      <c r="A346" s="219"/>
      <c r="B346" s="220"/>
      <c r="C346" s="255" t="s">
        <v>341</v>
      </c>
      <c r="D346" s="226"/>
      <c r="E346" s="227"/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199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55" t="s">
        <v>421</v>
      </c>
      <c r="D347" s="226"/>
      <c r="E347" s="227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199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55" t="s">
        <v>290</v>
      </c>
      <c r="D348" s="226"/>
      <c r="E348" s="227"/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199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55" t="s">
        <v>342</v>
      </c>
      <c r="D349" s="226"/>
      <c r="E349" s="227">
        <v>1.97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199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55" t="s">
        <v>291</v>
      </c>
      <c r="D350" s="226"/>
      <c r="E350" s="227"/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199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55" t="s">
        <v>342</v>
      </c>
      <c r="D351" s="226"/>
      <c r="E351" s="227">
        <v>1.97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199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55" t="s">
        <v>292</v>
      </c>
      <c r="D352" s="226"/>
      <c r="E352" s="227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199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55" t="s">
        <v>342</v>
      </c>
      <c r="D353" s="226"/>
      <c r="E353" s="227">
        <v>1.97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199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55" t="s">
        <v>293</v>
      </c>
      <c r="D354" s="226"/>
      <c r="E354" s="227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199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55" t="s">
        <v>342</v>
      </c>
      <c r="D355" s="226"/>
      <c r="E355" s="227">
        <v>1.97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199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55" t="s">
        <v>294</v>
      </c>
      <c r="D356" s="226"/>
      <c r="E356" s="227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199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55" t="s">
        <v>342</v>
      </c>
      <c r="D357" s="226"/>
      <c r="E357" s="227">
        <v>1.97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199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55" t="s">
        <v>343</v>
      </c>
      <c r="D358" s="226"/>
      <c r="E358" s="227"/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199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19"/>
      <c r="B359" s="220"/>
      <c r="C359" s="255" t="s">
        <v>344</v>
      </c>
      <c r="D359" s="226"/>
      <c r="E359" s="227">
        <v>7.74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199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65" t="s">
        <v>242</v>
      </c>
      <c r="D360" s="260"/>
      <c r="E360" s="261">
        <v>17.59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199</v>
      </c>
      <c r="AH360" s="212">
        <v>1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36">
        <v>31</v>
      </c>
      <c r="B361" s="237" t="s">
        <v>422</v>
      </c>
      <c r="C361" s="253" t="s">
        <v>423</v>
      </c>
      <c r="D361" s="238" t="s">
        <v>340</v>
      </c>
      <c r="E361" s="239">
        <v>4.5</v>
      </c>
      <c r="F361" s="240"/>
      <c r="G361" s="241">
        <f>ROUND(E361*F361,2)</f>
        <v>0</v>
      </c>
      <c r="H361" s="240"/>
      <c r="I361" s="241">
        <f>ROUND(E361*H361,2)</f>
        <v>0</v>
      </c>
      <c r="J361" s="240"/>
      <c r="K361" s="241">
        <f>ROUND(E361*J361,2)</f>
        <v>0</v>
      </c>
      <c r="L361" s="241">
        <v>12</v>
      </c>
      <c r="M361" s="241">
        <f>G361*(1+L361/100)</f>
        <v>0</v>
      </c>
      <c r="N361" s="239">
        <v>0</v>
      </c>
      <c r="O361" s="239">
        <f>ROUND(E361*N361,2)</f>
        <v>0</v>
      </c>
      <c r="P361" s="239">
        <v>3.3700000000000002E-3</v>
      </c>
      <c r="Q361" s="239">
        <f>ROUND(E361*P361,2)</f>
        <v>0.02</v>
      </c>
      <c r="R361" s="241" t="s">
        <v>408</v>
      </c>
      <c r="S361" s="241" t="s">
        <v>180</v>
      </c>
      <c r="T361" s="242" t="s">
        <v>180</v>
      </c>
      <c r="U361" s="222">
        <v>0.115</v>
      </c>
      <c r="V361" s="222">
        <f>ROUND(E361*U361,2)</f>
        <v>0.52</v>
      </c>
      <c r="W361" s="222"/>
      <c r="X361" s="222" t="s">
        <v>226</v>
      </c>
      <c r="Y361" s="222" t="s">
        <v>183</v>
      </c>
      <c r="Z361" s="212"/>
      <c r="AA361" s="212"/>
      <c r="AB361" s="212"/>
      <c r="AC361" s="212"/>
      <c r="AD361" s="212"/>
      <c r="AE361" s="212"/>
      <c r="AF361" s="212"/>
      <c r="AG361" s="212" t="s">
        <v>227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2" x14ac:dyDescent="0.2">
      <c r="A362" s="219"/>
      <c r="B362" s="220"/>
      <c r="C362" s="255" t="s">
        <v>424</v>
      </c>
      <c r="D362" s="226"/>
      <c r="E362" s="227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199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55" t="s">
        <v>410</v>
      </c>
      <c r="D363" s="226"/>
      <c r="E363" s="227"/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199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55" t="s">
        <v>411</v>
      </c>
      <c r="D364" s="226"/>
      <c r="E364" s="227">
        <v>4.5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199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55" t="s">
        <v>425</v>
      </c>
      <c r="D365" s="226"/>
      <c r="E365" s="227"/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199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65" t="s">
        <v>242</v>
      </c>
      <c r="D366" s="260"/>
      <c r="E366" s="261">
        <v>4.5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199</v>
      </c>
      <c r="AH366" s="212">
        <v>1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36">
        <v>32</v>
      </c>
      <c r="B367" s="237" t="s">
        <v>426</v>
      </c>
      <c r="C367" s="253" t="s">
        <v>427</v>
      </c>
      <c r="D367" s="238" t="s">
        <v>340</v>
      </c>
      <c r="E367" s="239">
        <v>21.1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12</v>
      </c>
      <c r="M367" s="241">
        <f>G367*(1+L367/100)</f>
        <v>0</v>
      </c>
      <c r="N367" s="239">
        <v>0</v>
      </c>
      <c r="O367" s="239">
        <f>ROUND(E367*N367,2)</f>
        <v>0</v>
      </c>
      <c r="P367" s="239">
        <v>2.2599999999999999E-3</v>
      </c>
      <c r="Q367" s="239">
        <f>ROUND(E367*P367,2)</f>
        <v>0.05</v>
      </c>
      <c r="R367" s="241" t="s">
        <v>408</v>
      </c>
      <c r="S367" s="241" t="s">
        <v>180</v>
      </c>
      <c r="T367" s="242" t="s">
        <v>180</v>
      </c>
      <c r="U367" s="222">
        <v>5.7500000000000002E-2</v>
      </c>
      <c r="V367" s="222">
        <f>ROUND(E367*U367,2)</f>
        <v>1.21</v>
      </c>
      <c r="W367" s="222"/>
      <c r="X367" s="222" t="s">
        <v>226</v>
      </c>
      <c r="Y367" s="222" t="s">
        <v>183</v>
      </c>
      <c r="Z367" s="212"/>
      <c r="AA367" s="212"/>
      <c r="AB367" s="212"/>
      <c r="AC367" s="212"/>
      <c r="AD367" s="212"/>
      <c r="AE367" s="212"/>
      <c r="AF367" s="212"/>
      <c r="AG367" s="212" t="s">
        <v>227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19"/>
      <c r="B368" s="220"/>
      <c r="C368" s="255" t="s">
        <v>409</v>
      </c>
      <c r="D368" s="226"/>
      <c r="E368" s="227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199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55" t="s">
        <v>428</v>
      </c>
      <c r="D369" s="226"/>
      <c r="E369" s="227"/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199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55" t="s">
        <v>429</v>
      </c>
      <c r="D370" s="226"/>
      <c r="E370" s="227">
        <v>21.1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199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65" t="s">
        <v>242</v>
      </c>
      <c r="D371" s="260"/>
      <c r="E371" s="261">
        <v>21.1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199</v>
      </c>
      <c r="AH371" s="212">
        <v>1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x14ac:dyDescent="0.2">
      <c r="A372" s="229" t="s">
        <v>175</v>
      </c>
      <c r="B372" s="230" t="s">
        <v>130</v>
      </c>
      <c r="C372" s="252" t="s">
        <v>131</v>
      </c>
      <c r="D372" s="231"/>
      <c r="E372" s="232"/>
      <c r="F372" s="233"/>
      <c r="G372" s="233">
        <f>SUMIF(AG373:AG403,"&lt;&gt;NOR",G373:G403)</f>
        <v>0</v>
      </c>
      <c r="H372" s="233"/>
      <c r="I372" s="233">
        <f>SUM(I373:I403)</f>
        <v>0</v>
      </c>
      <c r="J372" s="233"/>
      <c r="K372" s="233">
        <f>SUM(K373:K403)</f>
        <v>0</v>
      </c>
      <c r="L372" s="233"/>
      <c r="M372" s="233">
        <f>SUM(M373:M403)</f>
        <v>0</v>
      </c>
      <c r="N372" s="232"/>
      <c r="O372" s="232">
        <f>SUM(O373:O403)</f>
        <v>0</v>
      </c>
      <c r="P372" s="232"/>
      <c r="Q372" s="232">
        <f>SUM(Q373:Q403)</f>
        <v>0.78</v>
      </c>
      <c r="R372" s="233"/>
      <c r="S372" s="233"/>
      <c r="T372" s="234"/>
      <c r="U372" s="228"/>
      <c r="V372" s="228">
        <f>SUM(V373:V403)</f>
        <v>13.37</v>
      </c>
      <c r="W372" s="228"/>
      <c r="X372" s="228"/>
      <c r="Y372" s="228"/>
      <c r="AG372" t="s">
        <v>176</v>
      </c>
    </row>
    <row r="373" spans="1:60" outlineLevel="1" x14ac:dyDescent="0.2">
      <c r="A373" s="236">
        <v>33</v>
      </c>
      <c r="B373" s="237" t="s">
        <v>430</v>
      </c>
      <c r="C373" s="253" t="s">
        <v>431</v>
      </c>
      <c r="D373" s="238" t="s">
        <v>262</v>
      </c>
      <c r="E373" s="239">
        <v>1.7</v>
      </c>
      <c r="F373" s="240"/>
      <c r="G373" s="241">
        <f>ROUND(E373*F373,2)</f>
        <v>0</v>
      </c>
      <c r="H373" s="240"/>
      <c r="I373" s="241">
        <f>ROUND(E373*H373,2)</f>
        <v>0</v>
      </c>
      <c r="J373" s="240"/>
      <c r="K373" s="241">
        <f>ROUND(E373*J373,2)</f>
        <v>0</v>
      </c>
      <c r="L373" s="241">
        <v>12</v>
      </c>
      <c r="M373" s="241">
        <f>G373*(1+L373/100)</f>
        <v>0</v>
      </c>
      <c r="N373" s="239">
        <v>0</v>
      </c>
      <c r="O373" s="239">
        <f>ROUND(E373*N373,2)</f>
        <v>0</v>
      </c>
      <c r="P373" s="239">
        <v>0.01</v>
      </c>
      <c r="Q373" s="239">
        <f>ROUND(E373*P373,2)</f>
        <v>0.02</v>
      </c>
      <c r="R373" s="241" t="s">
        <v>432</v>
      </c>
      <c r="S373" s="241" t="s">
        <v>180</v>
      </c>
      <c r="T373" s="242" t="s">
        <v>180</v>
      </c>
      <c r="U373" s="222">
        <v>0.2</v>
      </c>
      <c r="V373" s="222">
        <f>ROUND(E373*U373,2)</f>
        <v>0.34</v>
      </c>
      <c r="W373" s="222"/>
      <c r="X373" s="222" t="s">
        <v>226</v>
      </c>
      <c r="Y373" s="222" t="s">
        <v>183</v>
      </c>
      <c r="Z373" s="212"/>
      <c r="AA373" s="212"/>
      <c r="AB373" s="212"/>
      <c r="AC373" s="212"/>
      <c r="AD373" s="212"/>
      <c r="AE373" s="212"/>
      <c r="AF373" s="212"/>
      <c r="AG373" s="212" t="s">
        <v>227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">
      <c r="A374" s="219"/>
      <c r="B374" s="220"/>
      <c r="C374" s="255" t="s">
        <v>311</v>
      </c>
      <c r="D374" s="226"/>
      <c r="E374" s="227">
        <v>0.34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199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55" t="s">
        <v>312</v>
      </c>
      <c r="D375" s="226"/>
      <c r="E375" s="227">
        <v>0.34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199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55" t="s">
        <v>313</v>
      </c>
      <c r="D376" s="226"/>
      <c r="E376" s="227">
        <v>0.34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199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55" t="s">
        <v>314</v>
      </c>
      <c r="D377" s="226"/>
      <c r="E377" s="227">
        <v>0.34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199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55" t="s">
        <v>315</v>
      </c>
      <c r="D378" s="226"/>
      <c r="E378" s="227">
        <v>0.34</v>
      </c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199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36">
        <v>34</v>
      </c>
      <c r="B379" s="237" t="s">
        <v>433</v>
      </c>
      <c r="C379" s="253" t="s">
        <v>434</v>
      </c>
      <c r="D379" s="238" t="s">
        <v>262</v>
      </c>
      <c r="E379" s="239">
        <v>54.3048</v>
      </c>
      <c r="F379" s="240"/>
      <c r="G379" s="241">
        <f>ROUND(E379*F379,2)</f>
        <v>0</v>
      </c>
      <c r="H379" s="240"/>
      <c r="I379" s="241">
        <f>ROUND(E379*H379,2)</f>
        <v>0</v>
      </c>
      <c r="J379" s="240"/>
      <c r="K379" s="241">
        <f>ROUND(E379*J379,2)</f>
        <v>0</v>
      </c>
      <c r="L379" s="241">
        <v>12</v>
      </c>
      <c r="M379" s="241">
        <f>G379*(1+L379/100)</f>
        <v>0</v>
      </c>
      <c r="N379" s="239">
        <v>0</v>
      </c>
      <c r="O379" s="239">
        <f>ROUND(E379*N379,2)</f>
        <v>0</v>
      </c>
      <c r="P379" s="239">
        <v>1.4E-2</v>
      </c>
      <c r="Q379" s="239">
        <f>ROUND(E379*P379,2)</f>
        <v>0.76</v>
      </c>
      <c r="R379" s="241" t="s">
        <v>432</v>
      </c>
      <c r="S379" s="241" t="s">
        <v>180</v>
      </c>
      <c r="T379" s="242" t="s">
        <v>180</v>
      </c>
      <c r="U379" s="222">
        <v>0.24</v>
      </c>
      <c r="V379" s="222">
        <f>ROUND(E379*U379,2)</f>
        <v>13.03</v>
      </c>
      <c r="W379" s="222"/>
      <c r="X379" s="222" t="s">
        <v>226</v>
      </c>
      <c r="Y379" s="222" t="s">
        <v>183</v>
      </c>
      <c r="Z379" s="212"/>
      <c r="AA379" s="212"/>
      <c r="AB379" s="212"/>
      <c r="AC379" s="212"/>
      <c r="AD379" s="212"/>
      <c r="AE379" s="212"/>
      <c r="AF379" s="212"/>
      <c r="AG379" s="212" t="s">
        <v>227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2" x14ac:dyDescent="0.2">
      <c r="A380" s="219"/>
      <c r="B380" s="220"/>
      <c r="C380" s="255" t="s">
        <v>435</v>
      </c>
      <c r="D380" s="226"/>
      <c r="E380" s="227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199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55" t="s">
        <v>318</v>
      </c>
      <c r="D381" s="226"/>
      <c r="E381" s="227">
        <v>1.4903999999999999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199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55" t="s">
        <v>319</v>
      </c>
      <c r="D382" s="226"/>
      <c r="E382" s="227">
        <v>1.4903999999999999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199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55" t="s">
        <v>320</v>
      </c>
      <c r="D383" s="226"/>
      <c r="E383" s="227">
        <v>1.4903999999999999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199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55" t="s">
        <v>321</v>
      </c>
      <c r="D384" s="226"/>
      <c r="E384" s="227">
        <v>1.4903999999999999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199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55" t="s">
        <v>322</v>
      </c>
      <c r="D385" s="226"/>
      <c r="E385" s="227">
        <v>1.4903999999999999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199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55" t="s">
        <v>323</v>
      </c>
      <c r="D386" s="226"/>
      <c r="E386" s="227">
        <v>1.4903999999999999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199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55" t="s">
        <v>324</v>
      </c>
      <c r="D387" s="226"/>
      <c r="E387" s="227">
        <v>1.4903999999999999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199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55" t="s">
        <v>436</v>
      </c>
      <c r="D388" s="226"/>
      <c r="E388" s="227"/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199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55" t="s">
        <v>327</v>
      </c>
      <c r="D389" s="226"/>
      <c r="E389" s="227">
        <v>1.98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199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55" t="s">
        <v>328</v>
      </c>
      <c r="D390" s="226"/>
      <c r="E390" s="227">
        <v>2.64</v>
      </c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199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55" t="s">
        <v>435</v>
      </c>
      <c r="D391" s="226"/>
      <c r="E391" s="227"/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199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55" t="s">
        <v>331</v>
      </c>
      <c r="D392" s="226"/>
      <c r="E392" s="227">
        <v>3.996</v>
      </c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199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55" t="s">
        <v>332</v>
      </c>
      <c r="D393" s="226"/>
      <c r="E393" s="227">
        <v>2.5459999999999998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199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55" t="s">
        <v>333</v>
      </c>
      <c r="D394" s="226"/>
      <c r="E394" s="227">
        <v>3.996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199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55" t="s">
        <v>332</v>
      </c>
      <c r="D395" s="226"/>
      <c r="E395" s="227">
        <v>2.5459999999999998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199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19"/>
      <c r="B396" s="220"/>
      <c r="C396" s="255" t="s">
        <v>334</v>
      </c>
      <c r="D396" s="226"/>
      <c r="E396" s="227">
        <v>3.996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22"/>
      <c r="Z396" s="212"/>
      <c r="AA396" s="212"/>
      <c r="AB396" s="212"/>
      <c r="AC396" s="212"/>
      <c r="AD396" s="212"/>
      <c r="AE396" s="212"/>
      <c r="AF396" s="212"/>
      <c r="AG396" s="212" t="s">
        <v>199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19"/>
      <c r="B397" s="220"/>
      <c r="C397" s="255" t="s">
        <v>332</v>
      </c>
      <c r="D397" s="226"/>
      <c r="E397" s="227">
        <v>2.5459999999999998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199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55" t="s">
        <v>335</v>
      </c>
      <c r="D398" s="226"/>
      <c r="E398" s="227">
        <v>3.996</v>
      </c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199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55" t="s">
        <v>332</v>
      </c>
      <c r="D399" s="226"/>
      <c r="E399" s="227">
        <v>2.5459999999999998</v>
      </c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199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55" t="s">
        <v>336</v>
      </c>
      <c r="D400" s="226"/>
      <c r="E400" s="227">
        <v>3.996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199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55" t="s">
        <v>332</v>
      </c>
      <c r="D401" s="226"/>
      <c r="E401" s="227">
        <v>2.5459999999999998</v>
      </c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199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55" t="s">
        <v>337</v>
      </c>
      <c r="D402" s="226"/>
      <c r="E402" s="227">
        <v>3.996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199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55" t="s">
        <v>332</v>
      </c>
      <c r="D403" s="226"/>
      <c r="E403" s="227">
        <v>2.5459999999999998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199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x14ac:dyDescent="0.2">
      <c r="A404" s="229" t="s">
        <v>175</v>
      </c>
      <c r="B404" s="230" t="s">
        <v>142</v>
      </c>
      <c r="C404" s="252" t="s">
        <v>143</v>
      </c>
      <c r="D404" s="231"/>
      <c r="E404" s="232"/>
      <c r="F404" s="233"/>
      <c r="G404" s="233">
        <f>SUMIF(AG405:AG466,"&lt;&gt;NOR",G405:G466)</f>
        <v>0</v>
      </c>
      <c r="H404" s="233"/>
      <c r="I404" s="233">
        <f>SUM(I405:I466)</f>
        <v>0</v>
      </c>
      <c r="J404" s="233"/>
      <c r="K404" s="233">
        <f>SUM(K405:K466)</f>
        <v>0</v>
      </c>
      <c r="L404" s="233"/>
      <c r="M404" s="233">
        <f>SUM(M405:M466)</f>
        <v>0</v>
      </c>
      <c r="N404" s="232"/>
      <c r="O404" s="232">
        <f>SUM(O405:O466)</f>
        <v>0</v>
      </c>
      <c r="P404" s="232"/>
      <c r="Q404" s="232">
        <f>SUM(Q405:Q466)</f>
        <v>0</v>
      </c>
      <c r="R404" s="233"/>
      <c r="S404" s="233"/>
      <c r="T404" s="234"/>
      <c r="U404" s="228"/>
      <c r="V404" s="228">
        <f>SUM(V405:V466)</f>
        <v>87.79</v>
      </c>
      <c r="W404" s="228"/>
      <c r="X404" s="228"/>
      <c r="Y404" s="228"/>
      <c r="AG404" t="s">
        <v>176</v>
      </c>
    </row>
    <row r="405" spans="1:60" ht="22.5" outlineLevel="1" x14ac:dyDescent="0.2">
      <c r="A405" s="236">
        <v>35</v>
      </c>
      <c r="B405" s="237" t="s">
        <v>437</v>
      </c>
      <c r="C405" s="253" t="s">
        <v>438</v>
      </c>
      <c r="D405" s="238" t="s">
        <v>390</v>
      </c>
      <c r="E405" s="239">
        <v>9.1791499999999999</v>
      </c>
      <c r="F405" s="240"/>
      <c r="G405" s="241">
        <f>ROUND(E405*F405,2)</f>
        <v>0</v>
      </c>
      <c r="H405" s="240"/>
      <c r="I405" s="241">
        <f>ROUND(E405*H405,2)</f>
        <v>0</v>
      </c>
      <c r="J405" s="240"/>
      <c r="K405" s="241">
        <f>ROUND(E405*J405,2)</f>
        <v>0</v>
      </c>
      <c r="L405" s="241">
        <v>12</v>
      </c>
      <c r="M405" s="241">
        <f>G405*(1+L405/100)</f>
        <v>0</v>
      </c>
      <c r="N405" s="239">
        <v>0</v>
      </c>
      <c r="O405" s="239">
        <f>ROUND(E405*N405,2)</f>
        <v>0</v>
      </c>
      <c r="P405" s="239">
        <v>0</v>
      </c>
      <c r="Q405" s="239">
        <f>ROUND(E405*P405,2)</f>
        <v>0</v>
      </c>
      <c r="R405" s="241" t="s">
        <v>279</v>
      </c>
      <c r="S405" s="241" t="s">
        <v>180</v>
      </c>
      <c r="T405" s="242" t="s">
        <v>180</v>
      </c>
      <c r="U405" s="222">
        <v>0.752</v>
      </c>
      <c r="V405" s="222">
        <f>ROUND(E405*U405,2)</f>
        <v>6.9</v>
      </c>
      <c r="W405" s="222"/>
      <c r="X405" s="222" t="s">
        <v>226</v>
      </c>
      <c r="Y405" s="222" t="s">
        <v>183</v>
      </c>
      <c r="Z405" s="212"/>
      <c r="AA405" s="212"/>
      <c r="AB405" s="212"/>
      <c r="AC405" s="212"/>
      <c r="AD405" s="212"/>
      <c r="AE405" s="212"/>
      <c r="AF405" s="212"/>
      <c r="AG405" s="212" t="s">
        <v>439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">
      <c r="A406" s="219"/>
      <c r="B406" s="220"/>
      <c r="C406" s="264" t="s">
        <v>440</v>
      </c>
      <c r="D406" s="262"/>
      <c r="E406" s="262"/>
      <c r="F406" s="262"/>
      <c r="G406" s="26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229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44" t="str">
        <f>C406</f>
        <v>nebo vybouraných hmot nošením nebo přehazováním k místu nakládky přístupnému normálním dopravním prostředkům do 10 m,</v>
      </c>
      <c r="BB406" s="212"/>
      <c r="BC406" s="212"/>
      <c r="BD406" s="212"/>
      <c r="BE406" s="212"/>
      <c r="BF406" s="212"/>
      <c r="BG406" s="212"/>
      <c r="BH406" s="212"/>
    </row>
    <row r="407" spans="1:60" ht="22.5" outlineLevel="2" x14ac:dyDescent="0.2">
      <c r="A407" s="219"/>
      <c r="B407" s="220"/>
      <c r="C407" s="266" t="s">
        <v>441</v>
      </c>
      <c r="D407" s="263"/>
      <c r="E407" s="263"/>
      <c r="F407" s="263"/>
      <c r="G407" s="263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186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44" t="str">
        <f>C407</f>
        <v>S naložením suti nebo vybouraných hmot do dopravního prostředku a na jejich vyložením, popřípadě přeložením na normální dopravní prostředek.</v>
      </c>
      <c r="BB407" s="212"/>
      <c r="BC407" s="212"/>
      <c r="BD407" s="212"/>
      <c r="BE407" s="212"/>
      <c r="BF407" s="212"/>
      <c r="BG407" s="212"/>
      <c r="BH407" s="212"/>
    </row>
    <row r="408" spans="1:60" outlineLevel="2" x14ac:dyDescent="0.2">
      <c r="A408" s="219"/>
      <c r="B408" s="220"/>
      <c r="C408" s="255" t="s">
        <v>442</v>
      </c>
      <c r="D408" s="226"/>
      <c r="E408" s="227">
        <v>1.6209199999999999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199</v>
      </c>
      <c r="AH408" s="212">
        <v>7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55" t="s">
        <v>443</v>
      </c>
      <c r="D409" s="226"/>
      <c r="E409" s="227">
        <v>1.0207900000000001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199</v>
      </c>
      <c r="AH409" s="212">
        <v>7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55" t="s">
        <v>444</v>
      </c>
      <c r="D410" s="226"/>
      <c r="E410" s="227">
        <v>1.7000000000000001E-2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199</v>
      </c>
      <c r="AH410" s="212">
        <v>7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55" t="s">
        <v>445</v>
      </c>
      <c r="D411" s="226"/>
      <c r="E411" s="227">
        <v>0.36431000000000002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199</v>
      </c>
      <c r="AH411" s="212">
        <v>7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55" t="s">
        <v>446</v>
      </c>
      <c r="D412" s="226"/>
      <c r="E412" s="227">
        <v>1.5700799999999999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199</v>
      </c>
      <c r="AH412" s="212">
        <v>7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55" t="s">
        <v>447</v>
      </c>
      <c r="D413" s="226"/>
      <c r="E413" s="227">
        <v>8.09E-3</v>
      </c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199</v>
      </c>
      <c r="AH413" s="212">
        <v>7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55" t="s">
        <v>448</v>
      </c>
      <c r="D414" s="226"/>
      <c r="E414" s="227">
        <v>1.0202199999999999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199</v>
      </c>
      <c r="AH414" s="212">
        <v>7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55" t="s">
        <v>449</v>
      </c>
      <c r="D415" s="226"/>
      <c r="E415" s="227">
        <v>7.4599999999999996E-3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199</v>
      </c>
      <c r="AH415" s="212">
        <v>7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55" t="s">
        <v>450</v>
      </c>
      <c r="D416" s="226"/>
      <c r="E416" s="227">
        <v>0.77059999999999995</v>
      </c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199</v>
      </c>
      <c r="AH416" s="212">
        <v>7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55" t="s">
        <v>451</v>
      </c>
      <c r="D417" s="226"/>
      <c r="E417" s="227">
        <v>1.6209199999999999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199</v>
      </c>
      <c r="AH417" s="212">
        <v>7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55" t="s">
        <v>452</v>
      </c>
      <c r="D418" s="226"/>
      <c r="E418" s="227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199</v>
      </c>
      <c r="AH418" s="212">
        <v>7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55" t="s">
        <v>453</v>
      </c>
      <c r="D419" s="226"/>
      <c r="E419" s="227">
        <v>9.1E-4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199</v>
      </c>
      <c r="AH419" s="212">
        <v>7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55" t="s">
        <v>454</v>
      </c>
      <c r="D420" s="226"/>
      <c r="E420" s="227">
        <v>0.14041999999999999</v>
      </c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199</v>
      </c>
      <c r="AH420" s="212">
        <v>7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55" t="s">
        <v>455</v>
      </c>
      <c r="D421" s="226"/>
      <c r="E421" s="227">
        <v>0.19223999999999999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199</v>
      </c>
      <c r="AH421" s="212">
        <v>7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55" t="s">
        <v>456</v>
      </c>
      <c r="D422" s="226"/>
      <c r="E422" s="227">
        <v>4.0039999999999999E-2</v>
      </c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199</v>
      </c>
      <c r="AH422" s="212">
        <v>7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55" t="s">
        <v>457</v>
      </c>
      <c r="D423" s="226"/>
      <c r="E423" s="227">
        <v>1.7000000000000001E-2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199</v>
      </c>
      <c r="AH423" s="212">
        <v>7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55" t="s">
        <v>458</v>
      </c>
      <c r="D424" s="226"/>
      <c r="E424" s="227">
        <v>0.76027</v>
      </c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199</v>
      </c>
      <c r="AH424" s="212">
        <v>7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55" t="s">
        <v>459</v>
      </c>
      <c r="D425" s="226"/>
      <c r="E425" s="227">
        <v>7.8899999999999994E-3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199</v>
      </c>
      <c r="AH425" s="212">
        <v>7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ht="22.5" outlineLevel="1" x14ac:dyDescent="0.2">
      <c r="A426" s="236">
        <v>36</v>
      </c>
      <c r="B426" s="237" t="s">
        <v>460</v>
      </c>
      <c r="C426" s="253" t="s">
        <v>461</v>
      </c>
      <c r="D426" s="238" t="s">
        <v>390</v>
      </c>
      <c r="E426" s="239">
        <v>36.7166</v>
      </c>
      <c r="F426" s="240"/>
      <c r="G426" s="241">
        <f>ROUND(E426*F426,2)</f>
        <v>0</v>
      </c>
      <c r="H426" s="240"/>
      <c r="I426" s="241">
        <f>ROUND(E426*H426,2)</f>
        <v>0</v>
      </c>
      <c r="J426" s="240"/>
      <c r="K426" s="241">
        <f>ROUND(E426*J426,2)</f>
        <v>0</v>
      </c>
      <c r="L426" s="241">
        <v>12</v>
      </c>
      <c r="M426" s="241">
        <f>G426*(1+L426/100)</f>
        <v>0</v>
      </c>
      <c r="N426" s="239">
        <v>0</v>
      </c>
      <c r="O426" s="239">
        <f>ROUND(E426*N426,2)</f>
        <v>0</v>
      </c>
      <c r="P426" s="239">
        <v>0</v>
      </c>
      <c r="Q426" s="239">
        <f>ROUND(E426*P426,2)</f>
        <v>0</v>
      </c>
      <c r="R426" s="241" t="s">
        <v>279</v>
      </c>
      <c r="S426" s="241" t="s">
        <v>180</v>
      </c>
      <c r="T426" s="242" t="s">
        <v>180</v>
      </c>
      <c r="U426" s="222">
        <v>0.36</v>
      </c>
      <c r="V426" s="222">
        <f>ROUND(E426*U426,2)</f>
        <v>13.22</v>
      </c>
      <c r="W426" s="222"/>
      <c r="X426" s="222" t="s">
        <v>226</v>
      </c>
      <c r="Y426" s="222" t="s">
        <v>183</v>
      </c>
      <c r="Z426" s="212"/>
      <c r="AA426" s="212"/>
      <c r="AB426" s="212"/>
      <c r="AC426" s="212"/>
      <c r="AD426" s="212"/>
      <c r="AE426" s="212"/>
      <c r="AF426" s="212"/>
      <c r="AG426" s="212" t="s">
        <v>439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2" x14ac:dyDescent="0.2">
      <c r="A427" s="219"/>
      <c r="B427" s="220"/>
      <c r="C427" s="264" t="s">
        <v>440</v>
      </c>
      <c r="D427" s="262"/>
      <c r="E427" s="262"/>
      <c r="F427" s="262"/>
      <c r="G427" s="26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229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44" t="str">
        <f>C427</f>
        <v>nebo vybouraných hmot nošením nebo přehazováním k místu nakládky přístupnému normálním dopravním prostředkům do 10 m,</v>
      </c>
      <c r="BB427" s="212"/>
      <c r="BC427" s="212"/>
      <c r="BD427" s="212"/>
      <c r="BE427" s="212"/>
      <c r="BF427" s="212"/>
      <c r="BG427" s="212"/>
      <c r="BH427" s="212"/>
    </row>
    <row r="428" spans="1:60" outlineLevel="2" x14ac:dyDescent="0.2">
      <c r="A428" s="219"/>
      <c r="B428" s="220"/>
      <c r="C428" s="255" t="s">
        <v>462</v>
      </c>
      <c r="D428" s="226"/>
      <c r="E428" s="227">
        <v>36.7166</v>
      </c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199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2.5" outlineLevel="1" x14ac:dyDescent="0.2">
      <c r="A429" s="236">
        <v>37</v>
      </c>
      <c r="B429" s="237" t="s">
        <v>463</v>
      </c>
      <c r="C429" s="253" t="s">
        <v>464</v>
      </c>
      <c r="D429" s="238" t="s">
        <v>390</v>
      </c>
      <c r="E429" s="239">
        <v>9.1791499999999999</v>
      </c>
      <c r="F429" s="240"/>
      <c r="G429" s="241">
        <f>ROUND(E429*F429,2)</f>
        <v>0</v>
      </c>
      <c r="H429" s="240"/>
      <c r="I429" s="241">
        <f>ROUND(E429*H429,2)</f>
        <v>0</v>
      </c>
      <c r="J429" s="240"/>
      <c r="K429" s="241">
        <f>ROUND(E429*J429,2)</f>
        <v>0</v>
      </c>
      <c r="L429" s="241">
        <v>12</v>
      </c>
      <c r="M429" s="241">
        <f>G429*(1+L429/100)</f>
        <v>0</v>
      </c>
      <c r="N429" s="239">
        <v>0</v>
      </c>
      <c r="O429" s="239">
        <f>ROUND(E429*N429,2)</f>
        <v>0</v>
      </c>
      <c r="P429" s="239">
        <v>0</v>
      </c>
      <c r="Q429" s="239">
        <f>ROUND(E429*P429,2)</f>
        <v>0</v>
      </c>
      <c r="R429" s="241" t="s">
        <v>310</v>
      </c>
      <c r="S429" s="241" t="s">
        <v>180</v>
      </c>
      <c r="T429" s="242" t="s">
        <v>180</v>
      </c>
      <c r="U429" s="222">
        <v>2.0089999999999999</v>
      </c>
      <c r="V429" s="222">
        <f>ROUND(E429*U429,2)</f>
        <v>18.440000000000001</v>
      </c>
      <c r="W429" s="222"/>
      <c r="X429" s="222" t="s">
        <v>226</v>
      </c>
      <c r="Y429" s="222" t="s">
        <v>183</v>
      </c>
      <c r="Z429" s="212"/>
      <c r="AA429" s="212"/>
      <c r="AB429" s="212"/>
      <c r="AC429" s="212"/>
      <c r="AD429" s="212"/>
      <c r="AE429" s="212"/>
      <c r="AF429" s="212"/>
      <c r="AG429" s="212" t="s">
        <v>439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2" x14ac:dyDescent="0.2">
      <c r="A430" s="219"/>
      <c r="B430" s="220"/>
      <c r="C430" s="255" t="s">
        <v>465</v>
      </c>
      <c r="D430" s="226"/>
      <c r="E430" s="227">
        <v>9.1791499999999999</v>
      </c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199</v>
      </c>
      <c r="AH430" s="212">
        <v>5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ht="22.5" outlineLevel="1" x14ac:dyDescent="0.2">
      <c r="A431" s="236">
        <v>38</v>
      </c>
      <c r="B431" s="237" t="s">
        <v>466</v>
      </c>
      <c r="C431" s="253" t="s">
        <v>467</v>
      </c>
      <c r="D431" s="238" t="s">
        <v>390</v>
      </c>
      <c r="E431" s="239">
        <v>36.7166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12</v>
      </c>
      <c r="M431" s="241">
        <f>G431*(1+L431/100)</f>
        <v>0</v>
      </c>
      <c r="N431" s="239">
        <v>0</v>
      </c>
      <c r="O431" s="239">
        <f>ROUND(E431*N431,2)</f>
        <v>0</v>
      </c>
      <c r="P431" s="239">
        <v>0</v>
      </c>
      <c r="Q431" s="239">
        <f>ROUND(E431*P431,2)</f>
        <v>0</v>
      </c>
      <c r="R431" s="241" t="s">
        <v>310</v>
      </c>
      <c r="S431" s="241" t="s">
        <v>180</v>
      </c>
      <c r="T431" s="242" t="s">
        <v>180</v>
      </c>
      <c r="U431" s="222">
        <v>0.95899999999999996</v>
      </c>
      <c r="V431" s="222">
        <f>ROUND(E431*U431,2)</f>
        <v>35.21</v>
      </c>
      <c r="W431" s="222"/>
      <c r="X431" s="222" t="s">
        <v>226</v>
      </c>
      <c r="Y431" s="222" t="s">
        <v>183</v>
      </c>
      <c r="Z431" s="212"/>
      <c r="AA431" s="212"/>
      <c r="AB431" s="212"/>
      <c r="AC431" s="212"/>
      <c r="AD431" s="212"/>
      <c r="AE431" s="212"/>
      <c r="AF431" s="212"/>
      <c r="AG431" s="212" t="s">
        <v>439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19"/>
      <c r="B432" s="220"/>
      <c r="C432" s="255" t="s">
        <v>462</v>
      </c>
      <c r="D432" s="226"/>
      <c r="E432" s="227">
        <v>36.7166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199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36">
        <v>39</v>
      </c>
      <c r="B433" s="237" t="s">
        <v>468</v>
      </c>
      <c r="C433" s="253" t="s">
        <v>469</v>
      </c>
      <c r="D433" s="238" t="s">
        <v>390</v>
      </c>
      <c r="E433" s="239">
        <v>28.603439999999999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12</v>
      </c>
      <c r="M433" s="241">
        <f>G433*(1+L433/100)</f>
        <v>0</v>
      </c>
      <c r="N433" s="239">
        <v>0</v>
      </c>
      <c r="O433" s="239">
        <f>ROUND(E433*N433,2)</f>
        <v>0</v>
      </c>
      <c r="P433" s="239">
        <v>0</v>
      </c>
      <c r="Q433" s="239">
        <f>ROUND(E433*P433,2)</f>
        <v>0</v>
      </c>
      <c r="R433" s="241" t="s">
        <v>310</v>
      </c>
      <c r="S433" s="241" t="s">
        <v>180</v>
      </c>
      <c r="T433" s="242" t="s">
        <v>180</v>
      </c>
      <c r="U433" s="222">
        <v>0.49</v>
      </c>
      <c r="V433" s="222">
        <f>ROUND(E433*U433,2)</f>
        <v>14.02</v>
      </c>
      <c r="W433" s="222"/>
      <c r="X433" s="222" t="s">
        <v>226</v>
      </c>
      <c r="Y433" s="222" t="s">
        <v>183</v>
      </c>
      <c r="Z433" s="212"/>
      <c r="AA433" s="212"/>
      <c r="AB433" s="212"/>
      <c r="AC433" s="212"/>
      <c r="AD433" s="212"/>
      <c r="AE433" s="212"/>
      <c r="AF433" s="212"/>
      <c r="AG433" s="212" t="s">
        <v>439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2" x14ac:dyDescent="0.2">
      <c r="A434" s="219"/>
      <c r="B434" s="220"/>
      <c r="C434" s="254" t="s">
        <v>470</v>
      </c>
      <c r="D434" s="243"/>
      <c r="E434" s="243"/>
      <c r="F434" s="243"/>
      <c r="G434" s="243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186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2" x14ac:dyDescent="0.2">
      <c r="A435" s="219"/>
      <c r="B435" s="220"/>
      <c r="C435" s="255" t="s">
        <v>471</v>
      </c>
      <c r="D435" s="226"/>
      <c r="E435" s="227">
        <v>19.424289999999999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199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55" t="s">
        <v>472</v>
      </c>
      <c r="D436" s="226"/>
      <c r="E436" s="227">
        <v>9.1791499999999999</v>
      </c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199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36">
        <v>40</v>
      </c>
      <c r="B437" s="237" t="s">
        <v>473</v>
      </c>
      <c r="C437" s="253" t="s">
        <v>474</v>
      </c>
      <c r="D437" s="238" t="s">
        <v>390</v>
      </c>
      <c r="E437" s="239">
        <v>543.46536000000003</v>
      </c>
      <c r="F437" s="240"/>
      <c r="G437" s="241">
        <f>ROUND(E437*F437,2)</f>
        <v>0</v>
      </c>
      <c r="H437" s="240"/>
      <c r="I437" s="241">
        <f>ROUND(E437*H437,2)</f>
        <v>0</v>
      </c>
      <c r="J437" s="240"/>
      <c r="K437" s="241">
        <f>ROUND(E437*J437,2)</f>
        <v>0</v>
      </c>
      <c r="L437" s="241">
        <v>12</v>
      </c>
      <c r="M437" s="241">
        <f>G437*(1+L437/100)</f>
        <v>0</v>
      </c>
      <c r="N437" s="239">
        <v>0</v>
      </c>
      <c r="O437" s="239">
        <f>ROUND(E437*N437,2)</f>
        <v>0</v>
      </c>
      <c r="P437" s="239">
        <v>0</v>
      </c>
      <c r="Q437" s="239">
        <f>ROUND(E437*P437,2)</f>
        <v>0</v>
      </c>
      <c r="R437" s="241" t="s">
        <v>310</v>
      </c>
      <c r="S437" s="241" t="s">
        <v>180</v>
      </c>
      <c r="T437" s="242" t="s">
        <v>180</v>
      </c>
      <c r="U437" s="222">
        <v>0</v>
      </c>
      <c r="V437" s="222">
        <f>ROUND(E437*U437,2)</f>
        <v>0</v>
      </c>
      <c r="W437" s="222"/>
      <c r="X437" s="222" t="s">
        <v>226</v>
      </c>
      <c r="Y437" s="222" t="s">
        <v>183</v>
      </c>
      <c r="Z437" s="212"/>
      <c r="AA437" s="212"/>
      <c r="AB437" s="212"/>
      <c r="AC437" s="212"/>
      <c r="AD437" s="212"/>
      <c r="AE437" s="212"/>
      <c r="AF437" s="212"/>
      <c r="AG437" s="212" t="s">
        <v>439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2" x14ac:dyDescent="0.2">
      <c r="A438" s="219"/>
      <c r="B438" s="220"/>
      <c r="C438" s="255" t="s">
        <v>475</v>
      </c>
      <c r="D438" s="226"/>
      <c r="E438" s="227">
        <v>543.46536000000003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199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36">
        <v>41</v>
      </c>
      <c r="B439" s="237" t="s">
        <v>476</v>
      </c>
      <c r="C439" s="253" t="s">
        <v>477</v>
      </c>
      <c r="D439" s="238" t="s">
        <v>390</v>
      </c>
      <c r="E439" s="239">
        <v>4.0039999999999999E-2</v>
      </c>
      <c r="F439" s="240"/>
      <c r="G439" s="241">
        <f>ROUND(E439*F439,2)</f>
        <v>0</v>
      </c>
      <c r="H439" s="240"/>
      <c r="I439" s="241">
        <f>ROUND(E439*H439,2)</f>
        <v>0</v>
      </c>
      <c r="J439" s="240"/>
      <c r="K439" s="241">
        <f>ROUND(E439*J439,2)</f>
        <v>0</v>
      </c>
      <c r="L439" s="241">
        <v>12</v>
      </c>
      <c r="M439" s="241">
        <f>G439*(1+L439/100)</f>
        <v>0</v>
      </c>
      <c r="N439" s="239">
        <v>0</v>
      </c>
      <c r="O439" s="239">
        <f>ROUND(E439*N439,2)</f>
        <v>0</v>
      </c>
      <c r="P439" s="239">
        <v>0</v>
      </c>
      <c r="Q439" s="239">
        <f>ROUND(E439*P439,2)</f>
        <v>0</v>
      </c>
      <c r="R439" s="241" t="s">
        <v>310</v>
      </c>
      <c r="S439" s="241" t="s">
        <v>180</v>
      </c>
      <c r="T439" s="242" t="s">
        <v>180</v>
      </c>
      <c r="U439" s="222">
        <v>0</v>
      </c>
      <c r="V439" s="222">
        <f>ROUND(E439*U439,2)</f>
        <v>0</v>
      </c>
      <c r="W439" s="222"/>
      <c r="X439" s="222" t="s">
        <v>226</v>
      </c>
      <c r="Y439" s="222" t="s">
        <v>183</v>
      </c>
      <c r="Z439" s="212"/>
      <c r="AA439" s="212"/>
      <c r="AB439" s="212"/>
      <c r="AC439" s="212"/>
      <c r="AD439" s="212"/>
      <c r="AE439" s="212"/>
      <c r="AF439" s="212"/>
      <c r="AG439" s="212" t="s">
        <v>227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2" x14ac:dyDescent="0.2">
      <c r="A440" s="219"/>
      <c r="B440" s="220"/>
      <c r="C440" s="254" t="s">
        <v>478</v>
      </c>
      <c r="D440" s="243"/>
      <c r="E440" s="243"/>
      <c r="F440" s="243"/>
      <c r="G440" s="243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22"/>
      <c r="Z440" s="212"/>
      <c r="AA440" s="212"/>
      <c r="AB440" s="212"/>
      <c r="AC440" s="212"/>
      <c r="AD440" s="212"/>
      <c r="AE440" s="212"/>
      <c r="AF440" s="212"/>
      <c r="AG440" s="212" t="s">
        <v>186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2" x14ac:dyDescent="0.2">
      <c r="A441" s="219"/>
      <c r="B441" s="220"/>
      <c r="C441" s="255" t="s">
        <v>456</v>
      </c>
      <c r="D441" s="226"/>
      <c r="E441" s="227">
        <v>4.0039999999999999E-2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199</v>
      </c>
      <c r="AH441" s="212">
        <v>7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36">
        <v>42</v>
      </c>
      <c r="B442" s="237" t="s">
        <v>479</v>
      </c>
      <c r="C442" s="253" t="s">
        <v>480</v>
      </c>
      <c r="D442" s="238" t="s">
        <v>390</v>
      </c>
      <c r="E442" s="239">
        <v>2.7286600000000001</v>
      </c>
      <c r="F442" s="240"/>
      <c r="G442" s="241">
        <f>ROUND(E442*F442,2)</f>
        <v>0</v>
      </c>
      <c r="H442" s="240"/>
      <c r="I442" s="241">
        <f>ROUND(E442*H442,2)</f>
        <v>0</v>
      </c>
      <c r="J442" s="240"/>
      <c r="K442" s="241">
        <f>ROUND(E442*J442,2)</f>
        <v>0</v>
      </c>
      <c r="L442" s="241">
        <v>12</v>
      </c>
      <c r="M442" s="241">
        <f>G442*(1+L442/100)</f>
        <v>0</v>
      </c>
      <c r="N442" s="239">
        <v>0</v>
      </c>
      <c r="O442" s="239">
        <f>ROUND(E442*N442,2)</f>
        <v>0</v>
      </c>
      <c r="P442" s="239">
        <v>0</v>
      </c>
      <c r="Q442" s="239">
        <f>ROUND(E442*P442,2)</f>
        <v>0</v>
      </c>
      <c r="R442" s="241" t="s">
        <v>310</v>
      </c>
      <c r="S442" s="241" t="s">
        <v>180</v>
      </c>
      <c r="T442" s="242" t="s">
        <v>180</v>
      </c>
      <c r="U442" s="222">
        <v>0</v>
      </c>
      <c r="V442" s="222">
        <f>ROUND(E442*U442,2)</f>
        <v>0</v>
      </c>
      <c r="W442" s="222"/>
      <c r="X442" s="222" t="s">
        <v>226</v>
      </c>
      <c r="Y442" s="222" t="s">
        <v>183</v>
      </c>
      <c r="Z442" s="212"/>
      <c r="AA442" s="212"/>
      <c r="AB442" s="212"/>
      <c r="AC442" s="212"/>
      <c r="AD442" s="212"/>
      <c r="AE442" s="212"/>
      <c r="AF442" s="212"/>
      <c r="AG442" s="212" t="s">
        <v>227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2" x14ac:dyDescent="0.2">
      <c r="A443" s="219"/>
      <c r="B443" s="220"/>
      <c r="C443" s="254" t="s">
        <v>478</v>
      </c>
      <c r="D443" s="243"/>
      <c r="E443" s="243"/>
      <c r="F443" s="243"/>
      <c r="G443" s="243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186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2" x14ac:dyDescent="0.2">
      <c r="A444" s="219"/>
      <c r="B444" s="220"/>
      <c r="C444" s="255" t="s">
        <v>444</v>
      </c>
      <c r="D444" s="226"/>
      <c r="E444" s="227">
        <v>1.7000000000000001E-2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199</v>
      </c>
      <c r="AH444" s="212">
        <v>7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55" t="s">
        <v>445</v>
      </c>
      <c r="D445" s="226"/>
      <c r="E445" s="227">
        <v>0.36431000000000002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199</v>
      </c>
      <c r="AH445" s="212">
        <v>7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55" t="s">
        <v>446</v>
      </c>
      <c r="D446" s="226"/>
      <c r="E446" s="227">
        <v>1.5700799999999999</v>
      </c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199</v>
      </c>
      <c r="AH446" s="212">
        <v>7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55" t="s">
        <v>457</v>
      </c>
      <c r="D447" s="226"/>
      <c r="E447" s="227">
        <v>1.7000000000000001E-2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199</v>
      </c>
      <c r="AH447" s="212">
        <v>7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55" t="s">
        <v>458</v>
      </c>
      <c r="D448" s="226"/>
      <c r="E448" s="227">
        <v>0.76027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199</v>
      </c>
      <c r="AH448" s="212">
        <v>7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ht="22.5" outlineLevel="1" x14ac:dyDescent="0.2">
      <c r="A449" s="236">
        <v>43</v>
      </c>
      <c r="B449" s="237" t="s">
        <v>481</v>
      </c>
      <c r="C449" s="253" t="s">
        <v>482</v>
      </c>
      <c r="D449" s="238" t="s">
        <v>390</v>
      </c>
      <c r="E449" s="239">
        <v>4.4489799999999997</v>
      </c>
      <c r="F449" s="240"/>
      <c r="G449" s="241">
        <f>ROUND(E449*F449,2)</f>
        <v>0</v>
      </c>
      <c r="H449" s="240"/>
      <c r="I449" s="241">
        <f>ROUND(E449*H449,2)</f>
        <v>0</v>
      </c>
      <c r="J449" s="240"/>
      <c r="K449" s="241">
        <f>ROUND(E449*J449,2)</f>
        <v>0</v>
      </c>
      <c r="L449" s="241">
        <v>12</v>
      </c>
      <c r="M449" s="241">
        <f>G449*(1+L449/100)</f>
        <v>0</v>
      </c>
      <c r="N449" s="239">
        <v>0</v>
      </c>
      <c r="O449" s="239">
        <f>ROUND(E449*N449,2)</f>
        <v>0</v>
      </c>
      <c r="P449" s="239">
        <v>0</v>
      </c>
      <c r="Q449" s="239">
        <f>ROUND(E449*P449,2)</f>
        <v>0</v>
      </c>
      <c r="R449" s="241" t="s">
        <v>310</v>
      </c>
      <c r="S449" s="241" t="s">
        <v>180</v>
      </c>
      <c r="T449" s="242" t="s">
        <v>180</v>
      </c>
      <c r="U449" s="222">
        <v>0</v>
      </c>
      <c r="V449" s="222">
        <f>ROUND(E449*U449,2)</f>
        <v>0</v>
      </c>
      <c r="W449" s="222"/>
      <c r="X449" s="222" t="s">
        <v>226</v>
      </c>
      <c r="Y449" s="222" t="s">
        <v>183</v>
      </c>
      <c r="Z449" s="212"/>
      <c r="AA449" s="212"/>
      <c r="AB449" s="212"/>
      <c r="AC449" s="212"/>
      <c r="AD449" s="212"/>
      <c r="AE449" s="212"/>
      <c r="AF449" s="212"/>
      <c r="AG449" s="212" t="s">
        <v>227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2" x14ac:dyDescent="0.2">
      <c r="A450" s="219"/>
      <c r="B450" s="220"/>
      <c r="C450" s="254" t="s">
        <v>483</v>
      </c>
      <c r="D450" s="243"/>
      <c r="E450" s="243"/>
      <c r="F450" s="243"/>
      <c r="G450" s="243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186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19"/>
      <c r="B451" s="220"/>
      <c r="C451" s="255" t="s">
        <v>447</v>
      </c>
      <c r="D451" s="226"/>
      <c r="E451" s="227">
        <v>8.09E-3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22"/>
      <c r="Z451" s="212"/>
      <c r="AA451" s="212"/>
      <c r="AB451" s="212"/>
      <c r="AC451" s="212"/>
      <c r="AD451" s="212"/>
      <c r="AE451" s="212"/>
      <c r="AF451" s="212"/>
      <c r="AG451" s="212" t="s">
        <v>199</v>
      </c>
      <c r="AH451" s="212">
        <v>7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19"/>
      <c r="B452" s="220"/>
      <c r="C452" s="255" t="s">
        <v>448</v>
      </c>
      <c r="D452" s="226"/>
      <c r="E452" s="227">
        <v>1.0202199999999999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199</v>
      </c>
      <c r="AH452" s="212">
        <v>7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19"/>
      <c r="B453" s="220"/>
      <c r="C453" s="255" t="s">
        <v>449</v>
      </c>
      <c r="D453" s="226"/>
      <c r="E453" s="227">
        <v>7.4599999999999996E-3</v>
      </c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199</v>
      </c>
      <c r="AH453" s="212">
        <v>7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55" t="s">
        <v>450</v>
      </c>
      <c r="D454" s="226"/>
      <c r="E454" s="227">
        <v>0.77059999999999995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199</v>
      </c>
      <c r="AH454" s="212">
        <v>7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55" t="s">
        <v>451</v>
      </c>
      <c r="D455" s="226"/>
      <c r="E455" s="227">
        <v>1.6209199999999999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199</v>
      </c>
      <c r="AH455" s="212">
        <v>7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55" t="s">
        <v>452</v>
      </c>
      <c r="D456" s="226"/>
      <c r="E456" s="227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199</v>
      </c>
      <c r="AH456" s="212">
        <v>7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55" t="s">
        <v>453</v>
      </c>
      <c r="D457" s="226"/>
      <c r="E457" s="227">
        <v>9.1E-4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199</v>
      </c>
      <c r="AH457" s="212">
        <v>7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55" t="s">
        <v>443</v>
      </c>
      <c r="D458" s="226"/>
      <c r="E458" s="227">
        <v>1.0207900000000001</v>
      </c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22"/>
      <c r="Z458" s="212"/>
      <c r="AA458" s="212"/>
      <c r="AB458" s="212"/>
      <c r="AC458" s="212"/>
      <c r="AD458" s="212"/>
      <c r="AE458" s="212"/>
      <c r="AF458" s="212"/>
      <c r="AG458" s="212" t="s">
        <v>199</v>
      </c>
      <c r="AH458" s="212">
        <v>7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36">
        <v>44</v>
      </c>
      <c r="B459" s="237" t="s">
        <v>484</v>
      </c>
      <c r="C459" s="253" t="s">
        <v>485</v>
      </c>
      <c r="D459" s="238" t="s">
        <v>390</v>
      </c>
      <c r="E459" s="239">
        <v>0.34055000000000002</v>
      </c>
      <c r="F459" s="240"/>
      <c r="G459" s="241">
        <f>ROUND(E459*F459,2)</f>
        <v>0</v>
      </c>
      <c r="H459" s="240"/>
      <c r="I459" s="241">
        <f>ROUND(E459*H459,2)</f>
        <v>0</v>
      </c>
      <c r="J459" s="240"/>
      <c r="K459" s="241">
        <f>ROUND(E459*J459,2)</f>
        <v>0</v>
      </c>
      <c r="L459" s="241">
        <v>12</v>
      </c>
      <c r="M459" s="241">
        <f>G459*(1+L459/100)</f>
        <v>0</v>
      </c>
      <c r="N459" s="239">
        <v>0</v>
      </c>
      <c r="O459" s="239">
        <f>ROUND(E459*N459,2)</f>
        <v>0</v>
      </c>
      <c r="P459" s="239">
        <v>0</v>
      </c>
      <c r="Q459" s="239">
        <f>ROUND(E459*P459,2)</f>
        <v>0</v>
      </c>
      <c r="R459" s="241" t="s">
        <v>310</v>
      </c>
      <c r="S459" s="241" t="s">
        <v>180</v>
      </c>
      <c r="T459" s="242" t="s">
        <v>180</v>
      </c>
      <c r="U459" s="222">
        <v>0</v>
      </c>
      <c r="V459" s="222">
        <f>ROUND(E459*U459,2)</f>
        <v>0</v>
      </c>
      <c r="W459" s="222"/>
      <c r="X459" s="222" t="s">
        <v>226</v>
      </c>
      <c r="Y459" s="222" t="s">
        <v>183</v>
      </c>
      <c r="Z459" s="212"/>
      <c r="AA459" s="212"/>
      <c r="AB459" s="212"/>
      <c r="AC459" s="212"/>
      <c r="AD459" s="212"/>
      <c r="AE459" s="212"/>
      <c r="AF459" s="212"/>
      <c r="AG459" s="212" t="s">
        <v>227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2" x14ac:dyDescent="0.2">
      <c r="A460" s="219"/>
      <c r="B460" s="220"/>
      <c r="C460" s="254" t="s">
        <v>486</v>
      </c>
      <c r="D460" s="243"/>
      <c r="E460" s="243"/>
      <c r="F460" s="243"/>
      <c r="G460" s="243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186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2" x14ac:dyDescent="0.2">
      <c r="A461" s="219"/>
      <c r="B461" s="220"/>
      <c r="C461" s="255" t="s">
        <v>454</v>
      </c>
      <c r="D461" s="226"/>
      <c r="E461" s="227">
        <v>0.14041999999999999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199</v>
      </c>
      <c r="AH461" s="212">
        <v>7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55" t="s">
        <v>455</v>
      </c>
      <c r="D462" s="226"/>
      <c r="E462" s="227">
        <v>0.19223999999999999</v>
      </c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199</v>
      </c>
      <c r="AH462" s="212">
        <v>7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55" t="s">
        <v>459</v>
      </c>
      <c r="D463" s="226"/>
      <c r="E463" s="227">
        <v>7.8899999999999994E-3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199</v>
      </c>
      <c r="AH463" s="212">
        <v>7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36">
        <v>45</v>
      </c>
      <c r="B464" s="237" t="s">
        <v>487</v>
      </c>
      <c r="C464" s="253" t="s">
        <v>488</v>
      </c>
      <c r="D464" s="238" t="s">
        <v>390</v>
      </c>
      <c r="E464" s="239">
        <v>21.045200000000001</v>
      </c>
      <c r="F464" s="240"/>
      <c r="G464" s="241">
        <f>ROUND(E464*F464,2)</f>
        <v>0</v>
      </c>
      <c r="H464" s="240"/>
      <c r="I464" s="241">
        <f>ROUND(E464*H464,2)</f>
        <v>0</v>
      </c>
      <c r="J464" s="240"/>
      <c r="K464" s="241">
        <f>ROUND(E464*J464,2)</f>
        <v>0</v>
      </c>
      <c r="L464" s="241">
        <v>12</v>
      </c>
      <c r="M464" s="241">
        <f>G464*(1+L464/100)</f>
        <v>0</v>
      </c>
      <c r="N464" s="239">
        <v>0</v>
      </c>
      <c r="O464" s="239">
        <f>ROUND(E464*N464,2)</f>
        <v>0</v>
      </c>
      <c r="P464" s="239">
        <v>0</v>
      </c>
      <c r="Q464" s="239">
        <f>ROUND(E464*P464,2)</f>
        <v>0</v>
      </c>
      <c r="R464" s="241" t="s">
        <v>310</v>
      </c>
      <c r="S464" s="241" t="s">
        <v>180</v>
      </c>
      <c r="T464" s="242" t="s">
        <v>180</v>
      </c>
      <c r="U464" s="222">
        <v>0</v>
      </c>
      <c r="V464" s="222">
        <f>ROUND(E464*U464,2)</f>
        <v>0</v>
      </c>
      <c r="W464" s="222"/>
      <c r="X464" s="222" t="s">
        <v>226</v>
      </c>
      <c r="Y464" s="222" t="s">
        <v>183</v>
      </c>
      <c r="Z464" s="212"/>
      <c r="AA464" s="212"/>
      <c r="AB464" s="212"/>
      <c r="AC464" s="212"/>
      <c r="AD464" s="212"/>
      <c r="AE464" s="212"/>
      <c r="AF464" s="212"/>
      <c r="AG464" s="212" t="s">
        <v>227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 x14ac:dyDescent="0.2">
      <c r="A465" s="219"/>
      <c r="B465" s="220"/>
      <c r="C465" s="255" t="s">
        <v>442</v>
      </c>
      <c r="D465" s="226"/>
      <c r="E465" s="227">
        <v>1.6209199999999999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199</v>
      </c>
      <c r="AH465" s="212">
        <v>7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19"/>
      <c r="B466" s="220"/>
      <c r="C466" s="255" t="s">
        <v>489</v>
      </c>
      <c r="D466" s="226"/>
      <c r="E466" s="227">
        <v>19.424289999999999</v>
      </c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22"/>
      <c r="Z466" s="212"/>
      <c r="AA466" s="212"/>
      <c r="AB466" s="212"/>
      <c r="AC466" s="212"/>
      <c r="AD466" s="212"/>
      <c r="AE466" s="212"/>
      <c r="AF466" s="212"/>
      <c r="AG466" s="212" t="s">
        <v>199</v>
      </c>
      <c r="AH466" s="212">
        <v>5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x14ac:dyDescent="0.2">
      <c r="A467" s="3"/>
      <c r="B467" s="4"/>
      <c r="C467" s="257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v>12</v>
      </c>
      <c r="AF467">
        <v>21</v>
      </c>
      <c r="AG467" t="s">
        <v>161</v>
      </c>
    </row>
    <row r="468" spans="1:60" x14ac:dyDescent="0.2">
      <c r="A468" s="215"/>
      <c r="B468" s="216" t="s">
        <v>29</v>
      </c>
      <c r="C468" s="258"/>
      <c r="D468" s="217"/>
      <c r="E468" s="218"/>
      <c r="F468" s="218"/>
      <c r="G468" s="235">
        <f>G8+G69+G74+G80+G105+G164+G296+G299+G306+G313+G372+G404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AE468">
        <f>SUMIF(L7:L466,AE467,G7:G466)</f>
        <v>0</v>
      </c>
      <c r="AF468">
        <f>SUMIF(L7:L466,AF467,G7:G466)</f>
        <v>0</v>
      </c>
      <c r="AG468" t="s">
        <v>219</v>
      </c>
    </row>
    <row r="469" spans="1:60" x14ac:dyDescent="0.2">
      <c r="C469" s="259"/>
      <c r="D469" s="10"/>
      <c r="AG469" t="s">
        <v>220</v>
      </c>
    </row>
    <row r="470" spans="1:60" x14ac:dyDescent="0.2">
      <c r="D470" s="10"/>
    </row>
    <row r="471" spans="1:60" x14ac:dyDescent="0.2">
      <c r="D471" s="10"/>
    </row>
    <row r="472" spans="1:60" x14ac:dyDescent="0.2">
      <c r="D472" s="10"/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8Pc+fKhXM0ymM7Sw9P7nJGfB3IbpNZGX9x26u8GBKEnMAf9yaHfc0bhurLJ00AF6WUyAGTrlZ4Rrh3LLYTUpg==" saltValue="j/GalLNzACNOrMgHH+Jb3w==" spinCount="100000" sheet="1" formatRows="0"/>
  <mergeCells count="19">
    <mergeCell ref="C460:G460"/>
    <mergeCell ref="C407:G407"/>
    <mergeCell ref="C427:G427"/>
    <mergeCell ref="C434:G434"/>
    <mergeCell ref="C440:G440"/>
    <mergeCell ref="C443:G443"/>
    <mergeCell ref="C450:G450"/>
    <mergeCell ref="C40:G40"/>
    <mergeCell ref="C44:G44"/>
    <mergeCell ref="C251:G251"/>
    <mergeCell ref="C298:G298"/>
    <mergeCell ref="C308:G308"/>
    <mergeCell ref="C406:G406"/>
    <mergeCell ref="A1:G1"/>
    <mergeCell ref="C2:G2"/>
    <mergeCell ref="C3:G3"/>
    <mergeCell ref="C4:G4"/>
    <mergeCell ref="C10:G10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221</v>
      </c>
      <c r="B1" s="197"/>
      <c r="C1" s="197"/>
      <c r="D1" s="197"/>
      <c r="E1" s="197"/>
      <c r="F1" s="197"/>
      <c r="G1" s="197"/>
      <c r="AG1" t="s">
        <v>148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149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149</v>
      </c>
      <c r="AG3" t="s">
        <v>151</v>
      </c>
    </row>
    <row r="4" spans="1:60" ht="24.95" customHeight="1" x14ac:dyDescent="0.2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152</v>
      </c>
    </row>
    <row r="5" spans="1:60" x14ac:dyDescent="0.2">
      <c r="D5" s="10"/>
    </row>
    <row r="6" spans="1:60" ht="38.25" x14ac:dyDescent="0.2">
      <c r="A6" s="208" t="s">
        <v>153</v>
      </c>
      <c r="B6" s="210" t="s">
        <v>154</v>
      </c>
      <c r="C6" s="210" t="s">
        <v>155</v>
      </c>
      <c r="D6" s="209" t="s">
        <v>156</v>
      </c>
      <c r="E6" s="208" t="s">
        <v>157</v>
      </c>
      <c r="F6" s="207" t="s">
        <v>158</v>
      </c>
      <c r="G6" s="208" t="s">
        <v>29</v>
      </c>
      <c r="H6" s="211" t="s">
        <v>30</v>
      </c>
      <c r="I6" s="211" t="s">
        <v>159</v>
      </c>
      <c r="J6" s="211" t="s">
        <v>31</v>
      </c>
      <c r="K6" s="211" t="s">
        <v>160</v>
      </c>
      <c r="L6" s="211" t="s">
        <v>161</v>
      </c>
      <c r="M6" s="211" t="s">
        <v>162</v>
      </c>
      <c r="N6" s="211" t="s">
        <v>163</v>
      </c>
      <c r="O6" s="211" t="s">
        <v>164</v>
      </c>
      <c r="P6" s="211" t="s">
        <v>165</v>
      </c>
      <c r="Q6" s="211" t="s">
        <v>166</v>
      </c>
      <c r="R6" s="211" t="s">
        <v>167</v>
      </c>
      <c r="S6" s="211" t="s">
        <v>168</v>
      </c>
      <c r="T6" s="211" t="s">
        <v>169</v>
      </c>
      <c r="U6" s="211" t="s">
        <v>170</v>
      </c>
      <c r="V6" s="211" t="s">
        <v>171</v>
      </c>
      <c r="W6" s="211" t="s">
        <v>172</v>
      </c>
      <c r="X6" s="211" t="s">
        <v>173</v>
      </c>
      <c r="Y6" s="211" t="s">
        <v>174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175</v>
      </c>
      <c r="B8" s="230" t="s">
        <v>78</v>
      </c>
      <c r="C8" s="252" t="s">
        <v>79</v>
      </c>
      <c r="D8" s="231"/>
      <c r="E8" s="232"/>
      <c r="F8" s="233"/>
      <c r="G8" s="233">
        <f>SUMIF(AG9:AG25,"&lt;&gt;NOR",G9:G25)</f>
        <v>0</v>
      </c>
      <c r="H8" s="233"/>
      <c r="I8" s="233">
        <f>SUM(I9:I25)</f>
        <v>0</v>
      </c>
      <c r="J8" s="233"/>
      <c r="K8" s="233">
        <f>SUM(K9:K25)</f>
        <v>0</v>
      </c>
      <c r="L8" s="233"/>
      <c r="M8" s="233">
        <f>SUM(M9:M25)</f>
        <v>0</v>
      </c>
      <c r="N8" s="232"/>
      <c r="O8" s="232">
        <f>SUM(O9:O25)</f>
        <v>0.99</v>
      </c>
      <c r="P8" s="232"/>
      <c r="Q8" s="232">
        <f>SUM(Q9:Q25)</f>
        <v>0</v>
      </c>
      <c r="R8" s="233"/>
      <c r="S8" s="233"/>
      <c r="T8" s="234"/>
      <c r="U8" s="228"/>
      <c r="V8" s="228">
        <f>SUM(V9:V25)</f>
        <v>0.57999999999999996</v>
      </c>
      <c r="W8" s="228"/>
      <c r="X8" s="228"/>
      <c r="Y8" s="228"/>
      <c r="AG8" t="s">
        <v>176</v>
      </c>
    </row>
    <row r="9" spans="1:60" ht="22.5" outlineLevel="1" x14ac:dyDescent="0.2">
      <c r="A9" s="236">
        <v>1</v>
      </c>
      <c r="B9" s="237" t="s">
        <v>490</v>
      </c>
      <c r="C9" s="253" t="s">
        <v>491</v>
      </c>
      <c r="D9" s="238" t="s">
        <v>224</v>
      </c>
      <c r="E9" s="239">
        <v>0.5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12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225</v>
      </c>
      <c r="S9" s="241" t="s">
        <v>180</v>
      </c>
      <c r="T9" s="242" t="s">
        <v>180</v>
      </c>
      <c r="U9" s="222">
        <v>1.1499999999999999</v>
      </c>
      <c r="V9" s="222">
        <f>ROUND(E9*U9,2)</f>
        <v>0.57999999999999996</v>
      </c>
      <c r="W9" s="222"/>
      <c r="X9" s="222" t="s">
        <v>226</v>
      </c>
      <c r="Y9" s="222" t="s">
        <v>183</v>
      </c>
      <c r="Z9" s="212"/>
      <c r="AA9" s="212"/>
      <c r="AB9" s="212"/>
      <c r="AC9" s="212"/>
      <c r="AD9" s="212"/>
      <c r="AE9" s="212"/>
      <c r="AF9" s="212"/>
      <c r="AG9" s="212" t="s">
        <v>227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4" t="s">
        <v>492</v>
      </c>
      <c r="D10" s="262"/>
      <c r="E10" s="262"/>
      <c r="F10" s="262"/>
      <c r="G10" s="26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229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5" t="s">
        <v>493</v>
      </c>
      <c r="D11" s="226"/>
      <c r="E11" s="227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5" t="s">
        <v>494</v>
      </c>
      <c r="D12" s="226"/>
      <c r="E12" s="227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5" t="s">
        <v>495</v>
      </c>
      <c r="D13" s="226"/>
      <c r="E13" s="227">
        <v>0.5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5" t="s">
        <v>242</v>
      </c>
      <c r="D14" s="260"/>
      <c r="E14" s="261">
        <v>0.5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199</v>
      </c>
      <c r="AH14" s="212">
        <v>1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6">
        <v>2</v>
      </c>
      <c r="B15" s="237" t="s">
        <v>496</v>
      </c>
      <c r="C15" s="253" t="s">
        <v>497</v>
      </c>
      <c r="D15" s="238" t="s">
        <v>390</v>
      </c>
      <c r="E15" s="239">
        <v>0.99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12</v>
      </c>
      <c r="M15" s="241">
        <f>G15*(1+L15/100)</f>
        <v>0</v>
      </c>
      <c r="N15" s="239">
        <v>1</v>
      </c>
      <c r="O15" s="239">
        <f>ROUND(E15*N15,2)</f>
        <v>0.99</v>
      </c>
      <c r="P15" s="239">
        <v>0</v>
      </c>
      <c r="Q15" s="239">
        <f>ROUND(E15*P15,2)</f>
        <v>0</v>
      </c>
      <c r="R15" s="241" t="s">
        <v>498</v>
      </c>
      <c r="S15" s="241" t="s">
        <v>180</v>
      </c>
      <c r="T15" s="242" t="s">
        <v>180</v>
      </c>
      <c r="U15" s="222">
        <v>0</v>
      </c>
      <c r="V15" s="222">
        <f>ROUND(E15*U15,2)</f>
        <v>0</v>
      </c>
      <c r="W15" s="222"/>
      <c r="X15" s="222" t="s">
        <v>499</v>
      </c>
      <c r="Y15" s="222" t="s">
        <v>183</v>
      </c>
      <c r="Z15" s="212"/>
      <c r="AA15" s="212"/>
      <c r="AB15" s="212"/>
      <c r="AC15" s="212"/>
      <c r="AD15" s="212"/>
      <c r="AE15" s="212"/>
      <c r="AF15" s="212"/>
      <c r="AG15" s="212" t="s">
        <v>500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5" t="s">
        <v>493</v>
      </c>
      <c r="D16" s="226"/>
      <c r="E16" s="227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73" t="s">
        <v>501</v>
      </c>
      <c r="D17" s="267"/>
      <c r="E17" s="268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199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74" t="s">
        <v>502</v>
      </c>
      <c r="D18" s="267"/>
      <c r="E18" s="268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199</v>
      </c>
      <c r="AH18" s="212">
        <v>2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74" t="s">
        <v>503</v>
      </c>
      <c r="D19" s="267"/>
      <c r="E19" s="268">
        <v>0.5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199</v>
      </c>
      <c r="AH19" s="212">
        <v>2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75" t="s">
        <v>504</v>
      </c>
      <c r="D20" s="269"/>
      <c r="E20" s="270">
        <v>0.5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199</v>
      </c>
      <c r="AH20" s="212">
        <v>3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73" t="s">
        <v>505</v>
      </c>
      <c r="D21" s="267"/>
      <c r="E21" s="268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55" t="s">
        <v>506</v>
      </c>
      <c r="D22" s="226"/>
      <c r="E22" s="227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5" t="s">
        <v>507</v>
      </c>
      <c r="D23" s="226"/>
      <c r="E23" s="227">
        <v>0.9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5" t="s">
        <v>242</v>
      </c>
      <c r="D24" s="260"/>
      <c r="E24" s="261">
        <v>0.9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199</v>
      </c>
      <c r="AH24" s="212">
        <v>1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76" t="s">
        <v>508</v>
      </c>
      <c r="D25" s="271"/>
      <c r="E25" s="272">
        <v>0.09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199</v>
      </c>
      <c r="AH25" s="212">
        <v>4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9" t="s">
        <v>175</v>
      </c>
      <c r="B26" s="230" t="s">
        <v>82</v>
      </c>
      <c r="C26" s="252" t="s">
        <v>83</v>
      </c>
      <c r="D26" s="231"/>
      <c r="E26" s="232"/>
      <c r="F26" s="233"/>
      <c r="G26" s="233">
        <f>SUMIF(AG27:AG122,"&lt;&gt;NOR",G27:G122)</f>
        <v>0</v>
      </c>
      <c r="H26" s="233"/>
      <c r="I26" s="233">
        <f>SUM(I27:I122)</f>
        <v>0</v>
      </c>
      <c r="J26" s="233"/>
      <c r="K26" s="233">
        <f>SUM(K27:K122)</f>
        <v>0</v>
      </c>
      <c r="L26" s="233"/>
      <c r="M26" s="233">
        <f>SUM(M27:M122)</f>
        <v>0</v>
      </c>
      <c r="N26" s="232"/>
      <c r="O26" s="232">
        <f>SUM(O27:O122)</f>
        <v>12.979999999999999</v>
      </c>
      <c r="P26" s="232"/>
      <c r="Q26" s="232">
        <f>SUM(Q27:Q122)</f>
        <v>0</v>
      </c>
      <c r="R26" s="233"/>
      <c r="S26" s="233"/>
      <c r="T26" s="234"/>
      <c r="U26" s="228"/>
      <c r="V26" s="228">
        <f>SUM(V27:V122)</f>
        <v>25.27</v>
      </c>
      <c r="W26" s="228"/>
      <c r="X26" s="228"/>
      <c r="Y26" s="228"/>
      <c r="AG26" t="s">
        <v>176</v>
      </c>
    </row>
    <row r="27" spans="1:60" outlineLevel="1" x14ac:dyDescent="0.2">
      <c r="A27" s="236">
        <v>3</v>
      </c>
      <c r="B27" s="237" t="s">
        <v>509</v>
      </c>
      <c r="C27" s="253" t="s">
        <v>510</v>
      </c>
      <c r="D27" s="238" t="s">
        <v>224</v>
      </c>
      <c r="E27" s="239">
        <v>1.7986500000000001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12</v>
      </c>
      <c r="M27" s="241">
        <f>G27*(1+L27/100)</f>
        <v>0</v>
      </c>
      <c r="N27" s="239">
        <v>2.52766</v>
      </c>
      <c r="O27" s="239">
        <f>ROUND(E27*N27,2)</f>
        <v>4.55</v>
      </c>
      <c r="P27" s="239">
        <v>0</v>
      </c>
      <c r="Q27" s="239">
        <f>ROUND(E27*P27,2)</f>
        <v>0</v>
      </c>
      <c r="R27" s="241" t="s">
        <v>298</v>
      </c>
      <c r="S27" s="241" t="s">
        <v>180</v>
      </c>
      <c r="T27" s="242" t="s">
        <v>180</v>
      </c>
      <c r="U27" s="222">
        <v>7.8220000000000001</v>
      </c>
      <c r="V27" s="222">
        <f>ROUND(E27*U27,2)</f>
        <v>14.07</v>
      </c>
      <c r="W27" s="222"/>
      <c r="X27" s="222" t="s">
        <v>226</v>
      </c>
      <c r="Y27" s="222" t="s">
        <v>183</v>
      </c>
      <c r="Z27" s="212"/>
      <c r="AA27" s="212"/>
      <c r="AB27" s="212"/>
      <c r="AC27" s="212"/>
      <c r="AD27" s="212"/>
      <c r="AE27" s="212"/>
      <c r="AF27" s="212"/>
      <c r="AG27" s="212" t="s">
        <v>227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4" t="s">
        <v>511</v>
      </c>
      <c r="D28" s="262"/>
      <c r="E28" s="262"/>
      <c r="F28" s="262"/>
      <c r="G28" s="26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229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5" t="s">
        <v>493</v>
      </c>
      <c r="D29" s="226"/>
      <c r="E29" s="227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5" t="s">
        <v>512</v>
      </c>
      <c r="D30" s="226"/>
      <c r="E30" s="227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55" t="s">
        <v>244</v>
      </c>
      <c r="D31" s="226"/>
      <c r="E31" s="227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5" t="s">
        <v>245</v>
      </c>
      <c r="D32" s="226"/>
      <c r="E32" s="227">
        <v>0.31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5" t="s">
        <v>246</v>
      </c>
      <c r="D33" s="226"/>
      <c r="E33" s="227">
        <v>0.1925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55" t="s">
        <v>247</v>
      </c>
      <c r="D34" s="226"/>
      <c r="E34" s="227">
        <v>0.48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55" t="s">
        <v>248</v>
      </c>
      <c r="D35" s="226"/>
      <c r="E35" s="227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55" t="s">
        <v>249</v>
      </c>
      <c r="D36" s="226"/>
      <c r="E36" s="227">
        <v>0.32240000000000002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5" t="s">
        <v>245</v>
      </c>
      <c r="D37" s="226"/>
      <c r="E37" s="227">
        <v>0.31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55" t="s">
        <v>250</v>
      </c>
      <c r="D38" s="226"/>
      <c r="E38" s="227">
        <v>0.18375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5" t="s">
        <v>242</v>
      </c>
      <c r="D39" s="260"/>
      <c r="E39" s="261">
        <v>1.7986500000000001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199</v>
      </c>
      <c r="AH39" s="212">
        <v>1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6">
        <v>4</v>
      </c>
      <c r="B40" s="237" t="s">
        <v>513</v>
      </c>
      <c r="C40" s="253" t="s">
        <v>514</v>
      </c>
      <c r="D40" s="238" t="s">
        <v>262</v>
      </c>
      <c r="E40" s="239">
        <v>3.3450000000000002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12</v>
      </c>
      <c r="M40" s="241">
        <f>G40*(1+L40/100)</f>
        <v>0</v>
      </c>
      <c r="N40" s="239">
        <v>3.916E-2</v>
      </c>
      <c r="O40" s="239">
        <f>ROUND(E40*N40,2)</f>
        <v>0.13</v>
      </c>
      <c r="P40" s="239">
        <v>0</v>
      </c>
      <c r="Q40" s="239">
        <f>ROUND(E40*P40,2)</f>
        <v>0</v>
      </c>
      <c r="R40" s="241" t="s">
        <v>515</v>
      </c>
      <c r="S40" s="241" t="s">
        <v>180</v>
      </c>
      <c r="T40" s="242" t="s">
        <v>180</v>
      </c>
      <c r="U40" s="222">
        <v>1.05</v>
      </c>
      <c r="V40" s="222">
        <f>ROUND(E40*U40,2)</f>
        <v>3.51</v>
      </c>
      <c r="W40" s="222"/>
      <c r="X40" s="222" t="s">
        <v>226</v>
      </c>
      <c r="Y40" s="222" t="s">
        <v>183</v>
      </c>
      <c r="Z40" s="212"/>
      <c r="AA40" s="212"/>
      <c r="AB40" s="212"/>
      <c r="AC40" s="212"/>
      <c r="AD40" s="212"/>
      <c r="AE40" s="212"/>
      <c r="AF40" s="212"/>
      <c r="AG40" s="212" t="s">
        <v>227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2" x14ac:dyDescent="0.2">
      <c r="A41" s="219"/>
      <c r="B41" s="220"/>
      <c r="C41" s="264" t="s">
        <v>516</v>
      </c>
      <c r="D41" s="262"/>
      <c r="E41" s="262"/>
      <c r="F41" s="262"/>
      <c r="G41" s="26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229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4" t="str">
        <f>C41</f>
        <v>svislé nebo šikmé (odkloněné), půdorysně přímé nebo zalomené, stěn základových pasů ve volných nebo zapažených jámách, rýhách, šachtách, včetně případných vzpěr,</v>
      </c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5" t="s">
        <v>493</v>
      </c>
      <c r="D42" s="226"/>
      <c r="E42" s="227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55" t="s">
        <v>512</v>
      </c>
      <c r="D43" s="226"/>
      <c r="E43" s="227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5" t="s">
        <v>244</v>
      </c>
      <c r="D44" s="226"/>
      <c r="E44" s="227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5" t="s">
        <v>517</v>
      </c>
      <c r="D45" s="226"/>
      <c r="E45" s="227">
        <v>0.5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55" t="s">
        <v>518</v>
      </c>
      <c r="D46" s="226"/>
      <c r="E46" s="227">
        <v>0.55000000000000004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55" t="s">
        <v>519</v>
      </c>
      <c r="D47" s="226"/>
      <c r="E47" s="227">
        <v>0.75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55" t="s">
        <v>248</v>
      </c>
      <c r="D48" s="226"/>
      <c r="E48" s="227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5" t="s">
        <v>520</v>
      </c>
      <c r="D49" s="226"/>
      <c r="E49" s="227">
        <v>0.52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5" t="s">
        <v>517</v>
      </c>
      <c r="D50" s="226"/>
      <c r="E50" s="227">
        <v>0.5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5" t="s">
        <v>521</v>
      </c>
      <c r="D51" s="226"/>
      <c r="E51" s="227">
        <v>0.52500000000000002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5" t="s">
        <v>242</v>
      </c>
      <c r="D52" s="260"/>
      <c r="E52" s="261">
        <v>3.3450000000000002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199</v>
      </c>
      <c r="AH52" s="212">
        <v>1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6">
        <v>5</v>
      </c>
      <c r="B53" s="237" t="s">
        <v>522</v>
      </c>
      <c r="C53" s="253" t="s">
        <v>523</v>
      </c>
      <c r="D53" s="238" t="s">
        <v>262</v>
      </c>
      <c r="E53" s="239">
        <v>3.3450000000000002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12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515</v>
      </c>
      <c r="S53" s="241" t="s">
        <v>180</v>
      </c>
      <c r="T53" s="242" t="s">
        <v>180</v>
      </c>
      <c r="U53" s="222">
        <v>0.32</v>
      </c>
      <c r="V53" s="222">
        <f>ROUND(E53*U53,2)</f>
        <v>1.07</v>
      </c>
      <c r="W53" s="222"/>
      <c r="X53" s="222" t="s">
        <v>226</v>
      </c>
      <c r="Y53" s="222" t="s">
        <v>183</v>
      </c>
      <c r="Z53" s="212"/>
      <c r="AA53" s="212"/>
      <c r="AB53" s="212"/>
      <c r="AC53" s="212"/>
      <c r="AD53" s="212"/>
      <c r="AE53" s="212"/>
      <c r="AF53" s="212"/>
      <c r="AG53" s="212" t="s">
        <v>227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2" x14ac:dyDescent="0.2">
      <c r="A54" s="219"/>
      <c r="B54" s="220"/>
      <c r="C54" s="264" t="s">
        <v>516</v>
      </c>
      <c r="D54" s="262"/>
      <c r="E54" s="262"/>
      <c r="F54" s="262"/>
      <c r="G54" s="26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229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44" t="str">
        <f>C54</f>
        <v>svislé nebo šikmé (odkloněné), půdorysně přímé nebo zalomené, stěn základových pasů ve volných nebo zapažených jámách, rýhách, šachtách, včetně případných vzpěr,</v>
      </c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66" t="s">
        <v>524</v>
      </c>
      <c r="D55" s="263"/>
      <c r="E55" s="263"/>
      <c r="F55" s="263"/>
      <c r="G55" s="26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186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55" t="s">
        <v>493</v>
      </c>
      <c r="D56" s="226"/>
      <c r="E56" s="227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5" t="s">
        <v>512</v>
      </c>
      <c r="D57" s="226"/>
      <c r="E57" s="227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5" t="s">
        <v>244</v>
      </c>
      <c r="D58" s="226"/>
      <c r="E58" s="227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5" t="s">
        <v>517</v>
      </c>
      <c r="D59" s="226"/>
      <c r="E59" s="227">
        <v>0.5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55" t="s">
        <v>518</v>
      </c>
      <c r="D60" s="226"/>
      <c r="E60" s="227">
        <v>0.55000000000000004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55" t="s">
        <v>519</v>
      </c>
      <c r="D61" s="226"/>
      <c r="E61" s="227">
        <v>0.75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55" t="s">
        <v>248</v>
      </c>
      <c r="D62" s="226"/>
      <c r="E62" s="227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55" t="s">
        <v>520</v>
      </c>
      <c r="D63" s="226"/>
      <c r="E63" s="227">
        <v>0.52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5" t="s">
        <v>517</v>
      </c>
      <c r="D64" s="226"/>
      <c r="E64" s="227">
        <v>0.5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5" t="s">
        <v>521</v>
      </c>
      <c r="D65" s="226"/>
      <c r="E65" s="227">
        <v>0.52500000000000002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65" t="s">
        <v>242</v>
      </c>
      <c r="D66" s="260"/>
      <c r="E66" s="261">
        <v>3.3450000000000002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199</v>
      </c>
      <c r="AH66" s="212">
        <v>1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6">
        <v>6</v>
      </c>
      <c r="B67" s="237" t="s">
        <v>525</v>
      </c>
      <c r="C67" s="253" t="s">
        <v>526</v>
      </c>
      <c r="D67" s="238" t="s">
        <v>224</v>
      </c>
      <c r="E67" s="239">
        <v>1.10978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12</v>
      </c>
      <c r="M67" s="241">
        <f>G67*(1+L67/100)</f>
        <v>0</v>
      </c>
      <c r="N67" s="239">
        <v>2.1</v>
      </c>
      <c r="O67" s="239">
        <f>ROUND(E67*N67,2)</f>
        <v>2.33</v>
      </c>
      <c r="P67" s="239">
        <v>0</v>
      </c>
      <c r="Q67" s="239">
        <f>ROUND(E67*P67,2)</f>
        <v>0</v>
      </c>
      <c r="R67" s="241" t="s">
        <v>279</v>
      </c>
      <c r="S67" s="241" t="s">
        <v>180</v>
      </c>
      <c r="T67" s="242" t="s">
        <v>180</v>
      </c>
      <c r="U67" s="222">
        <v>0.96499999999999997</v>
      </c>
      <c r="V67" s="222">
        <f>ROUND(E67*U67,2)</f>
        <v>1.07</v>
      </c>
      <c r="W67" s="222"/>
      <c r="X67" s="222" t="s">
        <v>226</v>
      </c>
      <c r="Y67" s="222" t="s">
        <v>183</v>
      </c>
      <c r="Z67" s="212"/>
      <c r="AA67" s="212"/>
      <c r="AB67" s="212"/>
      <c r="AC67" s="212"/>
      <c r="AD67" s="212"/>
      <c r="AE67" s="212"/>
      <c r="AF67" s="212"/>
      <c r="AG67" s="212" t="s">
        <v>227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5" t="s">
        <v>493</v>
      </c>
      <c r="D68" s="226"/>
      <c r="E68" s="227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5" t="s">
        <v>527</v>
      </c>
      <c r="D69" s="226"/>
      <c r="E69" s="227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5" t="s">
        <v>528</v>
      </c>
      <c r="D70" s="226"/>
      <c r="E70" s="227">
        <v>0.89978000000000002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5" t="s">
        <v>242</v>
      </c>
      <c r="D71" s="260"/>
      <c r="E71" s="261">
        <v>0.89978000000000002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199</v>
      </c>
      <c r="AH71" s="212">
        <v>1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5" t="s">
        <v>493</v>
      </c>
      <c r="D72" s="226"/>
      <c r="E72" s="227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5" t="s">
        <v>529</v>
      </c>
      <c r="D73" s="226"/>
      <c r="E73" s="227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5" t="s">
        <v>530</v>
      </c>
      <c r="D74" s="226"/>
      <c r="E74" s="227">
        <v>0.21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5" t="s">
        <v>242</v>
      </c>
      <c r="D75" s="260"/>
      <c r="E75" s="261">
        <v>0.21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199</v>
      </c>
      <c r="AH75" s="212">
        <v>1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6">
        <v>7</v>
      </c>
      <c r="B76" s="237" t="s">
        <v>531</v>
      </c>
      <c r="C76" s="253" t="s">
        <v>532</v>
      </c>
      <c r="D76" s="238" t="s">
        <v>224</v>
      </c>
      <c r="E76" s="239">
        <v>1.49963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12</v>
      </c>
      <c r="M76" s="241">
        <f>G76*(1+L76/100)</f>
        <v>0</v>
      </c>
      <c r="N76" s="239">
        <v>2.5249999999999999</v>
      </c>
      <c r="O76" s="239">
        <f>ROUND(E76*N76,2)</f>
        <v>3.79</v>
      </c>
      <c r="P76" s="239">
        <v>0</v>
      </c>
      <c r="Q76" s="239">
        <f>ROUND(E76*P76,2)</f>
        <v>0</v>
      </c>
      <c r="R76" s="241"/>
      <c r="S76" s="241" t="s">
        <v>193</v>
      </c>
      <c r="T76" s="242" t="s">
        <v>181</v>
      </c>
      <c r="U76" s="222">
        <v>0.48</v>
      </c>
      <c r="V76" s="222">
        <f>ROUND(E76*U76,2)</f>
        <v>0.72</v>
      </c>
      <c r="W76" s="222"/>
      <c r="X76" s="222" t="s">
        <v>226</v>
      </c>
      <c r="Y76" s="222" t="s">
        <v>183</v>
      </c>
      <c r="Z76" s="212"/>
      <c r="AA76" s="212"/>
      <c r="AB76" s="212"/>
      <c r="AC76" s="212"/>
      <c r="AD76" s="212"/>
      <c r="AE76" s="212"/>
      <c r="AF76" s="212"/>
      <c r="AG76" s="212" t="s">
        <v>227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5" t="s">
        <v>493</v>
      </c>
      <c r="D77" s="226"/>
      <c r="E77" s="227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55" t="s">
        <v>533</v>
      </c>
      <c r="D78" s="226"/>
      <c r="E78" s="227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5" t="s">
        <v>534</v>
      </c>
      <c r="D79" s="226"/>
      <c r="E79" s="227">
        <v>1.49963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5" t="s">
        <v>242</v>
      </c>
      <c r="D80" s="260"/>
      <c r="E80" s="261">
        <v>1.49963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199</v>
      </c>
      <c r="AH80" s="212">
        <v>1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33.75" outlineLevel="1" x14ac:dyDescent="0.2">
      <c r="A81" s="236">
        <v>8</v>
      </c>
      <c r="B81" s="237" t="s">
        <v>535</v>
      </c>
      <c r="C81" s="253" t="s">
        <v>536</v>
      </c>
      <c r="D81" s="238" t="s">
        <v>390</v>
      </c>
      <c r="E81" s="239">
        <v>3.5659999999999997E-2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12</v>
      </c>
      <c r="M81" s="241">
        <f>G81*(1+L81/100)</f>
        <v>0</v>
      </c>
      <c r="N81" s="239">
        <v>1.0275300000000001</v>
      </c>
      <c r="O81" s="239">
        <f>ROUND(E81*N81,2)</f>
        <v>0.04</v>
      </c>
      <c r="P81" s="239">
        <v>0</v>
      </c>
      <c r="Q81" s="239">
        <f>ROUND(E81*P81,2)</f>
        <v>0</v>
      </c>
      <c r="R81" s="241" t="s">
        <v>515</v>
      </c>
      <c r="S81" s="241" t="s">
        <v>180</v>
      </c>
      <c r="T81" s="242" t="s">
        <v>180</v>
      </c>
      <c r="U81" s="222">
        <v>23.53</v>
      </c>
      <c r="V81" s="222">
        <f>ROUND(E81*U81,2)</f>
        <v>0.84</v>
      </c>
      <c r="W81" s="222"/>
      <c r="X81" s="222" t="s">
        <v>226</v>
      </c>
      <c r="Y81" s="222" t="s">
        <v>183</v>
      </c>
      <c r="Z81" s="212"/>
      <c r="AA81" s="212"/>
      <c r="AB81" s="212"/>
      <c r="AC81" s="212"/>
      <c r="AD81" s="212"/>
      <c r="AE81" s="212"/>
      <c r="AF81" s="212"/>
      <c r="AG81" s="212" t="s">
        <v>227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64" t="s">
        <v>537</v>
      </c>
      <c r="D82" s="262"/>
      <c r="E82" s="262"/>
      <c r="F82" s="262"/>
      <c r="G82" s="26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229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73" t="s">
        <v>501</v>
      </c>
      <c r="D83" s="267"/>
      <c r="E83" s="268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74" t="s">
        <v>538</v>
      </c>
      <c r="D84" s="267"/>
      <c r="E84" s="268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199</v>
      </c>
      <c r="AH84" s="212">
        <v>2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74" t="s">
        <v>539</v>
      </c>
      <c r="D85" s="267"/>
      <c r="E85" s="268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199</v>
      </c>
      <c r="AH85" s="212">
        <v>2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74" t="s">
        <v>540</v>
      </c>
      <c r="D86" s="267"/>
      <c r="E86" s="268">
        <v>1.49963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199</v>
      </c>
      <c r="AH86" s="212">
        <v>2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75" t="s">
        <v>504</v>
      </c>
      <c r="D87" s="269"/>
      <c r="E87" s="270">
        <v>1.49963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199</v>
      </c>
      <c r="AH87" s="212">
        <v>3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73" t="s">
        <v>505</v>
      </c>
      <c r="D88" s="267"/>
      <c r="E88" s="268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55" t="s">
        <v>541</v>
      </c>
      <c r="D89" s="226"/>
      <c r="E89" s="227">
        <v>3.5659999999999997E-2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6">
        <v>9</v>
      </c>
      <c r="B90" s="237" t="s">
        <v>542</v>
      </c>
      <c r="C90" s="253" t="s">
        <v>543</v>
      </c>
      <c r="D90" s="238" t="s">
        <v>262</v>
      </c>
      <c r="E90" s="239">
        <v>2.6875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12</v>
      </c>
      <c r="M90" s="241">
        <f>G90*(1+L90/100)</f>
        <v>0</v>
      </c>
      <c r="N90" s="239">
        <v>0.75</v>
      </c>
      <c r="O90" s="239">
        <f>ROUND(E90*N90,2)</f>
        <v>2.02</v>
      </c>
      <c r="P90" s="239">
        <v>0</v>
      </c>
      <c r="Q90" s="239">
        <f>ROUND(E90*P90,2)</f>
        <v>0</v>
      </c>
      <c r="R90" s="241" t="s">
        <v>515</v>
      </c>
      <c r="S90" s="241" t="s">
        <v>180</v>
      </c>
      <c r="T90" s="242" t="s">
        <v>180</v>
      </c>
      <c r="U90" s="222">
        <v>1.1000000000000001</v>
      </c>
      <c r="V90" s="222">
        <f>ROUND(E90*U90,2)</f>
        <v>2.96</v>
      </c>
      <c r="W90" s="222"/>
      <c r="X90" s="222" t="s">
        <v>226</v>
      </c>
      <c r="Y90" s="222" t="s">
        <v>183</v>
      </c>
      <c r="Z90" s="212"/>
      <c r="AA90" s="212"/>
      <c r="AB90" s="212"/>
      <c r="AC90" s="212"/>
      <c r="AD90" s="212"/>
      <c r="AE90" s="212"/>
      <c r="AF90" s="212"/>
      <c r="AG90" s="212" t="s">
        <v>227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19"/>
      <c r="B91" s="220"/>
      <c r="C91" s="264" t="s">
        <v>544</v>
      </c>
      <c r="D91" s="262"/>
      <c r="E91" s="262"/>
      <c r="F91" s="262"/>
      <c r="G91" s="26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229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5" t="s">
        <v>493</v>
      </c>
      <c r="D92" s="226"/>
      <c r="E92" s="227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55" t="s">
        <v>545</v>
      </c>
      <c r="D93" s="226"/>
      <c r="E93" s="227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55" t="s">
        <v>546</v>
      </c>
      <c r="D94" s="226"/>
      <c r="E94" s="227">
        <v>2.6875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5" t="s">
        <v>242</v>
      </c>
      <c r="D95" s="260"/>
      <c r="E95" s="261">
        <v>2.6875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199</v>
      </c>
      <c r="AH95" s="212">
        <v>1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33.75" outlineLevel="1" x14ac:dyDescent="0.2">
      <c r="A96" s="236">
        <v>10</v>
      </c>
      <c r="B96" s="237" t="s">
        <v>547</v>
      </c>
      <c r="C96" s="253" t="s">
        <v>548</v>
      </c>
      <c r="D96" s="238" t="s">
        <v>262</v>
      </c>
      <c r="E96" s="239">
        <v>2.6875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12</v>
      </c>
      <c r="M96" s="241">
        <f>G96*(1+L96/100)</f>
        <v>0</v>
      </c>
      <c r="N96" s="239">
        <v>1.1469999999999999E-2</v>
      </c>
      <c r="O96" s="239">
        <f>ROUND(E96*N96,2)</f>
        <v>0.03</v>
      </c>
      <c r="P96" s="239">
        <v>0</v>
      </c>
      <c r="Q96" s="239">
        <f>ROUND(E96*P96,2)</f>
        <v>0</v>
      </c>
      <c r="R96" s="241" t="s">
        <v>515</v>
      </c>
      <c r="S96" s="241" t="s">
        <v>180</v>
      </c>
      <c r="T96" s="242" t="s">
        <v>180</v>
      </c>
      <c r="U96" s="222">
        <v>0.26379999999999998</v>
      </c>
      <c r="V96" s="222">
        <f>ROUND(E96*U96,2)</f>
        <v>0.71</v>
      </c>
      <c r="W96" s="222"/>
      <c r="X96" s="222" t="s">
        <v>226</v>
      </c>
      <c r="Y96" s="222" t="s">
        <v>183</v>
      </c>
      <c r="Z96" s="212"/>
      <c r="AA96" s="212"/>
      <c r="AB96" s="212"/>
      <c r="AC96" s="212"/>
      <c r="AD96" s="212"/>
      <c r="AE96" s="212"/>
      <c r="AF96" s="212"/>
      <c r="AG96" s="212" t="s">
        <v>227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55" t="s">
        <v>493</v>
      </c>
      <c r="D97" s="226"/>
      <c r="E97" s="227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55" t="s">
        <v>545</v>
      </c>
      <c r="D98" s="226"/>
      <c r="E98" s="227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55" t="s">
        <v>546</v>
      </c>
      <c r="D99" s="226"/>
      <c r="E99" s="227">
        <v>2.6875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5" t="s">
        <v>242</v>
      </c>
      <c r="D100" s="260"/>
      <c r="E100" s="261">
        <v>2.6875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199</v>
      </c>
      <c r="AH100" s="212">
        <v>1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6">
        <v>11</v>
      </c>
      <c r="B101" s="237" t="s">
        <v>549</v>
      </c>
      <c r="C101" s="253" t="s">
        <v>550</v>
      </c>
      <c r="D101" s="238" t="s">
        <v>224</v>
      </c>
      <c r="E101" s="239">
        <v>3.2250000000000001E-2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12</v>
      </c>
      <c r="M101" s="241">
        <f>G101*(1+L101/100)</f>
        <v>0</v>
      </c>
      <c r="N101" s="239">
        <v>2.5249999999999999</v>
      </c>
      <c r="O101" s="239">
        <f>ROUND(E101*N101,2)</f>
        <v>0.08</v>
      </c>
      <c r="P101" s="239">
        <v>0</v>
      </c>
      <c r="Q101" s="239">
        <f>ROUND(E101*P101,2)</f>
        <v>0</v>
      </c>
      <c r="R101" s="241" t="s">
        <v>515</v>
      </c>
      <c r="S101" s="241" t="s">
        <v>180</v>
      </c>
      <c r="T101" s="242" t="s">
        <v>180</v>
      </c>
      <c r="U101" s="222">
        <v>0.47699999999999998</v>
      </c>
      <c r="V101" s="222">
        <f>ROUND(E101*U101,2)</f>
        <v>0.02</v>
      </c>
      <c r="W101" s="222"/>
      <c r="X101" s="222" t="s">
        <v>226</v>
      </c>
      <c r="Y101" s="222" t="s">
        <v>183</v>
      </c>
      <c r="Z101" s="212"/>
      <c r="AA101" s="212"/>
      <c r="AB101" s="212"/>
      <c r="AC101" s="212"/>
      <c r="AD101" s="212"/>
      <c r="AE101" s="212"/>
      <c r="AF101" s="212"/>
      <c r="AG101" s="212" t="s">
        <v>227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54" t="s">
        <v>551</v>
      </c>
      <c r="D102" s="243"/>
      <c r="E102" s="243"/>
      <c r="F102" s="243"/>
      <c r="G102" s="24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186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5" t="s">
        <v>493</v>
      </c>
      <c r="D103" s="226"/>
      <c r="E103" s="227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5" t="s">
        <v>545</v>
      </c>
      <c r="D104" s="226"/>
      <c r="E104" s="227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3" x14ac:dyDescent="0.2">
      <c r="A105" s="219"/>
      <c r="B105" s="220"/>
      <c r="C105" s="255" t="s">
        <v>552</v>
      </c>
      <c r="D105" s="226"/>
      <c r="E105" s="227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55" t="s">
        <v>553</v>
      </c>
      <c r="D106" s="226"/>
      <c r="E106" s="227">
        <v>3.2250000000000001E-2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65" t="s">
        <v>242</v>
      </c>
      <c r="D107" s="260"/>
      <c r="E107" s="261">
        <v>3.2250000000000001E-2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199</v>
      </c>
      <c r="AH107" s="212">
        <v>1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6">
        <v>12</v>
      </c>
      <c r="B108" s="237" t="s">
        <v>513</v>
      </c>
      <c r="C108" s="253" t="s">
        <v>514</v>
      </c>
      <c r="D108" s="238" t="s">
        <v>262</v>
      </c>
      <c r="E108" s="239">
        <v>0.215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12</v>
      </c>
      <c r="M108" s="241">
        <f>G108*(1+L108/100)</f>
        <v>0</v>
      </c>
      <c r="N108" s="239">
        <v>3.916E-2</v>
      </c>
      <c r="O108" s="239">
        <f>ROUND(E108*N108,2)</f>
        <v>0.01</v>
      </c>
      <c r="P108" s="239">
        <v>0</v>
      </c>
      <c r="Q108" s="239">
        <f>ROUND(E108*P108,2)</f>
        <v>0</v>
      </c>
      <c r="R108" s="241" t="s">
        <v>515</v>
      </c>
      <c r="S108" s="241" t="s">
        <v>180</v>
      </c>
      <c r="T108" s="242" t="s">
        <v>180</v>
      </c>
      <c r="U108" s="222">
        <v>1.05</v>
      </c>
      <c r="V108" s="222">
        <f>ROUND(E108*U108,2)</f>
        <v>0.23</v>
      </c>
      <c r="W108" s="222"/>
      <c r="X108" s="222" t="s">
        <v>226</v>
      </c>
      <c r="Y108" s="222" t="s">
        <v>183</v>
      </c>
      <c r="Z108" s="212"/>
      <c r="AA108" s="212"/>
      <c r="AB108" s="212"/>
      <c r="AC108" s="212"/>
      <c r="AD108" s="212"/>
      <c r="AE108" s="212"/>
      <c r="AF108" s="212"/>
      <c r="AG108" s="212" t="s">
        <v>227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2" x14ac:dyDescent="0.2">
      <c r="A109" s="219"/>
      <c r="B109" s="220"/>
      <c r="C109" s="264" t="s">
        <v>516</v>
      </c>
      <c r="D109" s="262"/>
      <c r="E109" s="262"/>
      <c r="F109" s="262"/>
      <c r="G109" s="26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229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44" t="str">
        <f>C109</f>
        <v>svislé nebo šikmé (odkloněné), půdorysně přímé nebo zalomené, stěn základových pasů ve volných nebo zapažených jámách, rýhách, šachtách, včetně případných vzpěr,</v>
      </c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5" t="s">
        <v>493</v>
      </c>
      <c r="D110" s="226"/>
      <c r="E110" s="227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5" t="s">
        <v>545</v>
      </c>
      <c r="D111" s="226"/>
      <c r="E111" s="227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3" x14ac:dyDescent="0.2">
      <c r="A112" s="219"/>
      <c r="B112" s="220"/>
      <c r="C112" s="255" t="s">
        <v>552</v>
      </c>
      <c r="D112" s="226"/>
      <c r="E112" s="227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55" t="s">
        <v>554</v>
      </c>
      <c r="D113" s="226"/>
      <c r="E113" s="227">
        <v>0.215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5" t="s">
        <v>242</v>
      </c>
      <c r="D114" s="260"/>
      <c r="E114" s="261">
        <v>0.215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199</v>
      </c>
      <c r="AH114" s="212">
        <v>1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6">
        <v>13</v>
      </c>
      <c r="B115" s="237" t="s">
        <v>522</v>
      </c>
      <c r="C115" s="253" t="s">
        <v>523</v>
      </c>
      <c r="D115" s="238" t="s">
        <v>262</v>
      </c>
      <c r="E115" s="239">
        <v>0.215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12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 t="s">
        <v>515</v>
      </c>
      <c r="S115" s="241" t="s">
        <v>180</v>
      </c>
      <c r="T115" s="242" t="s">
        <v>180</v>
      </c>
      <c r="U115" s="222">
        <v>0.32</v>
      </c>
      <c r="V115" s="222">
        <f>ROUND(E115*U115,2)</f>
        <v>7.0000000000000007E-2</v>
      </c>
      <c r="W115" s="222"/>
      <c r="X115" s="222" t="s">
        <v>226</v>
      </c>
      <c r="Y115" s="222" t="s">
        <v>183</v>
      </c>
      <c r="Z115" s="212"/>
      <c r="AA115" s="212"/>
      <c r="AB115" s="212"/>
      <c r="AC115" s="212"/>
      <c r="AD115" s="212"/>
      <c r="AE115" s="212"/>
      <c r="AF115" s="212"/>
      <c r="AG115" s="212" t="s">
        <v>227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2" x14ac:dyDescent="0.2">
      <c r="A116" s="219"/>
      <c r="B116" s="220"/>
      <c r="C116" s="264" t="s">
        <v>516</v>
      </c>
      <c r="D116" s="262"/>
      <c r="E116" s="262"/>
      <c r="F116" s="262"/>
      <c r="G116" s="26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229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44" t="str">
        <f>C116</f>
        <v>svislé nebo šikmé (odkloněné), půdorysně přímé nebo zalomené, stěn základových pasů ve volných nebo zapažených jámách, rýhách, šachtách, včetně případných vzpěr,</v>
      </c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66" t="s">
        <v>524</v>
      </c>
      <c r="D117" s="263"/>
      <c r="E117" s="263"/>
      <c r="F117" s="263"/>
      <c r="G117" s="26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186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55" t="s">
        <v>493</v>
      </c>
      <c r="D118" s="226"/>
      <c r="E118" s="227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55" t="s">
        <v>545</v>
      </c>
      <c r="D119" s="226"/>
      <c r="E119" s="227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3" x14ac:dyDescent="0.2">
      <c r="A120" s="219"/>
      <c r="B120" s="220"/>
      <c r="C120" s="255" t="s">
        <v>552</v>
      </c>
      <c r="D120" s="226"/>
      <c r="E120" s="227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5" t="s">
        <v>554</v>
      </c>
      <c r="D121" s="226"/>
      <c r="E121" s="227">
        <v>0.215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5" t="s">
        <v>242</v>
      </c>
      <c r="D122" s="260"/>
      <c r="E122" s="261">
        <v>0.215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199</v>
      </c>
      <c r="AH122" s="212">
        <v>1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9" t="s">
        <v>175</v>
      </c>
      <c r="B123" s="230" t="s">
        <v>84</v>
      </c>
      <c r="C123" s="252" t="s">
        <v>85</v>
      </c>
      <c r="D123" s="231"/>
      <c r="E123" s="232"/>
      <c r="F123" s="233"/>
      <c r="G123" s="233">
        <f>SUMIF(AG124:AG237,"&lt;&gt;NOR",G124:G237)</f>
        <v>0</v>
      </c>
      <c r="H123" s="233"/>
      <c r="I123" s="233">
        <f>SUM(I124:I237)</f>
        <v>0</v>
      </c>
      <c r="J123" s="233"/>
      <c r="K123" s="233">
        <f>SUM(K124:K237)</f>
        <v>0</v>
      </c>
      <c r="L123" s="233"/>
      <c r="M123" s="233">
        <f>SUM(M124:M237)</f>
        <v>0</v>
      </c>
      <c r="N123" s="232"/>
      <c r="O123" s="232">
        <f>SUM(O124:O237)</f>
        <v>5.29</v>
      </c>
      <c r="P123" s="232"/>
      <c r="Q123" s="232">
        <f>SUM(Q124:Q237)</f>
        <v>0</v>
      </c>
      <c r="R123" s="233"/>
      <c r="S123" s="233"/>
      <c r="T123" s="234"/>
      <c r="U123" s="228"/>
      <c r="V123" s="228">
        <f>SUM(V124:V237)</f>
        <v>44.480000000000004</v>
      </c>
      <c r="W123" s="228"/>
      <c r="X123" s="228"/>
      <c r="Y123" s="228"/>
      <c r="AG123" t="s">
        <v>176</v>
      </c>
    </row>
    <row r="124" spans="1:60" ht="45" outlineLevel="1" x14ac:dyDescent="0.2">
      <c r="A124" s="236">
        <v>14</v>
      </c>
      <c r="B124" s="237" t="s">
        <v>555</v>
      </c>
      <c r="C124" s="253" t="s">
        <v>556</v>
      </c>
      <c r="D124" s="238" t="s">
        <v>262</v>
      </c>
      <c r="E124" s="239">
        <v>11.694800000000001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12</v>
      </c>
      <c r="M124" s="241">
        <f>G124*(1+L124/100)</f>
        <v>0</v>
      </c>
      <c r="N124" s="239">
        <v>0.16633999999999999</v>
      </c>
      <c r="O124" s="239">
        <f>ROUND(E124*N124,2)</f>
        <v>1.95</v>
      </c>
      <c r="P124" s="239">
        <v>0</v>
      </c>
      <c r="Q124" s="239">
        <f>ROUND(E124*P124,2)</f>
        <v>0</v>
      </c>
      <c r="R124" s="241" t="s">
        <v>515</v>
      </c>
      <c r="S124" s="241" t="s">
        <v>180</v>
      </c>
      <c r="T124" s="242" t="s">
        <v>180</v>
      </c>
      <c r="U124" s="222">
        <v>0.8175</v>
      </c>
      <c r="V124" s="222">
        <f>ROUND(E124*U124,2)</f>
        <v>9.56</v>
      </c>
      <c r="W124" s="222"/>
      <c r="X124" s="222" t="s">
        <v>226</v>
      </c>
      <c r="Y124" s="222" t="s">
        <v>183</v>
      </c>
      <c r="Z124" s="212"/>
      <c r="AA124" s="212"/>
      <c r="AB124" s="212"/>
      <c r="AC124" s="212"/>
      <c r="AD124" s="212"/>
      <c r="AE124" s="212"/>
      <c r="AF124" s="212"/>
      <c r="AG124" s="212" t="s">
        <v>227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19"/>
      <c r="B125" s="220"/>
      <c r="C125" s="255" t="s">
        <v>557</v>
      </c>
      <c r="D125" s="226"/>
      <c r="E125" s="227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55" t="s">
        <v>290</v>
      </c>
      <c r="D126" s="226"/>
      <c r="E126" s="227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55" t="s">
        <v>558</v>
      </c>
      <c r="D127" s="226"/>
      <c r="E127" s="227">
        <v>1.6080000000000001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55" t="s">
        <v>559</v>
      </c>
      <c r="D128" s="226"/>
      <c r="E128" s="227">
        <v>0.4148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5" t="s">
        <v>242</v>
      </c>
      <c r="D129" s="260"/>
      <c r="E129" s="261">
        <v>2.0228000000000002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199</v>
      </c>
      <c r="AH129" s="212">
        <v>1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55" t="s">
        <v>291</v>
      </c>
      <c r="D130" s="226"/>
      <c r="E130" s="227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55" t="s">
        <v>558</v>
      </c>
      <c r="D131" s="226"/>
      <c r="E131" s="227">
        <v>1.6080000000000001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55" t="s">
        <v>559</v>
      </c>
      <c r="D132" s="226"/>
      <c r="E132" s="227">
        <v>0.4148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5" t="s">
        <v>242</v>
      </c>
      <c r="D133" s="260"/>
      <c r="E133" s="261">
        <v>2.0228000000000002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199</v>
      </c>
      <c r="AH133" s="212">
        <v>1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5" t="s">
        <v>292</v>
      </c>
      <c r="D134" s="226"/>
      <c r="E134" s="227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5" t="s">
        <v>558</v>
      </c>
      <c r="D135" s="226"/>
      <c r="E135" s="227">
        <v>1.6080000000000001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55" t="s">
        <v>559</v>
      </c>
      <c r="D136" s="226"/>
      <c r="E136" s="227">
        <v>0.4148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65" t="s">
        <v>242</v>
      </c>
      <c r="D137" s="260"/>
      <c r="E137" s="261">
        <v>2.0228000000000002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199</v>
      </c>
      <c r="AH137" s="212">
        <v>1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55" t="s">
        <v>293</v>
      </c>
      <c r="D138" s="226"/>
      <c r="E138" s="227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55" t="s">
        <v>558</v>
      </c>
      <c r="D139" s="226"/>
      <c r="E139" s="227">
        <v>1.6080000000000001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55" t="s">
        <v>559</v>
      </c>
      <c r="D140" s="226"/>
      <c r="E140" s="227">
        <v>0.4148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65" t="s">
        <v>242</v>
      </c>
      <c r="D141" s="260"/>
      <c r="E141" s="261">
        <v>2.0228000000000002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199</v>
      </c>
      <c r="AH141" s="212">
        <v>1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55" t="s">
        <v>294</v>
      </c>
      <c r="D142" s="226"/>
      <c r="E142" s="227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55" t="s">
        <v>558</v>
      </c>
      <c r="D143" s="226"/>
      <c r="E143" s="227">
        <v>1.6080000000000001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55" t="s">
        <v>560</v>
      </c>
      <c r="D144" s="226"/>
      <c r="E144" s="227">
        <v>0.3876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65" t="s">
        <v>242</v>
      </c>
      <c r="D145" s="260"/>
      <c r="E145" s="261">
        <v>1.9956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199</v>
      </c>
      <c r="AH145" s="212">
        <v>1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55" t="s">
        <v>295</v>
      </c>
      <c r="D146" s="226"/>
      <c r="E146" s="227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199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5" t="s">
        <v>558</v>
      </c>
      <c r="D147" s="226"/>
      <c r="E147" s="227">
        <v>1.6080000000000001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65" t="s">
        <v>242</v>
      </c>
      <c r="D148" s="260"/>
      <c r="E148" s="261">
        <v>1.6080000000000001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199</v>
      </c>
      <c r="AH148" s="212">
        <v>1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6">
        <v>15</v>
      </c>
      <c r="B149" s="237" t="s">
        <v>561</v>
      </c>
      <c r="C149" s="253" t="s">
        <v>562</v>
      </c>
      <c r="D149" s="238" t="s">
        <v>262</v>
      </c>
      <c r="E149" s="239">
        <v>20.737500000000001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12</v>
      </c>
      <c r="M149" s="241">
        <f>G149*(1+L149/100)</f>
        <v>0</v>
      </c>
      <c r="N149" s="239">
        <v>0.15046000000000001</v>
      </c>
      <c r="O149" s="239">
        <f>ROUND(E149*N149,2)</f>
        <v>3.12</v>
      </c>
      <c r="P149" s="239">
        <v>0</v>
      </c>
      <c r="Q149" s="239">
        <f>ROUND(E149*P149,2)</f>
        <v>0</v>
      </c>
      <c r="R149" s="241" t="s">
        <v>515</v>
      </c>
      <c r="S149" s="241" t="s">
        <v>180</v>
      </c>
      <c r="T149" s="242" t="s">
        <v>180</v>
      </c>
      <c r="U149" s="222">
        <v>0.53400000000000003</v>
      </c>
      <c r="V149" s="222">
        <f>ROUND(E149*U149,2)</f>
        <v>11.07</v>
      </c>
      <c r="W149" s="222"/>
      <c r="X149" s="222" t="s">
        <v>226</v>
      </c>
      <c r="Y149" s="222" t="s">
        <v>183</v>
      </c>
      <c r="Z149" s="212"/>
      <c r="AA149" s="212"/>
      <c r="AB149" s="212"/>
      <c r="AC149" s="212"/>
      <c r="AD149" s="212"/>
      <c r="AE149" s="212"/>
      <c r="AF149" s="212"/>
      <c r="AG149" s="212" t="s">
        <v>227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55" t="s">
        <v>563</v>
      </c>
      <c r="D150" s="226"/>
      <c r="E150" s="227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5" t="s">
        <v>287</v>
      </c>
      <c r="D151" s="226"/>
      <c r="E151" s="227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5" t="s">
        <v>564</v>
      </c>
      <c r="D152" s="226"/>
      <c r="E152" s="227">
        <v>4.3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55" t="s">
        <v>565</v>
      </c>
      <c r="D153" s="226"/>
      <c r="E153" s="227">
        <v>-2.2799999999999998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5" t="s">
        <v>242</v>
      </c>
      <c r="D154" s="260"/>
      <c r="E154" s="261">
        <v>2.02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199</v>
      </c>
      <c r="AH154" s="212">
        <v>1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5" t="s">
        <v>290</v>
      </c>
      <c r="D155" s="226"/>
      <c r="E155" s="227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55" t="s">
        <v>564</v>
      </c>
      <c r="D156" s="226"/>
      <c r="E156" s="227">
        <v>4.3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55" t="s">
        <v>565</v>
      </c>
      <c r="D157" s="226"/>
      <c r="E157" s="227">
        <v>-2.2799999999999998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55" t="s">
        <v>566</v>
      </c>
      <c r="D158" s="226"/>
      <c r="E158" s="227">
        <v>1.3115000000000001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5" t="s">
        <v>242</v>
      </c>
      <c r="D159" s="260"/>
      <c r="E159" s="261">
        <v>3.3315000000000001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199</v>
      </c>
      <c r="AH159" s="212">
        <v>1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5" t="s">
        <v>291</v>
      </c>
      <c r="D160" s="226"/>
      <c r="E160" s="227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5" t="s">
        <v>564</v>
      </c>
      <c r="D161" s="226"/>
      <c r="E161" s="227">
        <v>4.3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5" t="s">
        <v>565</v>
      </c>
      <c r="D162" s="226"/>
      <c r="E162" s="227">
        <v>-2.2799999999999998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55" t="s">
        <v>566</v>
      </c>
      <c r="D163" s="226"/>
      <c r="E163" s="227">
        <v>1.3115000000000001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65" t="s">
        <v>242</v>
      </c>
      <c r="D164" s="260"/>
      <c r="E164" s="261">
        <v>3.3315000000000001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199</v>
      </c>
      <c r="AH164" s="212">
        <v>1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55" t="s">
        <v>292</v>
      </c>
      <c r="D165" s="226"/>
      <c r="E165" s="227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55" t="s">
        <v>564</v>
      </c>
      <c r="D166" s="226"/>
      <c r="E166" s="227">
        <v>4.3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55" t="s">
        <v>565</v>
      </c>
      <c r="D167" s="226"/>
      <c r="E167" s="227">
        <v>-2.2799999999999998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55" t="s">
        <v>566</v>
      </c>
      <c r="D168" s="226"/>
      <c r="E168" s="227">
        <v>1.3115000000000001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5" t="s">
        <v>242</v>
      </c>
      <c r="D169" s="260"/>
      <c r="E169" s="261">
        <v>3.3315000000000001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199</v>
      </c>
      <c r="AH169" s="212">
        <v>1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55" t="s">
        <v>293</v>
      </c>
      <c r="D170" s="226"/>
      <c r="E170" s="227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55" t="s">
        <v>564</v>
      </c>
      <c r="D171" s="226"/>
      <c r="E171" s="227">
        <v>4.3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55" t="s">
        <v>567</v>
      </c>
      <c r="D172" s="226"/>
      <c r="E172" s="227">
        <v>-2.2599999999999998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5" t="s">
        <v>566</v>
      </c>
      <c r="D173" s="226"/>
      <c r="E173" s="227">
        <v>1.3115000000000001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5" t="s">
        <v>242</v>
      </c>
      <c r="D174" s="260"/>
      <c r="E174" s="261">
        <v>3.3515000000000001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199</v>
      </c>
      <c r="AH174" s="212">
        <v>1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55" t="s">
        <v>294</v>
      </c>
      <c r="D175" s="226"/>
      <c r="E175" s="227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5" t="s">
        <v>564</v>
      </c>
      <c r="D176" s="226"/>
      <c r="E176" s="227">
        <v>4.3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55" t="s">
        <v>567</v>
      </c>
      <c r="D177" s="226"/>
      <c r="E177" s="227">
        <v>-2.2599999999999998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55" t="s">
        <v>566</v>
      </c>
      <c r="D178" s="226"/>
      <c r="E178" s="227">
        <v>1.3115000000000001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5" t="s">
        <v>242</v>
      </c>
      <c r="D179" s="260"/>
      <c r="E179" s="261">
        <v>3.3515000000000001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199</v>
      </c>
      <c r="AH179" s="212">
        <v>1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55" t="s">
        <v>295</v>
      </c>
      <c r="D180" s="226"/>
      <c r="E180" s="227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199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55" t="s">
        <v>564</v>
      </c>
      <c r="D181" s="226"/>
      <c r="E181" s="227">
        <v>4.3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55" t="s">
        <v>565</v>
      </c>
      <c r="D182" s="226"/>
      <c r="E182" s="227">
        <v>-2.2799999999999998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199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5" t="s">
        <v>242</v>
      </c>
      <c r="D183" s="260"/>
      <c r="E183" s="261">
        <v>2.02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199</v>
      </c>
      <c r="AH183" s="212">
        <v>1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6">
        <v>16</v>
      </c>
      <c r="B184" s="237" t="s">
        <v>568</v>
      </c>
      <c r="C184" s="253" t="s">
        <v>569</v>
      </c>
      <c r="D184" s="238" t="s">
        <v>340</v>
      </c>
      <c r="E184" s="239">
        <v>98.01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12</v>
      </c>
      <c r="M184" s="241">
        <f>G184*(1+L184/100)</f>
        <v>0</v>
      </c>
      <c r="N184" s="239">
        <v>1.0200000000000001E-3</v>
      </c>
      <c r="O184" s="239">
        <f>ROUND(E184*N184,2)</f>
        <v>0.1</v>
      </c>
      <c r="P184" s="239">
        <v>0</v>
      </c>
      <c r="Q184" s="239">
        <f>ROUND(E184*P184,2)</f>
        <v>0</v>
      </c>
      <c r="R184" s="241" t="s">
        <v>515</v>
      </c>
      <c r="S184" s="241" t="s">
        <v>180</v>
      </c>
      <c r="T184" s="242" t="s">
        <v>180</v>
      </c>
      <c r="U184" s="222">
        <v>0.223</v>
      </c>
      <c r="V184" s="222">
        <f>ROUND(E184*U184,2)</f>
        <v>21.86</v>
      </c>
      <c r="W184" s="222"/>
      <c r="X184" s="222" t="s">
        <v>226</v>
      </c>
      <c r="Y184" s="222" t="s">
        <v>183</v>
      </c>
      <c r="Z184" s="212"/>
      <c r="AA184" s="212"/>
      <c r="AB184" s="212"/>
      <c r="AC184" s="212"/>
      <c r="AD184" s="212"/>
      <c r="AE184" s="212"/>
      <c r="AF184" s="212"/>
      <c r="AG184" s="212" t="s">
        <v>227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19"/>
      <c r="B185" s="220"/>
      <c r="C185" s="264" t="s">
        <v>570</v>
      </c>
      <c r="D185" s="262"/>
      <c r="E185" s="262"/>
      <c r="F185" s="262"/>
      <c r="G185" s="26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229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6" t="s">
        <v>571</v>
      </c>
      <c r="D186" s="263"/>
      <c r="E186" s="263"/>
      <c r="F186" s="263"/>
      <c r="G186" s="263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186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19"/>
      <c r="B187" s="220"/>
      <c r="C187" s="255" t="s">
        <v>572</v>
      </c>
      <c r="D187" s="226"/>
      <c r="E187" s="227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199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5" t="s">
        <v>290</v>
      </c>
      <c r="D188" s="226"/>
      <c r="E188" s="227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5" t="s">
        <v>573</v>
      </c>
      <c r="D189" s="226"/>
      <c r="E189" s="227">
        <v>3.74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199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55" t="s">
        <v>574</v>
      </c>
      <c r="D190" s="226"/>
      <c r="E190" s="227">
        <v>2.58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199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55" t="s">
        <v>291</v>
      </c>
      <c r="D191" s="226"/>
      <c r="E191" s="227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199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5" t="s">
        <v>573</v>
      </c>
      <c r="D192" s="226"/>
      <c r="E192" s="227">
        <v>3.74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199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55" t="s">
        <v>574</v>
      </c>
      <c r="D193" s="226"/>
      <c r="E193" s="227">
        <v>2.58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199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55" t="s">
        <v>292</v>
      </c>
      <c r="D194" s="226"/>
      <c r="E194" s="227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199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55" t="s">
        <v>573</v>
      </c>
      <c r="D195" s="226"/>
      <c r="E195" s="227">
        <v>3.74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199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55" t="s">
        <v>574</v>
      </c>
      <c r="D196" s="226"/>
      <c r="E196" s="227">
        <v>2.58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55" t="s">
        <v>293</v>
      </c>
      <c r="D197" s="226"/>
      <c r="E197" s="227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199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55" t="s">
        <v>573</v>
      </c>
      <c r="D198" s="226"/>
      <c r="E198" s="227">
        <v>3.74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199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55" t="s">
        <v>574</v>
      </c>
      <c r="D199" s="226"/>
      <c r="E199" s="227">
        <v>2.58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55" t="s">
        <v>294</v>
      </c>
      <c r="D200" s="226"/>
      <c r="E200" s="227"/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199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55" t="s">
        <v>573</v>
      </c>
      <c r="D201" s="226"/>
      <c r="E201" s="227">
        <v>3.74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55" t="s">
        <v>574</v>
      </c>
      <c r="D202" s="226"/>
      <c r="E202" s="227">
        <v>2.58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199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55" t="s">
        <v>295</v>
      </c>
      <c r="D203" s="226"/>
      <c r="E203" s="227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55" t="s">
        <v>573</v>
      </c>
      <c r="D204" s="226"/>
      <c r="E204" s="227">
        <v>3.74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199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5" t="s">
        <v>242</v>
      </c>
      <c r="D205" s="260"/>
      <c r="E205" s="261">
        <v>35.340000000000003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199</v>
      </c>
      <c r="AH205" s="212">
        <v>1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55" t="s">
        <v>425</v>
      </c>
      <c r="D206" s="226"/>
      <c r="E206" s="227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199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55" t="s">
        <v>575</v>
      </c>
      <c r="D207" s="226"/>
      <c r="E207" s="227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199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55" t="s">
        <v>287</v>
      </c>
      <c r="D208" s="226"/>
      <c r="E208" s="227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199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55" t="s">
        <v>576</v>
      </c>
      <c r="D209" s="226"/>
      <c r="E209" s="227">
        <v>4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199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55" t="s">
        <v>577</v>
      </c>
      <c r="D210" s="226"/>
      <c r="E210" s="227">
        <v>1.01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199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55" t="s">
        <v>425</v>
      </c>
      <c r="D211" s="226"/>
      <c r="E211" s="227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199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55" t="s">
        <v>290</v>
      </c>
      <c r="D212" s="226"/>
      <c r="E212" s="227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199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5" t="s">
        <v>576</v>
      </c>
      <c r="D213" s="226"/>
      <c r="E213" s="227">
        <v>4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199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55" t="s">
        <v>577</v>
      </c>
      <c r="D214" s="226"/>
      <c r="E214" s="227">
        <v>1.01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199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55" t="s">
        <v>578</v>
      </c>
      <c r="D215" s="226"/>
      <c r="E215" s="227">
        <v>5.52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199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55" t="s">
        <v>291</v>
      </c>
      <c r="D216" s="226"/>
      <c r="E216" s="227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199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55" t="s">
        <v>576</v>
      </c>
      <c r="D217" s="226"/>
      <c r="E217" s="227">
        <v>4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199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55" t="s">
        <v>577</v>
      </c>
      <c r="D218" s="226"/>
      <c r="E218" s="227">
        <v>1.01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199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55" t="s">
        <v>578</v>
      </c>
      <c r="D219" s="226"/>
      <c r="E219" s="227">
        <v>5.52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199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55" t="s">
        <v>292</v>
      </c>
      <c r="D220" s="226"/>
      <c r="E220" s="227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199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55" t="s">
        <v>576</v>
      </c>
      <c r="D221" s="226"/>
      <c r="E221" s="227">
        <v>4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199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55" t="s">
        <v>577</v>
      </c>
      <c r="D222" s="226"/>
      <c r="E222" s="227">
        <v>1.01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199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55" t="s">
        <v>578</v>
      </c>
      <c r="D223" s="226"/>
      <c r="E223" s="227">
        <v>5.52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199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55" t="s">
        <v>293</v>
      </c>
      <c r="D224" s="226"/>
      <c r="E224" s="227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199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55" t="s">
        <v>576</v>
      </c>
      <c r="D225" s="226"/>
      <c r="E225" s="227">
        <v>4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199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55" t="s">
        <v>577</v>
      </c>
      <c r="D226" s="226"/>
      <c r="E226" s="227">
        <v>1.01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199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55" t="s">
        <v>578</v>
      </c>
      <c r="D227" s="226"/>
      <c r="E227" s="227">
        <v>5.52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199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55" t="s">
        <v>294</v>
      </c>
      <c r="D228" s="226"/>
      <c r="E228" s="227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199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55" t="s">
        <v>576</v>
      </c>
      <c r="D229" s="226"/>
      <c r="E229" s="227">
        <v>4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199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55" t="s">
        <v>577</v>
      </c>
      <c r="D230" s="226"/>
      <c r="E230" s="227">
        <v>1.01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199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55" t="s">
        <v>578</v>
      </c>
      <c r="D231" s="226"/>
      <c r="E231" s="227">
        <v>5.52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55" t="s">
        <v>295</v>
      </c>
      <c r="D232" s="226"/>
      <c r="E232" s="227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55" t="s">
        <v>576</v>
      </c>
      <c r="D233" s="226"/>
      <c r="E233" s="227">
        <v>4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55" t="s">
        <v>577</v>
      </c>
      <c r="D234" s="226"/>
      <c r="E234" s="227">
        <v>1.01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199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5" t="s">
        <v>242</v>
      </c>
      <c r="D235" s="260"/>
      <c r="E235" s="261">
        <v>62.67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199</v>
      </c>
      <c r="AH235" s="212">
        <v>1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33.75" outlineLevel="1" x14ac:dyDescent="0.2">
      <c r="A236" s="236">
        <v>17</v>
      </c>
      <c r="B236" s="237" t="s">
        <v>579</v>
      </c>
      <c r="C236" s="253" t="s">
        <v>580</v>
      </c>
      <c r="D236" s="238" t="s">
        <v>390</v>
      </c>
      <c r="E236" s="239">
        <v>0.11352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12</v>
      </c>
      <c r="M236" s="241">
        <f>G236*(1+L236/100)</f>
        <v>0</v>
      </c>
      <c r="N236" s="239">
        <v>1.0970899999999999</v>
      </c>
      <c r="O236" s="239">
        <f>ROUND(E236*N236,2)</f>
        <v>0.12</v>
      </c>
      <c r="P236" s="239">
        <v>0</v>
      </c>
      <c r="Q236" s="239">
        <f>ROUND(E236*P236,2)</f>
        <v>0</v>
      </c>
      <c r="R236" s="241" t="s">
        <v>581</v>
      </c>
      <c r="S236" s="241" t="s">
        <v>180</v>
      </c>
      <c r="T236" s="242" t="s">
        <v>180</v>
      </c>
      <c r="U236" s="222">
        <v>17.517720000000001</v>
      </c>
      <c r="V236" s="222">
        <f>ROUND(E236*U236,2)</f>
        <v>1.99</v>
      </c>
      <c r="W236" s="222"/>
      <c r="X236" s="222" t="s">
        <v>582</v>
      </c>
      <c r="Y236" s="222" t="s">
        <v>183</v>
      </c>
      <c r="Z236" s="212"/>
      <c r="AA236" s="212"/>
      <c r="AB236" s="212"/>
      <c r="AC236" s="212"/>
      <c r="AD236" s="212"/>
      <c r="AE236" s="212"/>
      <c r="AF236" s="212"/>
      <c r="AG236" s="212" t="s">
        <v>583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2" x14ac:dyDescent="0.2">
      <c r="A237" s="219"/>
      <c r="B237" s="220"/>
      <c r="C237" s="255" t="s">
        <v>584</v>
      </c>
      <c r="D237" s="226"/>
      <c r="E237" s="227">
        <v>0.11352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x14ac:dyDescent="0.2">
      <c r="A238" s="229" t="s">
        <v>175</v>
      </c>
      <c r="B238" s="230" t="s">
        <v>86</v>
      </c>
      <c r="C238" s="252" t="s">
        <v>87</v>
      </c>
      <c r="D238" s="231"/>
      <c r="E238" s="232"/>
      <c r="F238" s="233"/>
      <c r="G238" s="233">
        <f>SUMIF(AG239:AG239,"&lt;&gt;NOR",G239:G239)</f>
        <v>0</v>
      </c>
      <c r="H238" s="233"/>
      <c r="I238" s="233">
        <f>SUM(I239:I239)</f>
        <v>0</v>
      </c>
      <c r="J238" s="233"/>
      <c r="K238" s="233">
        <f>SUM(K239:K239)</f>
        <v>0</v>
      </c>
      <c r="L238" s="233"/>
      <c r="M238" s="233">
        <f>SUM(M239:M239)</f>
        <v>0</v>
      </c>
      <c r="N238" s="232"/>
      <c r="O238" s="232">
        <f>SUM(O239:O239)</f>
        <v>0.34</v>
      </c>
      <c r="P238" s="232"/>
      <c r="Q238" s="232">
        <f>SUM(Q239:Q239)</f>
        <v>0</v>
      </c>
      <c r="R238" s="233"/>
      <c r="S238" s="233"/>
      <c r="T238" s="234"/>
      <c r="U238" s="228"/>
      <c r="V238" s="228">
        <f>SUM(V239:V239)</f>
        <v>1.76</v>
      </c>
      <c r="W238" s="228"/>
      <c r="X238" s="228"/>
      <c r="Y238" s="228"/>
      <c r="AG238" t="s">
        <v>176</v>
      </c>
    </row>
    <row r="239" spans="1:60" ht="33.75" outlineLevel="1" x14ac:dyDescent="0.2">
      <c r="A239" s="245">
        <v>18</v>
      </c>
      <c r="B239" s="246" t="s">
        <v>585</v>
      </c>
      <c r="C239" s="256" t="s">
        <v>586</v>
      </c>
      <c r="D239" s="247" t="s">
        <v>414</v>
      </c>
      <c r="E239" s="248">
        <v>6</v>
      </c>
      <c r="F239" s="249"/>
      <c r="G239" s="250">
        <f>ROUND(E239*F239,2)</f>
        <v>0</v>
      </c>
      <c r="H239" s="249"/>
      <c r="I239" s="250">
        <f>ROUND(E239*H239,2)</f>
        <v>0</v>
      </c>
      <c r="J239" s="249"/>
      <c r="K239" s="250">
        <f>ROUND(E239*J239,2)</f>
        <v>0</v>
      </c>
      <c r="L239" s="250">
        <v>12</v>
      </c>
      <c r="M239" s="250">
        <f>G239*(1+L239/100)</f>
        <v>0</v>
      </c>
      <c r="N239" s="248">
        <v>5.6099999999999997E-2</v>
      </c>
      <c r="O239" s="248">
        <f>ROUND(E239*N239,2)</f>
        <v>0.34</v>
      </c>
      <c r="P239" s="248">
        <v>0</v>
      </c>
      <c r="Q239" s="248">
        <f>ROUND(E239*P239,2)</f>
        <v>0</v>
      </c>
      <c r="R239" s="250" t="s">
        <v>298</v>
      </c>
      <c r="S239" s="250" t="s">
        <v>180</v>
      </c>
      <c r="T239" s="251" t="s">
        <v>180</v>
      </c>
      <c r="U239" s="222">
        <v>0.29349999999999998</v>
      </c>
      <c r="V239" s="222">
        <f>ROUND(E239*U239,2)</f>
        <v>1.76</v>
      </c>
      <c r="W239" s="222"/>
      <c r="X239" s="222" t="s">
        <v>226</v>
      </c>
      <c r="Y239" s="222" t="s">
        <v>183</v>
      </c>
      <c r="Z239" s="212"/>
      <c r="AA239" s="212"/>
      <c r="AB239" s="212"/>
      <c r="AC239" s="212"/>
      <c r="AD239" s="212"/>
      <c r="AE239" s="212"/>
      <c r="AF239" s="212"/>
      <c r="AG239" s="212" t="s">
        <v>227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x14ac:dyDescent="0.2">
      <c r="A240" s="229" t="s">
        <v>175</v>
      </c>
      <c r="B240" s="230" t="s">
        <v>88</v>
      </c>
      <c r="C240" s="252" t="s">
        <v>89</v>
      </c>
      <c r="D240" s="231"/>
      <c r="E240" s="232"/>
      <c r="F240" s="233"/>
      <c r="G240" s="233">
        <f>SUMIF(AG241:AG242,"&lt;&gt;NOR",G241:G242)</f>
        <v>0</v>
      </c>
      <c r="H240" s="233"/>
      <c r="I240" s="233">
        <f>SUM(I241:I242)</f>
        <v>0</v>
      </c>
      <c r="J240" s="233"/>
      <c r="K240" s="233">
        <f>SUM(K241:K242)</f>
        <v>0</v>
      </c>
      <c r="L240" s="233"/>
      <c r="M240" s="233">
        <f>SUM(M241:M242)</f>
        <v>0</v>
      </c>
      <c r="N240" s="232"/>
      <c r="O240" s="232">
        <f>SUM(O241:O242)</f>
        <v>0.02</v>
      </c>
      <c r="P240" s="232"/>
      <c r="Q240" s="232">
        <f>SUM(Q241:Q242)</f>
        <v>0</v>
      </c>
      <c r="R240" s="233"/>
      <c r="S240" s="233"/>
      <c r="T240" s="234"/>
      <c r="U240" s="228"/>
      <c r="V240" s="228">
        <f>SUM(V241:V242)</f>
        <v>1.87</v>
      </c>
      <c r="W240" s="228"/>
      <c r="X240" s="228"/>
      <c r="Y240" s="228"/>
      <c r="AG240" t="s">
        <v>176</v>
      </c>
    </row>
    <row r="241" spans="1:60" ht="45" outlineLevel="1" x14ac:dyDescent="0.2">
      <c r="A241" s="236">
        <v>19</v>
      </c>
      <c r="B241" s="237" t="s">
        <v>587</v>
      </c>
      <c r="C241" s="253" t="s">
        <v>588</v>
      </c>
      <c r="D241" s="238" t="s">
        <v>262</v>
      </c>
      <c r="E241" s="239">
        <v>1.274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12</v>
      </c>
      <c r="M241" s="241">
        <f>G241*(1+L241/100)</f>
        <v>0</v>
      </c>
      <c r="N241" s="239">
        <v>1.3650000000000001E-2</v>
      </c>
      <c r="O241" s="239">
        <f>ROUND(E241*N241,2)</f>
        <v>0.02</v>
      </c>
      <c r="P241" s="239">
        <v>0</v>
      </c>
      <c r="Q241" s="239">
        <f>ROUND(E241*P241,2)</f>
        <v>0</v>
      </c>
      <c r="R241" s="241" t="s">
        <v>589</v>
      </c>
      <c r="S241" s="241" t="s">
        <v>180</v>
      </c>
      <c r="T241" s="242" t="s">
        <v>180</v>
      </c>
      <c r="U241" s="222">
        <v>1.46746</v>
      </c>
      <c r="V241" s="222">
        <f>ROUND(E241*U241,2)</f>
        <v>1.87</v>
      </c>
      <c r="W241" s="222"/>
      <c r="X241" s="222" t="s">
        <v>582</v>
      </c>
      <c r="Y241" s="222" t="s">
        <v>183</v>
      </c>
      <c r="Z241" s="212"/>
      <c r="AA241" s="212"/>
      <c r="AB241" s="212"/>
      <c r="AC241" s="212"/>
      <c r="AD241" s="212"/>
      <c r="AE241" s="212"/>
      <c r="AF241" s="212"/>
      <c r="AG241" s="212" t="s">
        <v>583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55" t="s">
        <v>590</v>
      </c>
      <c r="D242" s="226"/>
      <c r="E242" s="227">
        <v>1.274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199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x14ac:dyDescent="0.2">
      <c r="A243" s="229" t="s">
        <v>175</v>
      </c>
      <c r="B243" s="230" t="s">
        <v>90</v>
      </c>
      <c r="C243" s="252" t="s">
        <v>91</v>
      </c>
      <c r="D243" s="231"/>
      <c r="E243" s="232"/>
      <c r="F243" s="233"/>
      <c r="G243" s="233">
        <f>SUMIF(AG244:AG319,"&lt;&gt;NOR",G244:G319)</f>
        <v>0</v>
      </c>
      <c r="H243" s="233"/>
      <c r="I243" s="233">
        <f>SUM(I244:I319)</f>
        <v>0</v>
      </c>
      <c r="J243" s="233"/>
      <c r="K243" s="233">
        <f>SUM(K244:K319)</f>
        <v>0</v>
      </c>
      <c r="L243" s="233"/>
      <c r="M243" s="233">
        <f>SUM(M244:M319)</f>
        <v>0</v>
      </c>
      <c r="N243" s="232"/>
      <c r="O243" s="232">
        <f>SUM(O244:O319)</f>
        <v>1.95</v>
      </c>
      <c r="P243" s="232"/>
      <c r="Q243" s="232">
        <f>SUM(Q244:Q319)</f>
        <v>0</v>
      </c>
      <c r="R243" s="233"/>
      <c r="S243" s="233"/>
      <c r="T243" s="234"/>
      <c r="U243" s="228"/>
      <c r="V243" s="228">
        <f>SUM(V244:V319)</f>
        <v>56.849999999999994</v>
      </c>
      <c r="W243" s="228"/>
      <c r="X243" s="228"/>
      <c r="Y243" s="228"/>
      <c r="AG243" t="s">
        <v>176</v>
      </c>
    </row>
    <row r="244" spans="1:60" ht="22.5" outlineLevel="1" x14ac:dyDescent="0.2">
      <c r="A244" s="236">
        <v>20</v>
      </c>
      <c r="B244" s="237" t="s">
        <v>591</v>
      </c>
      <c r="C244" s="253" t="s">
        <v>592</v>
      </c>
      <c r="D244" s="238" t="s">
        <v>262</v>
      </c>
      <c r="E244" s="239">
        <v>54.795299999999997</v>
      </c>
      <c r="F244" s="240"/>
      <c r="G244" s="241">
        <f>ROUND(E244*F244,2)</f>
        <v>0</v>
      </c>
      <c r="H244" s="240"/>
      <c r="I244" s="241">
        <f>ROUND(E244*H244,2)</f>
        <v>0</v>
      </c>
      <c r="J244" s="240"/>
      <c r="K244" s="241">
        <f>ROUND(E244*J244,2)</f>
        <v>0</v>
      </c>
      <c r="L244" s="241">
        <v>12</v>
      </c>
      <c r="M244" s="241">
        <f>G244*(1+L244/100)</f>
        <v>0</v>
      </c>
      <c r="N244" s="239">
        <v>3.6700000000000001E-3</v>
      </c>
      <c r="O244" s="239">
        <f>ROUND(E244*N244,2)</f>
        <v>0.2</v>
      </c>
      <c r="P244" s="239">
        <v>0</v>
      </c>
      <c r="Q244" s="239">
        <f>ROUND(E244*P244,2)</f>
        <v>0</v>
      </c>
      <c r="R244" s="241" t="s">
        <v>515</v>
      </c>
      <c r="S244" s="241" t="s">
        <v>180</v>
      </c>
      <c r="T244" s="242" t="s">
        <v>180</v>
      </c>
      <c r="U244" s="222">
        <v>0.36</v>
      </c>
      <c r="V244" s="222">
        <f>ROUND(E244*U244,2)</f>
        <v>19.73</v>
      </c>
      <c r="W244" s="222"/>
      <c r="X244" s="222" t="s">
        <v>226</v>
      </c>
      <c r="Y244" s="222" t="s">
        <v>183</v>
      </c>
      <c r="Z244" s="212"/>
      <c r="AA244" s="212"/>
      <c r="AB244" s="212"/>
      <c r="AC244" s="212"/>
      <c r="AD244" s="212"/>
      <c r="AE244" s="212"/>
      <c r="AF244" s="212"/>
      <c r="AG244" s="212" t="s">
        <v>227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">
      <c r="A245" s="219"/>
      <c r="B245" s="220"/>
      <c r="C245" s="255" t="s">
        <v>593</v>
      </c>
      <c r="D245" s="226"/>
      <c r="E245" s="227">
        <v>43.648299999999999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199</v>
      </c>
      <c r="AH245" s="212">
        <v>5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55" t="s">
        <v>594</v>
      </c>
      <c r="D246" s="226"/>
      <c r="E246" s="227">
        <v>7.3970000000000002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199</v>
      </c>
      <c r="AH246" s="212">
        <v>5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55" t="s">
        <v>595</v>
      </c>
      <c r="D247" s="226"/>
      <c r="E247" s="227">
        <v>3.75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199</v>
      </c>
      <c r="AH247" s="212">
        <v>5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36">
        <v>21</v>
      </c>
      <c r="B248" s="237" t="s">
        <v>596</v>
      </c>
      <c r="C248" s="253" t="s">
        <v>597</v>
      </c>
      <c r="D248" s="238" t="s">
        <v>262</v>
      </c>
      <c r="E248" s="239">
        <v>3.75</v>
      </c>
      <c r="F248" s="240"/>
      <c r="G248" s="241">
        <f>ROUND(E248*F248,2)</f>
        <v>0</v>
      </c>
      <c r="H248" s="240"/>
      <c r="I248" s="241">
        <f>ROUND(E248*H248,2)</f>
        <v>0</v>
      </c>
      <c r="J248" s="240"/>
      <c r="K248" s="241">
        <f>ROUND(E248*J248,2)</f>
        <v>0</v>
      </c>
      <c r="L248" s="241">
        <v>12</v>
      </c>
      <c r="M248" s="241">
        <f>G248*(1+L248/100)</f>
        <v>0</v>
      </c>
      <c r="N248" s="239">
        <v>3.9039999999999998E-2</v>
      </c>
      <c r="O248" s="239">
        <f>ROUND(E248*N248,2)</f>
        <v>0.15</v>
      </c>
      <c r="P248" s="239">
        <v>0</v>
      </c>
      <c r="Q248" s="239">
        <f>ROUND(E248*P248,2)</f>
        <v>0</v>
      </c>
      <c r="R248" s="241" t="s">
        <v>298</v>
      </c>
      <c r="S248" s="241" t="s">
        <v>180</v>
      </c>
      <c r="T248" s="242" t="s">
        <v>347</v>
      </c>
      <c r="U248" s="222">
        <v>1.8764099999999999</v>
      </c>
      <c r="V248" s="222">
        <f>ROUND(E248*U248,2)</f>
        <v>7.04</v>
      </c>
      <c r="W248" s="222"/>
      <c r="X248" s="222" t="s">
        <v>226</v>
      </c>
      <c r="Y248" s="222" t="s">
        <v>183</v>
      </c>
      <c r="Z248" s="212"/>
      <c r="AA248" s="212"/>
      <c r="AB248" s="212"/>
      <c r="AC248" s="212"/>
      <c r="AD248" s="212"/>
      <c r="AE248" s="212"/>
      <c r="AF248" s="212"/>
      <c r="AG248" s="212" t="s">
        <v>227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 x14ac:dyDescent="0.2">
      <c r="A249" s="219"/>
      <c r="B249" s="220"/>
      <c r="C249" s="264" t="s">
        <v>598</v>
      </c>
      <c r="D249" s="262"/>
      <c r="E249" s="262"/>
      <c r="F249" s="262"/>
      <c r="G249" s="26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229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 x14ac:dyDescent="0.2">
      <c r="A250" s="219"/>
      <c r="B250" s="220"/>
      <c r="C250" s="255" t="s">
        <v>599</v>
      </c>
      <c r="D250" s="226"/>
      <c r="E250" s="227">
        <v>3.75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199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2.5" outlineLevel="1" x14ac:dyDescent="0.2">
      <c r="A251" s="236">
        <v>22</v>
      </c>
      <c r="B251" s="237" t="s">
        <v>600</v>
      </c>
      <c r="C251" s="253" t="s">
        <v>601</v>
      </c>
      <c r="D251" s="238" t="s">
        <v>262</v>
      </c>
      <c r="E251" s="239">
        <v>43.648299999999999</v>
      </c>
      <c r="F251" s="240"/>
      <c r="G251" s="241">
        <f>ROUND(E251*F251,2)</f>
        <v>0</v>
      </c>
      <c r="H251" s="240"/>
      <c r="I251" s="241">
        <f>ROUND(E251*H251,2)</f>
        <v>0</v>
      </c>
      <c r="J251" s="240"/>
      <c r="K251" s="241">
        <f>ROUND(E251*J251,2)</f>
        <v>0</v>
      </c>
      <c r="L251" s="241">
        <v>12</v>
      </c>
      <c r="M251" s="241">
        <f>G251*(1+L251/100)</f>
        <v>0</v>
      </c>
      <c r="N251" s="239">
        <v>2.8879999999999999E-2</v>
      </c>
      <c r="O251" s="239">
        <f>ROUND(E251*N251,2)</f>
        <v>1.26</v>
      </c>
      <c r="P251" s="239">
        <v>0</v>
      </c>
      <c r="Q251" s="239">
        <f>ROUND(E251*P251,2)</f>
        <v>0</v>
      </c>
      <c r="R251" s="241" t="s">
        <v>515</v>
      </c>
      <c r="S251" s="241" t="s">
        <v>180</v>
      </c>
      <c r="T251" s="242" t="s">
        <v>180</v>
      </c>
      <c r="U251" s="222">
        <v>0.58599999999999997</v>
      </c>
      <c r="V251" s="222">
        <f>ROUND(E251*U251,2)</f>
        <v>25.58</v>
      </c>
      <c r="W251" s="222"/>
      <c r="X251" s="222" t="s">
        <v>226</v>
      </c>
      <c r="Y251" s="222" t="s">
        <v>183</v>
      </c>
      <c r="Z251" s="212"/>
      <c r="AA251" s="212"/>
      <c r="AB251" s="212"/>
      <c r="AC251" s="212"/>
      <c r="AD251" s="212"/>
      <c r="AE251" s="212"/>
      <c r="AF251" s="212"/>
      <c r="AG251" s="212" t="s">
        <v>227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19"/>
      <c r="B252" s="220"/>
      <c r="C252" s="264" t="s">
        <v>602</v>
      </c>
      <c r="D252" s="262"/>
      <c r="E252" s="262"/>
      <c r="F252" s="262"/>
      <c r="G252" s="26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229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19"/>
      <c r="B253" s="220"/>
      <c r="C253" s="266" t="s">
        <v>603</v>
      </c>
      <c r="D253" s="263"/>
      <c r="E253" s="263"/>
      <c r="F253" s="263"/>
      <c r="G253" s="263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186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44" t="str">
        <f>C253</f>
        <v>Položka obsahuje cementový postřik podkladu tl. 3 mm, vápenocementové jádro tl. 15 mm a vápenný štuk tl. 2,5 mm</v>
      </c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19"/>
      <c r="B254" s="220"/>
      <c r="C254" s="255" t="s">
        <v>604</v>
      </c>
      <c r="D254" s="226"/>
      <c r="E254" s="227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199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55" t="s">
        <v>290</v>
      </c>
      <c r="D255" s="226"/>
      <c r="E255" s="227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199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55" t="s">
        <v>558</v>
      </c>
      <c r="D256" s="226"/>
      <c r="E256" s="227">
        <v>1.6080000000000001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199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55" t="s">
        <v>605</v>
      </c>
      <c r="D257" s="226"/>
      <c r="E257" s="227">
        <v>0.67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199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55" t="s">
        <v>559</v>
      </c>
      <c r="D258" s="226"/>
      <c r="E258" s="227">
        <v>0.4148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199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55" t="s">
        <v>291</v>
      </c>
      <c r="D259" s="226"/>
      <c r="E259" s="227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199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55" t="s">
        <v>558</v>
      </c>
      <c r="D260" s="226"/>
      <c r="E260" s="227">
        <v>1.6080000000000001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199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55" t="s">
        <v>605</v>
      </c>
      <c r="D261" s="226"/>
      <c r="E261" s="227">
        <v>0.67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199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55" t="s">
        <v>559</v>
      </c>
      <c r="D262" s="226"/>
      <c r="E262" s="227">
        <v>0.4148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199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55" t="s">
        <v>292</v>
      </c>
      <c r="D263" s="226"/>
      <c r="E263" s="227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199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55" t="s">
        <v>558</v>
      </c>
      <c r="D264" s="226"/>
      <c r="E264" s="227">
        <v>1.6080000000000001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199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55" t="s">
        <v>605</v>
      </c>
      <c r="D265" s="226"/>
      <c r="E265" s="227">
        <v>0.67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199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55" t="s">
        <v>559</v>
      </c>
      <c r="D266" s="226"/>
      <c r="E266" s="227">
        <v>0.4148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199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55" t="s">
        <v>293</v>
      </c>
      <c r="D267" s="226"/>
      <c r="E267" s="227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199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55" t="s">
        <v>558</v>
      </c>
      <c r="D268" s="226"/>
      <c r="E268" s="227">
        <v>1.6080000000000001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199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55" t="s">
        <v>605</v>
      </c>
      <c r="D269" s="226"/>
      <c r="E269" s="227">
        <v>0.67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199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55" t="s">
        <v>559</v>
      </c>
      <c r="D270" s="226"/>
      <c r="E270" s="227">
        <v>0.4148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199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55" t="s">
        <v>294</v>
      </c>
      <c r="D271" s="226"/>
      <c r="E271" s="227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199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55" t="s">
        <v>558</v>
      </c>
      <c r="D272" s="226"/>
      <c r="E272" s="227">
        <v>1.6080000000000001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199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55" t="s">
        <v>605</v>
      </c>
      <c r="D273" s="226"/>
      <c r="E273" s="227">
        <v>0.67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199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55" t="s">
        <v>560</v>
      </c>
      <c r="D274" s="226"/>
      <c r="E274" s="227">
        <v>0.3876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199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55" t="s">
        <v>295</v>
      </c>
      <c r="D275" s="226"/>
      <c r="E275" s="227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199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55" t="s">
        <v>558</v>
      </c>
      <c r="D276" s="226"/>
      <c r="E276" s="227">
        <v>1.6080000000000001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199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55" t="s">
        <v>605</v>
      </c>
      <c r="D277" s="226"/>
      <c r="E277" s="227">
        <v>0.67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199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65" t="s">
        <v>242</v>
      </c>
      <c r="D278" s="260"/>
      <c r="E278" s="261">
        <v>15.7148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199</v>
      </c>
      <c r="AH278" s="212">
        <v>1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55" t="s">
        <v>606</v>
      </c>
      <c r="D279" s="226"/>
      <c r="E279" s="227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199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55" t="s">
        <v>287</v>
      </c>
      <c r="D280" s="226"/>
      <c r="E280" s="227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199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55" t="s">
        <v>564</v>
      </c>
      <c r="D281" s="226"/>
      <c r="E281" s="227">
        <v>4.3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199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55" t="s">
        <v>565</v>
      </c>
      <c r="D282" s="226"/>
      <c r="E282" s="227">
        <v>-2.2799999999999998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199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55" t="s">
        <v>607</v>
      </c>
      <c r="D283" s="226"/>
      <c r="E283" s="227">
        <v>1.028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199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55" t="s">
        <v>290</v>
      </c>
      <c r="D284" s="226"/>
      <c r="E284" s="227"/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199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55" t="s">
        <v>564</v>
      </c>
      <c r="D285" s="226"/>
      <c r="E285" s="227">
        <v>4.3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199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55" t="s">
        <v>565</v>
      </c>
      <c r="D286" s="226"/>
      <c r="E286" s="227">
        <v>-2.2799999999999998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199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55" t="s">
        <v>607</v>
      </c>
      <c r="D287" s="226"/>
      <c r="E287" s="227">
        <v>1.028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199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55" t="s">
        <v>566</v>
      </c>
      <c r="D288" s="226"/>
      <c r="E288" s="227">
        <v>1.3115000000000001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199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55" t="s">
        <v>291</v>
      </c>
      <c r="D289" s="226"/>
      <c r="E289" s="227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199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55" t="s">
        <v>564</v>
      </c>
      <c r="D290" s="226"/>
      <c r="E290" s="227">
        <v>4.3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199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55" t="s">
        <v>565</v>
      </c>
      <c r="D291" s="226"/>
      <c r="E291" s="227">
        <v>-2.2799999999999998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199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55" t="s">
        <v>607</v>
      </c>
      <c r="D292" s="226"/>
      <c r="E292" s="227">
        <v>1.028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199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55" t="s">
        <v>566</v>
      </c>
      <c r="D293" s="226"/>
      <c r="E293" s="227">
        <v>1.3115000000000001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199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55" t="s">
        <v>292</v>
      </c>
      <c r="D294" s="226"/>
      <c r="E294" s="227"/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199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55" t="s">
        <v>564</v>
      </c>
      <c r="D295" s="226"/>
      <c r="E295" s="227">
        <v>4.3</v>
      </c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199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55" t="s">
        <v>565</v>
      </c>
      <c r="D296" s="226"/>
      <c r="E296" s="227">
        <v>-2.2799999999999998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199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55" t="s">
        <v>607</v>
      </c>
      <c r="D297" s="226"/>
      <c r="E297" s="227">
        <v>1.028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199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55" t="s">
        <v>566</v>
      </c>
      <c r="D298" s="226"/>
      <c r="E298" s="227">
        <v>1.3115000000000001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199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55" t="s">
        <v>293</v>
      </c>
      <c r="D299" s="226"/>
      <c r="E299" s="227"/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199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55" t="s">
        <v>564</v>
      </c>
      <c r="D300" s="226"/>
      <c r="E300" s="227">
        <v>4.3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199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55" t="s">
        <v>567</v>
      </c>
      <c r="D301" s="226"/>
      <c r="E301" s="227">
        <v>-2.2599999999999998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199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55" t="s">
        <v>607</v>
      </c>
      <c r="D302" s="226"/>
      <c r="E302" s="227">
        <v>1.028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199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55" t="s">
        <v>566</v>
      </c>
      <c r="D303" s="226"/>
      <c r="E303" s="227">
        <v>1.3115000000000001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199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55" t="s">
        <v>294</v>
      </c>
      <c r="D304" s="226"/>
      <c r="E304" s="227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199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55" t="s">
        <v>564</v>
      </c>
      <c r="D305" s="226"/>
      <c r="E305" s="227">
        <v>4.3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199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55" t="s">
        <v>567</v>
      </c>
      <c r="D306" s="226"/>
      <c r="E306" s="227">
        <v>-2.2599999999999998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199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55" t="s">
        <v>607</v>
      </c>
      <c r="D307" s="226"/>
      <c r="E307" s="227">
        <v>1.028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199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55" t="s">
        <v>566</v>
      </c>
      <c r="D308" s="226"/>
      <c r="E308" s="227">
        <v>1.3115000000000001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199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55" t="s">
        <v>295</v>
      </c>
      <c r="D309" s="226"/>
      <c r="E309" s="227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199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55" t="s">
        <v>564</v>
      </c>
      <c r="D310" s="226"/>
      <c r="E310" s="227">
        <v>4.3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199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55" t="s">
        <v>565</v>
      </c>
      <c r="D311" s="226"/>
      <c r="E311" s="227">
        <v>-2.2799999999999998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199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55" t="s">
        <v>607</v>
      </c>
      <c r="D312" s="226"/>
      <c r="E312" s="227">
        <v>1.028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199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65" t="s">
        <v>242</v>
      </c>
      <c r="D313" s="260"/>
      <c r="E313" s="261">
        <v>27.933499999999999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199</v>
      </c>
      <c r="AH313" s="212">
        <v>1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36">
        <v>23</v>
      </c>
      <c r="B314" s="237" t="s">
        <v>608</v>
      </c>
      <c r="C314" s="253" t="s">
        <v>609</v>
      </c>
      <c r="D314" s="238" t="s">
        <v>262</v>
      </c>
      <c r="E314" s="239">
        <v>7.3970000000000002</v>
      </c>
      <c r="F314" s="240"/>
      <c r="G314" s="241">
        <f>ROUND(E314*F314,2)</f>
        <v>0</v>
      </c>
      <c r="H314" s="240"/>
      <c r="I314" s="241">
        <f>ROUND(E314*H314,2)</f>
        <v>0</v>
      </c>
      <c r="J314" s="240"/>
      <c r="K314" s="241">
        <f>ROUND(E314*J314,2)</f>
        <v>0</v>
      </c>
      <c r="L314" s="241">
        <v>12</v>
      </c>
      <c r="M314" s="241">
        <f>G314*(1+L314/100)</f>
        <v>0</v>
      </c>
      <c r="N314" s="239">
        <v>4.5580000000000002E-2</v>
      </c>
      <c r="O314" s="239">
        <f>ROUND(E314*N314,2)</f>
        <v>0.34</v>
      </c>
      <c r="P314" s="239">
        <v>0</v>
      </c>
      <c r="Q314" s="239">
        <f>ROUND(E314*P314,2)</f>
        <v>0</v>
      </c>
      <c r="R314" s="241" t="s">
        <v>515</v>
      </c>
      <c r="S314" s="241" t="s">
        <v>180</v>
      </c>
      <c r="T314" s="242" t="s">
        <v>180</v>
      </c>
      <c r="U314" s="222">
        <v>0.60799999999999998</v>
      </c>
      <c r="V314" s="222">
        <f>ROUND(E314*U314,2)</f>
        <v>4.5</v>
      </c>
      <c r="W314" s="222"/>
      <c r="X314" s="222" t="s">
        <v>226</v>
      </c>
      <c r="Y314" s="222" t="s">
        <v>183</v>
      </c>
      <c r="Z314" s="212"/>
      <c r="AA314" s="212"/>
      <c r="AB314" s="212"/>
      <c r="AC314" s="212"/>
      <c r="AD314" s="212"/>
      <c r="AE314" s="212"/>
      <c r="AF314" s="212"/>
      <c r="AG314" s="212" t="s">
        <v>227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19"/>
      <c r="B315" s="220"/>
      <c r="C315" s="264" t="s">
        <v>610</v>
      </c>
      <c r="D315" s="262"/>
      <c r="E315" s="262"/>
      <c r="F315" s="262"/>
      <c r="G315" s="26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229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22.5" outlineLevel="2" x14ac:dyDescent="0.2">
      <c r="A316" s="219"/>
      <c r="B316" s="220"/>
      <c r="C316" s="255" t="s">
        <v>611</v>
      </c>
      <c r="D316" s="226"/>
      <c r="E316" s="227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199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55" t="s">
        <v>612</v>
      </c>
      <c r="D317" s="226"/>
      <c r="E317" s="227"/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199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55" t="s">
        <v>613</v>
      </c>
      <c r="D318" s="226"/>
      <c r="E318" s="227">
        <v>7.3970000000000002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199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65" t="s">
        <v>242</v>
      </c>
      <c r="D319" s="260"/>
      <c r="E319" s="261">
        <v>7.3970000000000002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199</v>
      </c>
      <c r="AH319" s="212">
        <v>1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x14ac:dyDescent="0.2">
      <c r="A320" s="229" t="s">
        <v>175</v>
      </c>
      <c r="B320" s="230" t="s">
        <v>92</v>
      </c>
      <c r="C320" s="252" t="s">
        <v>93</v>
      </c>
      <c r="D320" s="231"/>
      <c r="E320" s="232"/>
      <c r="F320" s="233"/>
      <c r="G320" s="233">
        <f>SUMIF(AG321:AG432,"&lt;&gt;NOR",G321:G432)</f>
        <v>0</v>
      </c>
      <c r="H320" s="233"/>
      <c r="I320" s="233">
        <f>SUM(I321:I432)</f>
        <v>0</v>
      </c>
      <c r="J320" s="233"/>
      <c r="K320" s="233">
        <f>SUM(K321:K432)</f>
        <v>0</v>
      </c>
      <c r="L320" s="233"/>
      <c r="M320" s="233">
        <f>SUM(M321:M432)</f>
        <v>0</v>
      </c>
      <c r="N320" s="232"/>
      <c r="O320" s="232">
        <f>SUM(O321:O432)</f>
        <v>0.83000000000000007</v>
      </c>
      <c r="P320" s="232"/>
      <c r="Q320" s="232">
        <f>SUM(Q321:Q432)</f>
        <v>0</v>
      </c>
      <c r="R320" s="233"/>
      <c r="S320" s="233"/>
      <c r="T320" s="234"/>
      <c r="U320" s="228"/>
      <c r="V320" s="228">
        <f>SUM(V321:V432)</f>
        <v>37.85</v>
      </c>
      <c r="W320" s="228"/>
      <c r="X320" s="228"/>
      <c r="Y320" s="228"/>
      <c r="AG320" t="s">
        <v>176</v>
      </c>
    </row>
    <row r="321" spans="1:60" ht="45" outlineLevel="1" x14ac:dyDescent="0.2">
      <c r="A321" s="236">
        <v>24</v>
      </c>
      <c r="B321" s="237" t="s">
        <v>614</v>
      </c>
      <c r="C321" s="253" t="s">
        <v>615</v>
      </c>
      <c r="D321" s="238" t="s">
        <v>262</v>
      </c>
      <c r="E321" s="239">
        <v>11.694800000000001</v>
      </c>
      <c r="F321" s="240"/>
      <c r="G321" s="241">
        <f>ROUND(E321*F321,2)</f>
        <v>0</v>
      </c>
      <c r="H321" s="240"/>
      <c r="I321" s="241">
        <f>ROUND(E321*H321,2)</f>
        <v>0</v>
      </c>
      <c r="J321" s="240"/>
      <c r="K321" s="241">
        <f>ROUND(E321*J321,2)</f>
        <v>0</v>
      </c>
      <c r="L321" s="241">
        <v>12</v>
      </c>
      <c r="M321" s="241">
        <f>G321*(1+L321/100)</f>
        <v>0</v>
      </c>
      <c r="N321" s="239">
        <v>3.2809999999999999E-2</v>
      </c>
      <c r="O321" s="239">
        <f>ROUND(E321*N321,2)</f>
        <v>0.38</v>
      </c>
      <c r="P321" s="239">
        <v>0</v>
      </c>
      <c r="Q321" s="239">
        <f>ROUND(E321*P321,2)</f>
        <v>0</v>
      </c>
      <c r="R321" s="241" t="s">
        <v>515</v>
      </c>
      <c r="S321" s="241" t="s">
        <v>180</v>
      </c>
      <c r="T321" s="242" t="s">
        <v>180</v>
      </c>
      <c r="U321" s="222">
        <v>1.4157999999999999</v>
      </c>
      <c r="V321" s="222">
        <f>ROUND(E321*U321,2)</f>
        <v>16.559999999999999</v>
      </c>
      <c r="W321" s="222"/>
      <c r="X321" s="222" t="s">
        <v>226</v>
      </c>
      <c r="Y321" s="222" t="s">
        <v>183</v>
      </c>
      <c r="Z321" s="212"/>
      <c r="AA321" s="212"/>
      <c r="AB321" s="212"/>
      <c r="AC321" s="212"/>
      <c r="AD321" s="212"/>
      <c r="AE321" s="212"/>
      <c r="AF321" s="212"/>
      <c r="AG321" s="212" t="s">
        <v>227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ht="33.75" outlineLevel="2" x14ac:dyDescent="0.2">
      <c r="A322" s="219"/>
      <c r="B322" s="220"/>
      <c r="C322" s="264" t="s">
        <v>616</v>
      </c>
      <c r="D322" s="262"/>
      <c r="E322" s="262"/>
      <c r="F322" s="262"/>
      <c r="G322" s="26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229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44" t="str">
        <f>C322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322" s="212"/>
      <c r="BC322" s="212"/>
      <c r="BD322" s="212"/>
      <c r="BE322" s="212"/>
      <c r="BF322" s="212"/>
      <c r="BG322" s="212"/>
      <c r="BH322" s="212"/>
    </row>
    <row r="323" spans="1:60" ht="33.75" outlineLevel="2" x14ac:dyDescent="0.2">
      <c r="A323" s="219"/>
      <c r="B323" s="220"/>
      <c r="C323" s="266" t="s">
        <v>617</v>
      </c>
      <c r="D323" s="263"/>
      <c r="E323" s="263"/>
      <c r="F323" s="263"/>
      <c r="G323" s="263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186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44" t="str">
        <f>C323</f>
        <v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v>
      </c>
      <c r="BB323" s="212"/>
      <c r="BC323" s="212"/>
      <c r="BD323" s="212"/>
      <c r="BE323" s="212"/>
      <c r="BF323" s="212"/>
      <c r="BG323" s="212"/>
      <c r="BH323" s="212"/>
    </row>
    <row r="324" spans="1:60" outlineLevel="2" x14ac:dyDescent="0.2">
      <c r="A324" s="219"/>
      <c r="B324" s="220"/>
      <c r="C324" s="255" t="s">
        <v>618</v>
      </c>
      <c r="D324" s="226"/>
      <c r="E324" s="227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199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55" t="s">
        <v>290</v>
      </c>
      <c r="D325" s="226"/>
      <c r="E325" s="227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199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55" t="s">
        <v>558</v>
      </c>
      <c r="D326" s="226"/>
      <c r="E326" s="227">
        <v>1.6080000000000001</v>
      </c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199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55" t="s">
        <v>559</v>
      </c>
      <c r="D327" s="226"/>
      <c r="E327" s="227">
        <v>0.4148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199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55" t="s">
        <v>291</v>
      </c>
      <c r="D328" s="226"/>
      <c r="E328" s="227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199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55" t="s">
        <v>558</v>
      </c>
      <c r="D329" s="226"/>
      <c r="E329" s="227">
        <v>1.6080000000000001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199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55" t="s">
        <v>559</v>
      </c>
      <c r="D330" s="226"/>
      <c r="E330" s="227">
        <v>0.4148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199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55" t="s">
        <v>292</v>
      </c>
      <c r="D331" s="226"/>
      <c r="E331" s="227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199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55" t="s">
        <v>558</v>
      </c>
      <c r="D332" s="226"/>
      <c r="E332" s="227">
        <v>1.6080000000000001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199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55" t="s">
        <v>559</v>
      </c>
      <c r="D333" s="226"/>
      <c r="E333" s="227">
        <v>0.4148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199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19"/>
      <c r="B334" s="220"/>
      <c r="C334" s="255" t="s">
        <v>293</v>
      </c>
      <c r="D334" s="226"/>
      <c r="E334" s="227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199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55" t="s">
        <v>558</v>
      </c>
      <c r="D335" s="226"/>
      <c r="E335" s="227">
        <v>1.6080000000000001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199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55" t="s">
        <v>559</v>
      </c>
      <c r="D336" s="226"/>
      <c r="E336" s="227">
        <v>0.4148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199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55" t="s">
        <v>294</v>
      </c>
      <c r="D337" s="226"/>
      <c r="E337" s="227"/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199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55" t="s">
        <v>558</v>
      </c>
      <c r="D338" s="226"/>
      <c r="E338" s="227">
        <v>1.6080000000000001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199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55" t="s">
        <v>560</v>
      </c>
      <c r="D339" s="226"/>
      <c r="E339" s="227">
        <v>0.3876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199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55" t="s">
        <v>295</v>
      </c>
      <c r="D340" s="226"/>
      <c r="E340" s="227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199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55" t="s">
        <v>558</v>
      </c>
      <c r="D341" s="226"/>
      <c r="E341" s="227">
        <v>1.6080000000000001</v>
      </c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199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65" t="s">
        <v>242</v>
      </c>
      <c r="D342" s="260"/>
      <c r="E342" s="261">
        <v>11.694800000000001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199</v>
      </c>
      <c r="AH342" s="212">
        <v>1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 x14ac:dyDescent="0.2">
      <c r="A343" s="236">
        <v>25</v>
      </c>
      <c r="B343" s="237" t="s">
        <v>619</v>
      </c>
      <c r="C343" s="253" t="s">
        <v>620</v>
      </c>
      <c r="D343" s="238" t="s">
        <v>262</v>
      </c>
      <c r="E343" s="239">
        <v>20.737500000000001</v>
      </c>
      <c r="F343" s="240"/>
      <c r="G343" s="241">
        <f>ROUND(E343*F343,2)</f>
        <v>0</v>
      </c>
      <c r="H343" s="240"/>
      <c r="I343" s="241">
        <f>ROUND(E343*H343,2)</f>
        <v>0</v>
      </c>
      <c r="J343" s="240"/>
      <c r="K343" s="241">
        <f>ROUND(E343*J343,2)</f>
        <v>0</v>
      </c>
      <c r="L343" s="241">
        <v>12</v>
      </c>
      <c r="M343" s="241">
        <f>G343*(1+L343/100)</f>
        <v>0</v>
      </c>
      <c r="N343" s="239">
        <v>3.6700000000000001E-3</v>
      </c>
      <c r="O343" s="239">
        <f>ROUND(E343*N343,2)</f>
        <v>0.08</v>
      </c>
      <c r="P343" s="239">
        <v>0</v>
      </c>
      <c r="Q343" s="239">
        <f>ROUND(E343*P343,2)</f>
        <v>0</v>
      </c>
      <c r="R343" s="241" t="s">
        <v>515</v>
      </c>
      <c r="S343" s="241" t="s">
        <v>180</v>
      </c>
      <c r="T343" s="242" t="s">
        <v>180</v>
      </c>
      <c r="U343" s="222">
        <v>0.36199999999999999</v>
      </c>
      <c r="V343" s="222">
        <f>ROUND(E343*U343,2)</f>
        <v>7.51</v>
      </c>
      <c r="W343" s="222"/>
      <c r="X343" s="222" t="s">
        <v>226</v>
      </c>
      <c r="Y343" s="222" t="s">
        <v>183</v>
      </c>
      <c r="Z343" s="212"/>
      <c r="AA343" s="212"/>
      <c r="AB343" s="212"/>
      <c r="AC343" s="212"/>
      <c r="AD343" s="212"/>
      <c r="AE343" s="212"/>
      <c r="AF343" s="212"/>
      <c r="AG343" s="212" t="s">
        <v>227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">
      <c r="A344" s="219"/>
      <c r="B344" s="220"/>
      <c r="C344" s="255" t="s">
        <v>621</v>
      </c>
      <c r="D344" s="226"/>
      <c r="E344" s="227"/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199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55" t="s">
        <v>287</v>
      </c>
      <c r="D345" s="226"/>
      <c r="E345" s="227"/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199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55" t="s">
        <v>564</v>
      </c>
      <c r="D346" s="226"/>
      <c r="E346" s="227">
        <v>4.3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199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55" t="s">
        <v>565</v>
      </c>
      <c r="D347" s="226"/>
      <c r="E347" s="227">
        <v>-2.2799999999999998</v>
      </c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199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55" t="s">
        <v>290</v>
      </c>
      <c r="D348" s="226"/>
      <c r="E348" s="227"/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199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55" t="s">
        <v>564</v>
      </c>
      <c r="D349" s="226"/>
      <c r="E349" s="227">
        <v>4.3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199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55" t="s">
        <v>565</v>
      </c>
      <c r="D350" s="226"/>
      <c r="E350" s="227">
        <v>-2.2799999999999998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199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55" t="s">
        <v>566</v>
      </c>
      <c r="D351" s="226"/>
      <c r="E351" s="227">
        <v>1.3115000000000001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199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55" t="s">
        <v>291</v>
      </c>
      <c r="D352" s="226"/>
      <c r="E352" s="227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199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55" t="s">
        <v>564</v>
      </c>
      <c r="D353" s="226"/>
      <c r="E353" s="227">
        <v>4.3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199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55" t="s">
        <v>565</v>
      </c>
      <c r="D354" s="226"/>
      <c r="E354" s="227">
        <v>-2.2799999999999998</v>
      </c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199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55" t="s">
        <v>566</v>
      </c>
      <c r="D355" s="226"/>
      <c r="E355" s="227">
        <v>1.3115000000000001</v>
      </c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199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55" t="s">
        <v>292</v>
      </c>
      <c r="D356" s="226"/>
      <c r="E356" s="227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199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55" t="s">
        <v>564</v>
      </c>
      <c r="D357" s="226"/>
      <c r="E357" s="227">
        <v>4.3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199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55" t="s">
        <v>565</v>
      </c>
      <c r="D358" s="226"/>
      <c r="E358" s="227">
        <v>-2.2799999999999998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199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19"/>
      <c r="B359" s="220"/>
      <c r="C359" s="255" t="s">
        <v>566</v>
      </c>
      <c r="D359" s="226"/>
      <c r="E359" s="227">
        <v>1.3115000000000001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199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55" t="s">
        <v>293</v>
      </c>
      <c r="D360" s="226"/>
      <c r="E360" s="227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199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55" t="s">
        <v>564</v>
      </c>
      <c r="D361" s="226"/>
      <c r="E361" s="227">
        <v>4.3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199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55" t="s">
        <v>567</v>
      </c>
      <c r="D362" s="226"/>
      <c r="E362" s="227">
        <v>-2.2599999999999998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199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55" t="s">
        <v>566</v>
      </c>
      <c r="D363" s="226"/>
      <c r="E363" s="227">
        <v>1.3115000000000001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199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55" t="s">
        <v>294</v>
      </c>
      <c r="D364" s="226"/>
      <c r="E364" s="227"/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22"/>
      <c r="Z364" s="212"/>
      <c r="AA364" s="212"/>
      <c r="AB364" s="212"/>
      <c r="AC364" s="212"/>
      <c r="AD364" s="212"/>
      <c r="AE364" s="212"/>
      <c r="AF364" s="212"/>
      <c r="AG364" s="212" t="s">
        <v>199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55" t="s">
        <v>564</v>
      </c>
      <c r="D365" s="226"/>
      <c r="E365" s="227">
        <v>4.3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199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55" t="s">
        <v>567</v>
      </c>
      <c r="D366" s="226"/>
      <c r="E366" s="227">
        <v>-2.2599999999999998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199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55" t="s">
        <v>566</v>
      </c>
      <c r="D367" s="226"/>
      <c r="E367" s="227">
        <v>1.3115000000000001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199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55" t="s">
        <v>295</v>
      </c>
      <c r="D368" s="226"/>
      <c r="E368" s="227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199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55" t="s">
        <v>564</v>
      </c>
      <c r="D369" s="226"/>
      <c r="E369" s="227">
        <v>4.3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199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55" t="s">
        <v>565</v>
      </c>
      <c r="D370" s="226"/>
      <c r="E370" s="227">
        <v>-2.2799999999999998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199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65" t="s">
        <v>242</v>
      </c>
      <c r="D371" s="260"/>
      <c r="E371" s="261">
        <v>20.737500000000001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199</v>
      </c>
      <c r="AH371" s="212">
        <v>1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ht="22.5" outlineLevel="1" x14ac:dyDescent="0.2">
      <c r="A372" s="236">
        <v>26</v>
      </c>
      <c r="B372" s="237" t="s">
        <v>622</v>
      </c>
      <c r="C372" s="253" t="s">
        <v>623</v>
      </c>
      <c r="D372" s="238" t="s">
        <v>262</v>
      </c>
      <c r="E372" s="239">
        <v>20.737500000000001</v>
      </c>
      <c r="F372" s="240"/>
      <c r="G372" s="241">
        <f>ROUND(E372*F372,2)</f>
        <v>0</v>
      </c>
      <c r="H372" s="240"/>
      <c r="I372" s="241">
        <f>ROUND(E372*H372,2)</f>
        <v>0</v>
      </c>
      <c r="J372" s="240"/>
      <c r="K372" s="241">
        <f>ROUND(E372*J372,2)</f>
        <v>0</v>
      </c>
      <c r="L372" s="241">
        <v>12</v>
      </c>
      <c r="M372" s="241">
        <f>G372*(1+L372/100)</f>
        <v>0</v>
      </c>
      <c r="N372" s="239">
        <v>1.6990000000000002E-2</v>
      </c>
      <c r="O372" s="239">
        <f>ROUND(E372*N372,2)</f>
        <v>0.35</v>
      </c>
      <c r="P372" s="239">
        <v>0</v>
      </c>
      <c r="Q372" s="239">
        <f>ROUND(E372*P372,2)</f>
        <v>0</v>
      </c>
      <c r="R372" s="241" t="s">
        <v>515</v>
      </c>
      <c r="S372" s="241" t="s">
        <v>180</v>
      </c>
      <c r="T372" s="242" t="s">
        <v>180</v>
      </c>
      <c r="U372" s="222">
        <v>0.66434000000000004</v>
      </c>
      <c r="V372" s="222">
        <f>ROUND(E372*U372,2)</f>
        <v>13.78</v>
      </c>
      <c r="W372" s="222"/>
      <c r="X372" s="222" t="s">
        <v>226</v>
      </c>
      <c r="Y372" s="222" t="s">
        <v>183</v>
      </c>
      <c r="Z372" s="212"/>
      <c r="AA372" s="212"/>
      <c r="AB372" s="212"/>
      <c r="AC372" s="212"/>
      <c r="AD372" s="212"/>
      <c r="AE372" s="212"/>
      <c r="AF372" s="212"/>
      <c r="AG372" s="212" t="s">
        <v>227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2" x14ac:dyDescent="0.2">
      <c r="A373" s="219"/>
      <c r="B373" s="220"/>
      <c r="C373" s="254" t="s">
        <v>624</v>
      </c>
      <c r="D373" s="243"/>
      <c r="E373" s="243"/>
      <c r="F373" s="243"/>
      <c r="G373" s="243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186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">
      <c r="A374" s="219"/>
      <c r="B374" s="220"/>
      <c r="C374" s="255" t="s">
        <v>621</v>
      </c>
      <c r="D374" s="226"/>
      <c r="E374" s="227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199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55" t="s">
        <v>287</v>
      </c>
      <c r="D375" s="226"/>
      <c r="E375" s="227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199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55" t="s">
        <v>564</v>
      </c>
      <c r="D376" s="226"/>
      <c r="E376" s="227">
        <v>4.3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199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55" t="s">
        <v>565</v>
      </c>
      <c r="D377" s="226"/>
      <c r="E377" s="227">
        <v>-2.2799999999999998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199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55" t="s">
        <v>290</v>
      </c>
      <c r="D378" s="226"/>
      <c r="E378" s="227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199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55" t="s">
        <v>564</v>
      </c>
      <c r="D379" s="226"/>
      <c r="E379" s="227">
        <v>4.3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199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55" t="s">
        <v>565</v>
      </c>
      <c r="D380" s="226"/>
      <c r="E380" s="227">
        <v>-2.2799999999999998</v>
      </c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199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55" t="s">
        <v>566</v>
      </c>
      <c r="D381" s="226"/>
      <c r="E381" s="227">
        <v>1.3115000000000001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199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55" t="s">
        <v>291</v>
      </c>
      <c r="D382" s="226"/>
      <c r="E382" s="227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199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55" t="s">
        <v>564</v>
      </c>
      <c r="D383" s="226"/>
      <c r="E383" s="227">
        <v>4.3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199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55" t="s">
        <v>565</v>
      </c>
      <c r="D384" s="226"/>
      <c r="E384" s="227">
        <v>-2.2799999999999998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199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55" t="s">
        <v>566</v>
      </c>
      <c r="D385" s="226"/>
      <c r="E385" s="227">
        <v>1.3115000000000001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199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55" t="s">
        <v>292</v>
      </c>
      <c r="D386" s="226"/>
      <c r="E386" s="227"/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199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55" t="s">
        <v>564</v>
      </c>
      <c r="D387" s="226"/>
      <c r="E387" s="227">
        <v>4.3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199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55" t="s">
        <v>565</v>
      </c>
      <c r="D388" s="226"/>
      <c r="E388" s="227">
        <v>-2.2799999999999998</v>
      </c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199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55" t="s">
        <v>566</v>
      </c>
      <c r="D389" s="226"/>
      <c r="E389" s="227">
        <v>1.3115000000000001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199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55" t="s">
        <v>293</v>
      </c>
      <c r="D390" s="226"/>
      <c r="E390" s="227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199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55" t="s">
        <v>564</v>
      </c>
      <c r="D391" s="226"/>
      <c r="E391" s="227">
        <v>4.3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199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55" t="s">
        <v>567</v>
      </c>
      <c r="D392" s="226"/>
      <c r="E392" s="227">
        <v>-2.2599999999999998</v>
      </c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199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55" t="s">
        <v>566</v>
      </c>
      <c r="D393" s="226"/>
      <c r="E393" s="227">
        <v>1.3115000000000001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199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55" t="s">
        <v>294</v>
      </c>
      <c r="D394" s="226"/>
      <c r="E394" s="227"/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199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55" t="s">
        <v>564</v>
      </c>
      <c r="D395" s="226"/>
      <c r="E395" s="227">
        <v>4.3</v>
      </c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199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19"/>
      <c r="B396" s="220"/>
      <c r="C396" s="255" t="s">
        <v>567</v>
      </c>
      <c r="D396" s="226"/>
      <c r="E396" s="227">
        <v>-2.2599999999999998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22"/>
      <c r="Z396" s="212"/>
      <c r="AA396" s="212"/>
      <c r="AB396" s="212"/>
      <c r="AC396" s="212"/>
      <c r="AD396" s="212"/>
      <c r="AE396" s="212"/>
      <c r="AF396" s="212"/>
      <c r="AG396" s="212" t="s">
        <v>199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19"/>
      <c r="B397" s="220"/>
      <c r="C397" s="255" t="s">
        <v>566</v>
      </c>
      <c r="D397" s="226"/>
      <c r="E397" s="227">
        <v>1.3115000000000001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199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55" t="s">
        <v>295</v>
      </c>
      <c r="D398" s="226"/>
      <c r="E398" s="227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199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55" t="s">
        <v>564</v>
      </c>
      <c r="D399" s="226"/>
      <c r="E399" s="227">
        <v>4.3</v>
      </c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22"/>
      <c r="Z399" s="212"/>
      <c r="AA399" s="212"/>
      <c r="AB399" s="212"/>
      <c r="AC399" s="212"/>
      <c r="AD399" s="212"/>
      <c r="AE399" s="212"/>
      <c r="AF399" s="212"/>
      <c r="AG399" s="212" t="s">
        <v>199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55" t="s">
        <v>565</v>
      </c>
      <c r="D400" s="226"/>
      <c r="E400" s="227">
        <v>-2.2799999999999998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199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65" t="s">
        <v>242</v>
      </c>
      <c r="D401" s="260"/>
      <c r="E401" s="261">
        <v>20.737500000000001</v>
      </c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22"/>
      <c r="Z401" s="212"/>
      <c r="AA401" s="212"/>
      <c r="AB401" s="212"/>
      <c r="AC401" s="212"/>
      <c r="AD401" s="212"/>
      <c r="AE401" s="212"/>
      <c r="AF401" s="212"/>
      <c r="AG401" s="212" t="s">
        <v>199</v>
      </c>
      <c r="AH401" s="212">
        <v>1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ht="22.5" outlineLevel="1" x14ac:dyDescent="0.2">
      <c r="A402" s="236">
        <v>27</v>
      </c>
      <c r="B402" s="237" t="s">
        <v>625</v>
      </c>
      <c r="C402" s="253" t="s">
        <v>626</v>
      </c>
      <c r="D402" s="238" t="s">
        <v>340</v>
      </c>
      <c r="E402" s="239">
        <v>44.02</v>
      </c>
      <c r="F402" s="240"/>
      <c r="G402" s="241">
        <f>ROUND(E402*F402,2)</f>
        <v>0</v>
      </c>
      <c r="H402" s="240"/>
      <c r="I402" s="241">
        <f>ROUND(E402*H402,2)</f>
        <v>0</v>
      </c>
      <c r="J402" s="240"/>
      <c r="K402" s="241">
        <f>ROUND(E402*J402,2)</f>
        <v>0</v>
      </c>
      <c r="L402" s="241">
        <v>12</v>
      </c>
      <c r="M402" s="241">
        <f>G402*(1+L402/100)</f>
        <v>0</v>
      </c>
      <c r="N402" s="239">
        <v>4.4999999999999999E-4</v>
      </c>
      <c r="O402" s="239">
        <f>ROUND(E402*N402,2)</f>
        <v>0.02</v>
      </c>
      <c r="P402" s="239">
        <v>0</v>
      </c>
      <c r="Q402" s="239">
        <f>ROUND(E402*P402,2)</f>
        <v>0</v>
      </c>
      <c r="R402" s="241" t="s">
        <v>515</v>
      </c>
      <c r="S402" s="241" t="s">
        <v>180</v>
      </c>
      <c r="T402" s="242" t="s">
        <v>180</v>
      </c>
      <c r="U402" s="222">
        <v>0</v>
      </c>
      <c r="V402" s="222">
        <f>ROUND(E402*U402,2)</f>
        <v>0</v>
      </c>
      <c r="W402" s="222"/>
      <c r="X402" s="222" t="s">
        <v>226</v>
      </c>
      <c r="Y402" s="222" t="s">
        <v>183</v>
      </c>
      <c r="Z402" s="212"/>
      <c r="AA402" s="212"/>
      <c r="AB402" s="212"/>
      <c r="AC402" s="212"/>
      <c r="AD402" s="212"/>
      <c r="AE402" s="212"/>
      <c r="AF402" s="212"/>
      <c r="AG402" s="212" t="s">
        <v>227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2" x14ac:dyDescent="0.2">
      <c r="A403" s="219"/>
      <c r="B403" s="220"/>
      <c r="C403" s="255" t="s">
        <v>621</v>
      </c>
      <c r="D403" s="226"/>
      <c r="E403" s="227"/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22"/>
      <c r="Z403" s="212"/>
      <c r="AA403" s="212"/>
      <c r="AB403" s="212"/>
      <c r="AC403" s="212"/>
      <c r="AD403" s="212"/>
      <c r="AE403" s="212"/>
      <c r="AF403" s="212"/>
      <c r="AG403" s="212" t="s">
        <v>199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55" t="s">
        <v>287</v>
      </c>
      <c r="D404" s="226"/>
      <c r="E404" s="227"/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199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55" t="s">
        <v>627</v>
      </c>
      <c r="D405" s="226"/>
      <c r="E405" s="227">
        <v>5.14</v>
      </c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22"/>
      <c r="Z405" s="212"/>
      <c r="AA405" s="212"/>
      <c r="AB405" s="212"/>
      <c r="AC405" s="212"/>
      <c r="AD405" s="212"/>
      <c r="AE405" s="212"/>
      <c r="AF405" s="212"/>
      <c r="AG405" s="212" t="s">
        <v>199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55" t="s">
        <v>290</v>
      </c>
      <c r="D406" s="226"/>
      <c r="E406" s="227"/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22"/>
      <c r="Z406" s="212"/>
      <c r="AA406" s="212"/>
      <c r="AB406" s="212"/>
      <c r="AC406" s="212"/>
      <c r="AD406" s="212"/>
      <c r="AE406" s="212"/>
      <c r="AF406" s="212"/>
      <c r="AG406" s="212" t="s">
        <v>199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19"/>
      <c r="B407" s="220"/>
      <c r="C407" s="255" t="s">
        <v>627</v>
      </c>
      <c r="D407" s="226"/>
      <c r="E407" s="227">
        <v>5.14</v>
      </c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22"/>
      <c r="Z407" s="212"/>
      <c r="AA407" s="212"/>
      <c r="AB407" s="212"/>
      <c r="AC407" s="212"/>
      <c r="AD407" s="212"/>
      <c r="AE407" s="212"/>
      <c r="AF407" s="212"/>
      <c r="AG407" s="212" t="s">
        <v>199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55" t="s">
        <v>291</v>
      </c>
      <c r="D408" s="226"/>
      <c r="E408" s="227"/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199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55" t="s">
        <v>627</v>
      </c>
      <c r="D409" s="226"/>
      <c r="E409" s="227">
        <v>5.14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199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55" t="s">
        <v>292</v>
      </c>
      <c r="D410" s="226"/>
      <c r="E410" s="227"/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199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19"/>
      <c r="B411" s="220"/>
      <c r="C411" s="255" t="s">
        <v>627</v>
      </c>
      <c r="D411" s="226"/>
      <c r="E411" s="227">
        <v>5.14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22"/>
      <c r="Z411" s="212"/>
      <c r="AA411" s="212"/>
      <c r="AB411" s="212"/>
      <c r="AC411" s="212"/>
      <c r="AD411" s="212"/>
      <c r="AE411" s="212"/>
      <c r="AF411" s="212"/>
      <c r="AG411" s="212" t="s">
        <v>199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19"/>
      <c r="B412" s="220"/>
      <c r="C412" s="255" t="s">
        <v>293</v>
      </c>
      <c r="D412" s="226"/>
      <c r="E412" s="227"/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199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55" t="s">
        <v>627</v>
      </c>
      <c r="D413" s="226"/>
      <c r="E413" s="227">
        <v>5.14</v>
      </c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22"/>
      <c r="Z413" s="212"/>
      <c r="AA413" s="212"/>
      <c r="AB413" s="212"/>
      <c r="AC413" s="212"/>
      <c r="AD413" s="212"/>
      <c r="AE413" s="212"/>
      <c r="AF413" s="212"/>
      <c r="AG413" s="212" t="s">
        <v>199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55" t="s">
        <v>294</v>
      </c>
      <c r="D414" s="226"/>
      <c r="E414" s="227"/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199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55" t="s">
        <v>627</v>
      </c>
      <c r="D415" s="226"/>
      <c r="E415" s="227">
        <v>5.14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199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55" t="s">
        <v>295</v>
      </c>
      <c r="D416" s="226"/>
      <c r="E416" s="227"/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22"/>
      <c r="Z416" s="212"/>
      <c r="AA416" s="212"/>
      <c r="AB416" s="212"/>
      <c r="AC416" s="212"/>
      <c r="AD416" s="212"/>
      <c r="AE416" s="212"/>
      <c r="AF416" s="212"/>
      <c r="AG416" s="212" t="s">
        <v>199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55" t="s">
        <v>627</v>
      </c>
      <c r="D417" s="226"/>
      <c r="E417" s="227">
        <v>5.14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22"/>
      <c r="Z417" s="212"/>
      <c r="AA417" s="212"/>
      <c r="AB417" s="212"/>
      <c r="AC417" s="212"/>
      <c r="AD417" s="212"/>
      <c r="AE417" s="212"/>
      <c r="AF417" s="212"/>
      <c r="AG417" s="212" t="s">
        <v>199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65" t="s">
        <v>242</v>
      </c>
      <c r="D418" s="260"/>
      <c r="E418" s="261">
        <v>35.979999999999997</v>
      </c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22"/>
      <c r="Z418" s="212"/>
      <c r="AA418" s="212"/>
      <c r="AB418" s="212"/>
      <c r="AC418" s="212"/>
      <c r="AD418" s="212"/>
      <c r="AE418" s="212"/>
      <c r="AF418" s="212"/>
      <c r="AG418" s="212" t="s">
        <v>199</v>
      </c>
      <c r="AH418" s="212">
        <v>1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55" t="s">
        <v>618</v>
      </c>
      <c r="D419" s="226"/>
      <c r="E419" s="227"/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22"/>
      <c r="Z419" s="212"/>
      <c r="AA419" s="212"/>
      <c r="AB419" s="212"/>
      <c r="AC419" s="212"/>
      <c r="AD419" s="212"/>
      <c r="AE419" s="212"/>
      <c r="AF419" s="212"/>
      <c r="AG419" s="212" t="s">
        <v>199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55" t="s">
        <v>290</v>
      </c>
      <c r="D420" s="226"/>
      <c r="E420" s="227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22"/>
      <c r="Z420" s="212"/>
      <c r="AA420" s="212"/>
      <c r="AB420" s="212"/>
      <c r="AC420" s="212"/>
      <c r="AD420" s="212"/>
      <c r="AE420" s="212"/>
      <c r="AF420" s="212"/>
      <c r="AG420" s="212" t="s">
        <v>199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55" t="s">
        <v>628</v>
      </c>
      <c r="D421" s="226"/>
      <c r="E421" s="227">
        <v>1.34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22"/>
      <c r="Z421" s="212"/>
      <c r="AA421" s="212"/>
      <c r="AB421" s="212"/>
      <c r="AC421" s="212"/>
      <c r="AD421" s="212"/>
      <c r="AE421" s="212"/>
      <c r="AF421" s="212"/>
      <c r="AG421" s="212" t="s">
        <v>199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55" t="s">
        <v>291</v>
      </c>
      <c r="D422" s="226"/>
      <c r="E422" s="227"/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22"/>
      <c r="Z422" s="212"/>
      <c r="AA422" s="212"/>
      <c r="AB422" s="212"/>
      <c r="AC422" s="212"/>
      <c r="AD422" s="212"/>
      <c r="AE422" s="212"/>
      <c r="AF422" s="212"/>
      <c r="AG422" s="212" t="s">
        <v>199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55" t="s">
        <v>628</v>
      </c>
      <c r="D423" s="226"/>
      <c r="E423" s="227">
        <v>1.34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199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55" t="s">
        <v>292</v>
      </c>
      <c r="D424" s="226"/>
      <c r="E424" s="227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22"/>
      <c r="Z424" s="212"/>
      <c r="AA424" s="212"/>
      <c r="AB424" s="212"/>
      <c r="AC424" s="212"/>
      <c r="AD424" s="212"/>
      <c r="AE424" s="212"/>
      <c r="AF424" s="212"/>
      <c r="AG424" s="212" t="s">
        <v>199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55" t="s">
        <v>628</v>
      </c>
      <c r="D425" s="226"/>
      <c r="E425" s="227">
        <v>1.34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199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55" t="s">
        <v>293</v>
      </c>
      <c r="D426" s="226"/>
      <c r="E426" s="227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22"/>
      <c r="Z426" s="212"/>
      <c r="AA426" s="212"/>
      <c r="AB426" s="212"/>
      <c r="AC426" s="212"/>
      <c r="AD426" s="212"/>
      <c r="AE426" s="212"/>
      <c r="AF426" s="212"/>
      <c r="AG426" s="212" t="s">
        <v>199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55" t="s">
        <v>628</v>
      </c>
      <c r="D427" s="226"/>
      <c r="E427" s="227">
        <v>1.34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199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55" t="s">
        <v>294</v>
      </c>
      <c r="D428" s="226"/>
      <c r="E428" s="227"/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22"/>
      <c r="Z428" s="212"/>
      <c r="AA428" s="212"/>
      <c r="AB428" s="212"/>
      <c r="AC428" s="212"/>
      <c r="AD428" s="212"/>
      <c r="AE428" s="212"/>
      <c r="AF428" s="212"/>
      <c r="AG428" s="212" t="s">
        <v>199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55" t="s">
        <v>628</v>
      </c>
      <c r="D429" s="226"/>
      <c r="E429" s="227">
        <v>1.34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199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19"/>
      <c r="B430" s="220"/>
      <c r="C430" s="255" t="s">
        <v>295</v>
      </c>
      <c r="D430" s="226"/>
      <c r="E430" s="227"/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22"/>
      <c r="Z430" s="212"/>
      <c r="AA430" s="212"/>
      <c r="AB430" s="212"/>
      <c r="AC430" s="212"/>
      <c r="AD430" s="212"/>
      <c r="AE430" s="212"/>
      <c r="AF430" s="212"/>
      <c r="AG430" s="212" t="s">
        <v>199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19"/>
      <c r="B431" s="220"/>
      <c r="C431" s="255" t="s">
        <v>628</v>
      </c>
      <c r="D431" s="226"/>
      <c r="E431" s="227">
        <v>1.34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22"/>
      <c r="Z431" s="212"/>
      <c r="AA431" s="212"/>
      <c r="AB431" s="212"/>
      <c r="AC431" s="212"/>
      <c r="AD431" s="212"/>
      <c r="AE431" s="212"/>
      <c r="AF431" s="212"/>
      <c r="AG431" s="212" t="s">
        <v>199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 x14ac:dyDescent="0.2">
      <c r="A432" s="219"/>
      <c r="B432" s="220"/>
      <c r="C432" s="265" t="s">
        <v>242</v>
      </c>
      <c r="D432" s="260"/>
      <c r="E432" s="261">
        <v>8.0399999999999991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22"/>
      <c r="Z432" s="212"/>
      <c r="AA432" s="212"/>
      <c r="AB432" s="212"/>
      <c r="AC432" s="212"/>
      <c r="AD432" s="212"/>
      <c r="AE432" s="212"/>
      <c r="AF432" s="212"/>
      <c r="AG432" s="212" t="s">
        <v>199</v>
      </c>
      <c r="AH432" s="212">
        <v>1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x14ac:dyDescent="0.2">
      <c r="A433" s="229" t="s">
        <v>175</v>
      </c>
      <c r="B433" s="230" t="s">
        <v>94</v>
      </c>
      <c r="C433" s="252" t="s">
        <v>95</v>
      </c>
      <c r="D433" s="231"/>
      <c r="E433" s="232"/>
      <c r="F433" s="233"/>
      <c r="G433" s="233">
        <f>SUMIF(AG434:AG539,"&lt;&gt;NOR",G434:G539)</f>
        <v>0</v>
      </c>
      <c r="H433" s="233"/>
      <c r="I433" s="233">
        <f>SUM(I434:I539)</f>
        <v>0</v>
      </c>
      <c r="J433" s="233"/>
      <c r="K433" s="233">
        <f>SUM(K434:K539)</f>
        <v>0</v>
      </c>
      <c r="L433" s="233"/>
      <c r="M433" s="233">
        <f>SUM(M434:M539)</f>
        <v>0</v>
      </c>
      <c r="N433" s="232"/>
      <c r="O433" s="232">
        <f>SUM(O434:O539)</f>
        <v>1.4900000000000002</v>
      </c>
      <c r="P433" s="232"/>
      <c r="Q433" s="232">
        <f>SUM(Q434:Q539)</f>
        <v>0</v>
      </c>
      <c r="R433" s="233"/>
      <c r="S433" s="233"/>
      <c r="T433" s="234"/>
      <c r="U433" s="228"/>
      <c r="V433" s="228">
        <f>SUM(V434:V539)</f>
        <v>6.03</v>
      </c>
      <c r="W433" s="228"/>
      <c r="X433" s="228"/>
      <c r="Y433" s="228"/>
      <c r="AG433" t="s">
        <v>176</v>
      </c>
    </row>
    <row r="434" spans="1:60" ht="22.5" outlineLevel="1" x14ac:dyDescent="0.2">
      <c r="A434" s="236">
        <v>28</v>
      </c>
      <c r="B434" s="237" t="s">
        <v>629</v>
      </c>
      <c r="C434" s="253" t="s">
        <v>630</v>
      </c>
      <c r="D434" s="238" t="s">
        <v>262</v>
      </c>
      <c r="E434" s="239">
        <v>5.9984999999999999</v>
      </c>
      <c r="F434" s="240"/>
      <c r="G434" s="241">
        <f>ROUND(E434*F434,2)</f>
        <v>0</v>
      </c>
      <c r="H434" s="240"/>
      <c r="I434" s="241">
        <f>ROUND(E434*H434,2)</f>
        <v>0</v>
      </c>
      <c r="J434" s="240"/>
      <c r="K434" s="241">
        <f>ROUND(E434*J434,2)</f>
        <v>0</v>
      </c>
      <c r="L434" s="241">
        <v>12</v>
      </c>
      <c r="M434" s="241">
        <f>G434*(1+L434/100)</f>
        <v>0</v>
      </c>
      <c r="N434" s="239">
        <v>9.0149999999999994E-2</v>
      </c>
      <c r="O434" s="239">
        <f>ROUND(E434*N434,2)</f>
        <v>0.54</v>
      </c>
      <c r="P434" s="239">
        <v>0</v>
      </c>
      <c r="Q434" s="239">
        <f>ROUND(E434*P434,2)</f>
        <v>0</v>
      </c>
      <c r="R434" s="241" t="s">
        <v>515</v>
      </c>
      <c r="S434" s="241" t="s">
        <v>180</v>
      </c>
      <c r="T434" s="242" t="s">
        <v>180</v>
      </c>
      <c r="U434" s="222">
        <v>0.51600000000000001</v>
      </c>
      <c r="V434" s="222">
        <f>ROUND(E434*U434,2)</f>
        <v>3.1</v>
      </c>
      <c r="W434" s="222"/>
      <c r="X434" s="222" t="s">
        <v>226</v>
      </c>
      <c r="Y434" s="222" t="s">
        <v>183</v>
      </c>
      <c r="Z434" s="212"/>
      <c r="AA434" s="212"/>
      <c r="AB434" s="212"/>
      <c r="AC434" s="212"/>
      <c r="AD434" s="212"/>
      <c r="AE434" s="212"/>
      <c r="AF434" s="212"/>
      <c r="AG434" s="212" t="s">
        <v>227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2" x14ac:dyDescent="0.2">
      <c r="A435" s="219"/>
      <c r="B435" s="220"/>
      <c r="C435" s="264" t="s">
        <v>631</v>
      </c>
      <c r="D435" s="262"/>
      <c r="E435" s="262"/>
      <c r="F435" s="262"/>
      <c r="G435" s="26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229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2" x14ac:dyDescent="0.2">
      <c r="A436" s="219"/>
      <c r="B436" s="220"/>
      <c r="C436" s="255" t="s">
        <v>493</v>
      </c>
      <c r="D436" s="226"/>
      <c r="E436" s="227"/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22"/>
      <c r="Z436" s="212"/>
      <c r="AA436" s="212"/>
      <c r="AB436" s="212"/>
      <c r="AC436" s="212"/>
      <c r="AD436" s="212"/>
      <c r="AE436" s="212"/>
      <c r="AF436" s="212"/>
      <c r="AG436" s="212" t="s">
        <v>199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55" t="s">
        <v>632</v>
      </c>
      <c r="D437" s="226"/>
      <c r="E437" s="227"/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199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55" t="s">
        <v>633</v>
      </c>
      <c r="D438" s="226"/>
      <c r="E438" s="227">
        <v>5.9984999999999999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199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65" t="s">
        <v>242</v>
      </c>
      <c r="D439" s="260"/>
      <c r="E439" s="261">
        <v>5.9984999999999999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199</v>
      </c>
      <c r="AH439" s="212">
        <v>1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36">
        <v>29</v>
      </c>
      <c r="B440" s="237" t="s">
        <v>634</v>
      </c>
      <c r="C440" s="253" t="s">
        <v>635</v>
      </c>
      <c r="D440" s="238" t="s">
        <v>224</v>
      </c>
      <c r="E440" s="239">
        <v>0.315</v>
      </c>
      <c r="F440" s="240"/>
      <c r="G440" s="241">
        <f>ROUND(E440*F440,2)</f>
        <v>0</v>
      </c>
      <c r="H440" s="240"/>
      <c r="I440" s="241">
        <f>ROUND(E440*H440,2)</f>
        <v>0</v>
      </c>
      <c r="J440" s="240"/>
      <c r="K440" s="241">
        <f>ROUND(E440*J440,2)</f>
        <v>0</v>
      </c>
      <c r="L440" s="241">
        <v>12</v>
      </c>
      <c r="M440" s="241">
        <f>G440*(1+L440/100)</f>
        <v>0</v>
      </c>
      <c r="N440" s="239">
        <v>2.5249999999999999</v>
      </c>
      <c r="O440" s="239">
        <f>ROUND(E440*N440,2)</f>
        <v>0.8</v>
      </c>
      <c r="P440" s="239">
        <v>0</v>
      </c>
      <c r="Q440" s="239">
        <f>ROUND(E440*P440,2)</f>
        <v>0</v>
      </c>
      <c r="R440" s="241" t="s">
        <v>515</v>
      </c>
      <c r="S440" s="241" t="s">
        <v>180</v>
      </c>
      <c r="T440" s="242" t="s">
        <v>180</v>
      </c>
      <c r="U440" s="222">
        <v>2.3170000000000002</v>
      </c>
      <c r="V440" s="222">
        <f>ROUND(E440*U440,2)</f>
        <v>0.73</v>
      </c>
      <c r="W440" s="222"/>
      <c r="X440" s="222" t="s">
        <v>226</v>
      </c>
      <c r="Y440" s="222" t="s">
        <v>183</v>
      </c>
      <c r="Z440" s="212"/>
      <c r="AA440" s="212"/>
      <c r="AB440" s="212"/>
      <c r="AC440" s="212"/>
      <c r="AD440" s="212"/>
      <c r="AE440" s="212"/>
      <c r="AF440" s="212"/>
      <c r="AG440" s="212" t="s">
        <v>227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2" x14ac:dyDescent="0.2">
      <c r="A441" s="219"/>
      <c r="B441" s="220"/>
      <c r="C441" s="264" t="s">
        <v>636</v>
      </c>
      <c r="D441" s="262"/>
      <c r="E441" s="262"/>
      <c r="F441" s="262"/>
      <c r="G441" s="26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22"/>
      <c r="Z441" s="212"/>
      <c r="AA441" s="212"/>
      <c r="AB441" s="212"/>
      <c r="AC441" s="212"/>
      <c r="AD441" s="212"/>
      <c r="AE441" s="212"/>
      <c r="AF441" s="212"/>
      <c r="AG441" s="212" t="s">
        <v>229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2" x14ac:dyDescent="0.2">
      <c r="A442" s="219"/>
      <c r="B442" s="220"/>
      <c r="C442" s="266" t="s">
        <v>637</v>
      </c>
      <c r="D442" s="263"/>
      <c r="E442" s="263"/>
      <c r="F442" s="263"/>
      <c r="G442" s="263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186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ht="22.5" outlineLevel="2" x14ac:dyDescent="0.2">
      <c r="A443" s="219"/>
      <c r="B443" s="220"/>
      <c r="C443" s="255" t="s">
        <v>638</v>
      </c>
      <c r="D443" s="226"/>
      <c r="E443" s="227"/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199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55" t="s">
        <v>529</v>
      </c>
      <c r="D444" s="226"/>
      <c r="E444" s="227"/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199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55" t="s">
        <v>639</v>
      </c>
      <c r="D445" s="226"/>
      <c r="E445" s="227">
        <v>0.315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22"/>
      <c r="Z445" s="212"/>
      <c r="AA445" s="212"/>
      <c r="AB445" s="212"/>
      <c r="AC445" s="212"/>
      <c r="AD445" s="212"/>
      <c r="AE445" s="212"/>
      <c r="AF445" s="212"/>
      <c r="AG445" s="212" t="s">
        <v>199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65" t="s">
        <v>242</v>
      </c>
      <c r="D446" s="260"/>
      <c r="E446" s="261">
        <v>0.315</v>
      </c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22"/>
      <c r="Z446" s="212"/>
      <c r="AA446" s="212"/>
      <c r="AB446" s="212"/>
      <c r="AC446" s="212"/>
      <c r="AD446" s="212"/>
      <c r="AE446" s="212"/>
      <c r="AF446" s="212"/>
      <c r="AG446" s="212" t="s">
        <v>199</v>
      </c>
      <c r="AH446" s="212">
        <v>1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36">
        <v>30</v>
      </c>
      <c r="B447" s="237" t="s">
        <v>640</v>
      </c>
      <c r="C447" s="253" t="s">
        <v>641</v>
      </c>
      <c r="D447" s="238" t="s">
        <v>390</v>
      </c>
      <c r="E447" s="239">
        <v>7.0000000000000001E-3</v>
      </c>
      <c r="F447" s="240"/>
      <c r="G447" s="241">
        <f>ROUND(E447*F447,2)</f>
        <v>0</v>
      </c>
      <c r="H447" s="240"/>
      <c r="I447" s="241">
        <f>ROUND(E447*H447,2)</f>
        <v>0</v>
      </c>
      <c r="J447" s="240"/>
      <c r="K447" s="241">
        <f>ROUND(E447*J447,2)</f>
        <v>0</v>
      </c>
      <c r="L447" s="241">
        <v>12</v>
      </c>
      <c r="M447" s="241">
        <f>G447*(1+L447/100)</f>
        <v>0</v>
      </c>
      <c r="N447" s="239">
        <v>1.0800399999999999</v>
      </c>
      <c r="O447" s="239">
        <f>ROUND(E447*N447,2)</f>
        <v>0.01</v>
      </c>
      <c r="P447" s="239">
        <v>0</v>
      </c>
      <c r="Q447" s="239">
        <f>ROUND(E447*P447,2)</f>
        <v>0</v>
      </c>
      <c r="R447" s="241" t="s">
        <v>515</v>
      </c>
      <c r="S447" s="241" t="s">
        <v>180</v>
      </c>
      <c r="T447" s="242" t="s">
        <v>180</v>
      </c>
      <c r="U447" s="222">
        <v>15.231</v>
      </c>
      <c r="V447" s="222">
        <f>ROUND(E447*U447,2)</f>
        <v>0.11</v>
      </c>
      <c r="W447" s="222"/>
      <c r="X447" s="222" t="s">
        <v>226</v>
      </c>
      <c r="Y447" s="222" t="s">
        <v>183</v>
      </c>
      <c r="Z447" s="212"/>
      <c r="AA447" s="212"/>
      <c r="AB447" s="212"/>
      <c r="AC447" s="212"/>
      <c r="AD447" s="212"/>
      <c r="AE447" s="212"/>
      <c r="AF447" s="212"/>
      <c r="AG447" s="212" t="s">
        <v>227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2" x14ac:dyDescent="0.2">
      <c r="A448" s="219"/>
      <c r="B448" s="220"/>
      <c r="C448" s="264" t="s">
        <v>537</v>
      </c>
      <c r="D448" s="262"/>
      <c r="E448" s="262"/>
      <c r="F448" s="262"/>
      <c r="G448" s="26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229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2" x14ac:dyDescent="0.2">
      <c r="A449" s="219"/>
      <c r="B449" s="220"/>
      <c r="C449" s="273" t="s">
        <v>501</v>
      </c>
      <c r="D449" s="267"/>
      <c r="E449" s="268"/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22"/>
      <c r="Z449" s="212"/>
      <c r="AA449" s="212"/>
      <c r="AB449" s="212"/>
      <c r="AC449" s="212"/>
      <c r="AD449" s="212"/>
      <c r="AE449" s="212"/>
      <c r="AF449" s="212"/>
      <c r="AG449" s="212" t="s">
        <v>199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ht="22.5" outlineLevel="3" x14ac:dyDescent="0.2">
      <c r="A450" s="219"/>
      <c r="B450" s="220"/>
      <c r="C450" s="274" t="s">
        <v>642</v>
      </c>
      <c r="D450" s="267"/>
      <c r="E450" s="268"/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199</v>
      </c>
      <c r="AH450" s="212">
        <v>2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 x14ac:dyDescent="0.2">
      <c r="A451" s="219"/>
      <c r="B451" s="220"/>
      <c r="C451" s="274" t="s">
        <v>643</v>
      </c>
      <c r="D451" s="267"/>
      <c r="E451" s="268"/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22"/>
      <c r="Z451" s="212"/>
      <c r="AA451" s="212"/>
      <c r="AB451" s="212"/>
      <c r="AC451" s="212"/>
      <c r="AD451" s="212"/>
      <c r="AE451" s="212"/>
      <c r="AF451" s="212"/>
      <c r="AG451" s="212" t="s">
        <v>199</v>
      </c>
      <c r="AH451" s="212">
        <v>2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19"/>
      <c r="B452" s="220"/>
      <c r="C452" s="274" t="s">
        <v>644</v>
      </c>
      <c r="D452" s="267"/>
      <c r="E452" s="268">
        <v>2.1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199</v>
      </c>
      <c r="AH452" s="212">
        <v>2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19"/>
      <c r="B453" s="220"/>
      <c r="C453" s="275" t="s">
        <v>504</v>
      </c>
      <c r="D453" s="269"/>
      <c r="E453" s="270">
        <v>2.1</v>
      </c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199</v>
      </c>
      <c r="AH453" s="212">
        <v>3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73" t="s">
        <v>505</v>
      </c>
      <c r="D454" s="267"/>
      <c r="E454" s="268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199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55" t="s">
        <v>645</v>
      </c>
      <c r="D455" s="226"/>
      <c r="E455" s="227"/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199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55" t="s">
        <v>646</v>
      </c>
      <c r="D456" s="226"/>
      <c r="E456" s="227">
        <v>6.3600000000000002E-3</v>
      </c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22"/>
      <c r="Z456" s="212"/>
      <c r="AA456" s="212"/>
      <c r="AB456" s="212"/>
      <c r="AC456" s="212"/>
      <c r="AD456" s="212"/>
      <c r="AE456" s="212"/>
      <c r="AF456" s="212"/>
      <c r="AG456" s="212" t="s">
        <v>199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65" t="s">
        <v>242</v>
      </c>
      <c r="D457" s="260"/>
      <c r="E457" s="261">
        <v>6.3600000000000002E-3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199</v>
      </c>
      <c r="AH457" s="212">
        <v>1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76" t="s">
        <v>647</v>
      </c>
      <c r="D458" s="271"/>
      <c r="E458" s="272">
        <v>6.4000000000000005E-4</v>
      </c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22"/>
      <c r="Z458" s="212"/>
      <c r="AA458" s="212"/>
      <c r="AB458" s="212"/>
      <c r="AC458" s="212"/>
      <c r="AD458" s="212"/>
      <c r="AE458" s="212"/>
      <c r="AF458" s="212"/>
      <c r="AG458" s="212" t="s">
        <v>199</v>
      </c>
      <c r="AH458" s="212">
        <v>4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36">
        <v>31</v>
      </c>
      <c r="B459" s="237" t="s">
        <v>648</v>
      </c>
      <c r="C459" s="253" t="s">
        <v>649</v>
      </c>
      <c r="D459" s="238" t="s">
        <v>224</v>
      </c>
      <c r="E459" s="239">
        <v>0.315</v>
      </c>
      <c r="F459" s="240"/>
      <c r="G459" s="241">
        <f>ROUND(E459*F459,2)</f>
        <v>0</v>
      </c>
      <c r="H459" s="240"/>
      <c r="I459" s="241">
        <f>ROUND(E459*H459,2)</f>
        <v>0</v>
      </c>
      <c r="J459" s="240"/>
      <c r="K459" s="241">
        <f>ROUND(E459*J459,2)</f>
        <v>0</v>
      </c>
      <c r="L459" s="241">
        <v>12</v>
      </c>
      <c r="M459" s="241">
        <f>G459*(1+L459/100)</f>
        <v>0</v>
      </c>
      <c r="N459" s="239">
        <v>0</v>
      </c>
      <c r="O459" s="239">
        <f>ROUND(E459*N459,2)</f>
        <v>0</v>
      </c>
      <c r="P459" s="239">
        <v>0</v>
      </c>
      <c r="Q459" s="239">
        <f>ROUND(E459*P459,2)</f>
        <v>0</v>
      </c>
      <c r="R459" s="241" t="s">
        <v>515</v>
      </c>
      <c r="S459" s="241" t="s">
        <v>180</v>
      </c>
      <c r="T459" s="242" t="s">
        <v>180</v>
      </c>
      <c r="U459" s="222">
        <v>0.20499999999999999</v>
      </c>
      <c r="V459" s="222">
        <f>ROUND(E459*U459,2)</f>
        <v>0.06</v>
      </c>
      <c r="W459" s="222"/>
      <c r="X459" s="222" t="s">
        <v>226</v>
      </c>
      <c r="Y459" s="222" t="s">
        <v>183</v>
      </c>
      <c r="Z459" s="212"/>
      <c r="AA459" s="212"/>
      <c r="AB459" s="212"/>
      <c r="AC459" s="212"/>
      <c r="AD459" s="212"/>
      <c r="AE459" s="212"/>
      <c r="AF459" s="212"/>
      <c r="AG459" s="212" t="s">
        <v>227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2" x14ac:dyDescent="0.2">
      <c r="A460" s="219"/>
      <c r="B460" s="220"/>
      <c r="C460" s="264" t="s">
        <v>650</v>
      </c>
      <c r="D460" s="262"/>
      <c r="E460" s="262"/>
      <c r="F460" s="262"/>
      <c r="G460" s="26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22"/>
      <c r="Z460" s="212"/>
      <c r="AA460" s="212"/>
      <c r="AB460" s="212"/>
      <c r="AC460" s="212"/>
      <c r="AD460" s="212"/>
      <c r="AE460" s="212"/>
      <c r="AF460" s="212"/>
      <c r="AG460" s="212" t="s">
        <v>229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ht="22.5" outlineLevel="2" x14ac:dyDescent="0.2">
      <c r="A461" s="219"/>
      <c r="B461" s="220"/>
      <c r="C461" s="255" t="s">
        <v>638</v>
      </c>
      <c r="D461" s="226"/>
      <c r="E461" s="227"/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22"/>
      <c r="Z461" s="212"/>
      <c r="AA461" s="212"/>
      <c r="AB461" s="212"/>
      <c r="AC461" s="212"/>
      <c r="AD461" s="212"/>
      <c r="AE461" s="212"/>
      <c r="AF461" s="212"/>
      <c r="AG461" s="212" t="s">
        <v>199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55" t="s">
        <v>529</v>
      </c>
      <c r="D462" s="226"/>
      <c r="E462" s="227"/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22"/>
      <c r="Z462" s="212"/>
      <c r="AA462" s="212"/>
      <c r="AB462" s="212"/>
      <c r="AC462" s="212"/>
      <c r="AD462" s="212"/>
      <c r="AE462" s="212"/>
      <c r="AF462" s="212"/>
      <c r="AG462" s="212" t="s">
        <v>199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55" t="s">
        <v>639</v>
      </c>
      <c r="D463" s="226"/>
      <c r="E463" s="227">
        <v>0.315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199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19"/>
      <c r="B464" s="220"/>
      <c r="C464" s="265" t="s">
        <v>242</v>
      </c>
      <c r="D464" s="260"/>
      <c r="E464" s="261">
        <v>0.315</v>
      </c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22"/>
      <c r="Z464" s="212"/>
      <c r="AA464" s="212"/>
      <c r="AB464" s="212"/>
      <c r="AC464" s="212"/>
      <c r="AD464" s="212"/>
      <c r="AE464" s="212"/>
      <c r="AF464" s="212"/>
      <c r="AG464" s="212" t="s">
        <v>199</v>
      </c>
      <c r="AH464" s="212">
        <v>1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ht="22.5" outlineLevel="1" x14ac:dyDescent="0.2">
      <c r="A465" s="236">
        <v>32</v>
      </c>
      <c r="B465" s="237" t="s">
        <v>651</v>
      </c>
      <c r="C465" s="253" t="s">
        <v>652</v>
      </c>
      <c r="D465" s="238" t="s">
        <v>262</v>
      </c>
      <c r="E465" s="239">
        <v>2.1</v>
      </c>
      <c r="F465" s="240"/>
      <c r="G465" s="241">
        <f>ROUND(E465*F465,2)</f>
        <v>0</v>
      </c>
      <c r="H465" s="240"/>
      <c r="I465" s="241">
        <f>ROUND(E465*H465,2)</f>
        <v>0</v>
      </c>
      <c r="J465" s="240"/>
      <c r="K465" s="241">
        <f>ROUND(E465*J465,2)</f>
        <v>0</v>
      </c>
      <c r="L465" s="241">
        <v>12</v>
      </c>
      <c r="M465" s="241">
        <f>G465*(1+L465/100)</f>
        <v>0</v>
      </c>
      <c r="N465" s="239">
        <v>2.2000000000000001E-4</v>
      </c>
      <c r="O465" s="239">
        <f>ROUND(E465*N465,2)</f>
        <v>0</v>
      </c>
      <c r="P465" s="239">
        <v>0</v>
      </c>
      <c r="Q465" s="239">
        <f>ROUND(E465*P465,2)</f>
        <v>0</v>
      </c>
      <c r="R465" s="241" t="s">
        <v>515</v>
      </c>
      <c r="S465" s="241" t="s">
        <v>180</v>
      </c>
      <c r="T465" s="242" t="s">
        <v>180</v>
      </c>
      <c r="U465" s="222">
        <v>0.02</v>
      </c>
      <c r="V465" s="222">
        <f>ROUND(E465*U465,2)</f>
        <v>0.04</v>
      </c>
      <c r="W465" s="222"/>
      <c r="X465" s="222" t="s">
        <v>226</v>
      </c>
      <c r="Y465" s="222" t="s">
        <v>183</v>
      </c>
      <c r="Z465" s="212"/>
      <c r="AA465" s="212"/>
      <c r="AB465" s="212"/>
      <c r="AC465" s="212"/>
      <c r="AD465" s="212"/>
      <c r="AE465" s="212"/>
      <c r="AF465" s="212"/>
      <c r="AG465" s="212" t="s">
        <v>227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2" x14ac:dyDescent="0.2">
      <c r="A466" s="219"/>
      <c r="B466" s="220"/>
      <c r="C466" s="264" t="s">
        <v>636</v>
      </c>
      <c r="D466" s="262"/>
      <c r="E466" s="262"/>
      <c r="F466" s="262"/>
      <c r="G466" s="26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22"/>
      <c r="Z466" s="212"/>
      <c r="AA466" s="212"/>
      <c r="AB466" s="212"/>
      <c r="AC466" s="212"/>
      <c r="AD466" s="212"/>
      <c r="AE466" s="212"/>
      <c r="AF466" s="212"/>
      <c r="AG466" s="212" t="s">
        <v>229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ht="22.5" outlineLevel="2" x14ac:dyDescent="0.2">
      <c r="A467" s="219"/>
      <c r="B467" s="220"/>
      <c r="C467" s="255" t="s">
        <v>638</v>
      </c>
      <c r="D467" s="226"/>
      <c r="E467" s="227"/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199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19"/>
      <c r="B468" s="220"/>
      <c r="C468" s="255" t="s">
        <v>529</v>
      </c>
      <c r="D468" s="226"/>
      <c r="E468" s="227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22"/>
      <c r="Z468" s="212"/>
      <c r="AA468" s="212"/>
      <c r="AB468" s="212"/>
      <c r="AC468" s="212"/>
      <c r="AD468" s="212"/>
      <c r="AE468" s="212"/>
      <c r="AF468" s="212"/>
      <c r="AG468" s="212" t="s">
        <v>199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19"/>
      <c r="B469" s="220"/>
      <c r="C469" s="255" t="s">
        <v>653</v>
      </c>
      <c r="D469" s="226"/>
      <c r="E469" s="227">
        <v>2.1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199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19"/>
      <c r="B470" s="220"/>
      <c r="C470" s="265" t="s">
        <v>242</v>
      </c>
      <c r="D470" s="260"/>
      <c r="E470" s="261">
        <v>2.1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199</v>
      </c>
      <c r="AH470" s="212">
        <v>1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36">
        <v>33</v>
      </c>
      <c r="B471" s="237" t="s">
        <v>654</v>
      </c>
      <c r="C471" s="253" t="s">
        <v>655</v>
      </c>
      <c r="D471" s="238" t="s">
        <v>262</v>
      </c>
      <c r="E471" s="239">
        <v>2.1</v>
      </c>
      <c r="F471" s="240"/>
      <c r="G471" s="241">
        <f>ROUND(E471*F471,2)</f>
        <v>0</v>
      </c>
      <c r="H471" s="240"/>
      <c r="I471" s="241">
        <f>ROUND(E471*H471,2)</f>
        <v>0</v>
      </c>
      <c r="J471" s="240"/>
      <c r="K471" s="241">
        <f>ROUND(E471*J471,2)</f>
        <v>0</v>
      </c>
      <c r="L471" s="241">
        <v>12</v>
      </c>
      <c r="M471" s="241">
        <f>G471*(1+L471/100)</f>
        <v>0</v>
      </c>
      <c r="N471" s="239">
        <v>0</v>
      </c>
      <c r="O471" s="239">
        <f>ROUND(E471*N471,2)</f>
        <v>0</v>
      </c>
      <c r="P471" s="239">
        <v>0</v>
      </c>
      <c r="Q471" s="239">
        <f>ROUND(E471*P471,2)</f>
        <v>0</v>
      </c>
      <c r="R471" s="241" t="s">
        <v>515</v>
      </c>
      <c r="S471" s="241" t="s">
        <v>180</v>
      </c>
      <c r="T471" s="242" t="s">
        <v>180</v>
      </c>
      <c r="U471" s="222">
        <v>9.5000000000000001E-2</v>
      </c>
      <c r="V471" s="222">
        <f>ROUND(E471*U471,2)</f>
        <v>0.2</v>
      </c>
      <c r="W471" s="222"/>
      <c r="X471" s="222" t="s">
        <v>226</v>
      </c>
      <c r="Y471" s="222" t="s">
        <v>183</v>
      </c>
      <c r="Z471" s="212"/>
      <c r="AA471" s="212"/>
      <c r="AB471" s="212"/>
      <c r="AC471" s="212"/>
      <c r="AD471" s="212"/>
      <c r="AE471" s="212"/>
      <c r="AF471" s="212"/>
      <c r="AG471" s="212" t="s">
        <v>227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2" x14ac:dyDescent="0.2">
      <c r="A472" s="219"/>
      <c r="B472" s="220"/>
      <c r="C472" s="264" t="s">
        <v>636</v>
      </c>
      <c r="D472" s="262"/>
      <c r="E472" s="262"/>
      <c r="F472" s="262"/>
      <c r="G472" s="262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22"/>
      <c r="Z472" s="212"/>
      <c r="AA472" s="212"/>
      <c r="AB472" s="212"/>
      <c r="AC472" s="212"/>
      <c r="AD472" s="212"/>
      <c r="AE472" s="212"/>
      <c r="AF472" s="212"/>
      <c r="AG472" s="212" t="s">
        <v>229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ht="22.5" outlineLevel="2" x14ac:dyDescent="0.2">
      <c r="A473" s="219"/>
      <c r="B473" s="220"/>
      <c r="C473" s="255" t="s">
        <v>638</v>
      </c>
      <c r="D473" s="226"/>
      <c r="E473" s="227"/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199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55" t="s">
        <v>529</v>
      </c>
      <c r="D474" s="226"/>
      <c r="E474" s="227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199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55" t="s">
        <v>653</v>
      </c>
      <c r="D475" s="226"/>
      <c r="E475" s="227">
        <v>2.1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199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19"/>
      <c r="B476" s="220"/>
      <c r="C476" s="265" t="s">
        <v>242</v>
      </c>
      <c r="D476" s="260"/>
      <c r="E476" s="261">
        <v>2.1</v>
      </c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22"/>
      <c r="Z476" s="212"/>
      <c r="AA476" s="212"/>
      <c r="AB476" s="212"/>
      <c r="AC476" s="212"/>
      <c r="AD476" s="212"/>
      <c r="AE476" s="212"/>
      <c r="AF476" s="212"/>
      <c r="AG476" s="212" t="s">
        <v>199</v>
      </c>
      <c r="AH476" s="212">
        <v>1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36">
        <v>34</v>
      </c>
      <c r="B477" s="237" t="s">
        <v>656</v>
      </c>
      <c r="C477" s="253" t="s">
        <v>657</v>
      </c>
      <c r="D477" s="238" t="s">
        <v>262</v>
      </c>
      <c r="E477" s="239">
        <v>2.1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12</v>
      </c>
      <c r="M477" s="241">
        <f>G477*(1+L477/100)</f>
        <v>0</v>
      </c>
      <c r="N477" s="239">
        <v>0</v>
      </c>
      <c r="O477" s="239">
        <f>ROUND(E477*N477,2)</f>
        <v>0</v>
      </c>
      <c r="P477" s="239">
        <v>0</v>
      </c>
      <c r="Q477" s="239">
        <f>ROUND(E477*P477,2)</f>
        <v>0</v>
      </c>
      <c r="R477" s="241" t="s">
        <v>515</v>
      </c>
      <c r="S477" s="241" t="s">
        <v>180</v>
      </c>
      <c r="T477" s="242" t="s">
        <v>180</v>
      </c>
      <c r="U477" s="222">
        <v>0.17799999999999999</v>
      </c>
      <c r="V477" s="222">
        <f>ROUND(E477*U477,2)</f>
        <v>0.37</v>
      </c>
      <c r="W477" s="222"/>
      <c r="X477" s="222" t="s">
        <v>226</v>
      </c>
      <c r="Y477" s="222" t="s">
        <v>183</v>
      </c>
      <c r="Z477" s="212"/>
      <c r="AA477" s="212"/>
      <c r="AB477" s="212"/>
      <c r="AC477" s="212"/>
      <c r="AD477" s="212"/>
      <c r="AE477" s="212"/>
      <c r="AF477" s="212"/>
      <c r="AG477" s="212" t="s">
        <v>227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2" x14ac:dyDescent="0.2">
      <c r="A478" s="219"/>
      <c r="B478" s="220"/>
      <c r="C478" s="264" t="s">
        <v>636</v>
      </c>
      <c r="D478" s="262"/>
      <c r="E478" s="262"/>
      <c r="F478" s="262"/>
      <c r="G478" s="26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229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2" x14ac:dyDescent="0.2">
      <c r="A479" s="219"/>
      <c r="B479" s="220"/>
      <c r="C479" s="255" t="s">
        <v>638</v>
      </c>
      <c r="D479" s="226"/>
      <c r="E479" s="227"/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199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19"/>
      <c r="B480" s="220"/>
      <c r="C480" s="255" t="s">
        <v>529</v>
      </c>
      <c r="D480" s="226"/>
      <c r="E480" s="227"/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22"/>
      <c r="Z480" s="212"/>
      <c r="AA480" s="212"/>
      <c r="AB480" s="212"/>
      <c r="AC480" s="212"/>
      <c r="AD480" s="212"/>
      <c r="AE480" s="212"/>
      <c r="AF480" s="212"/>
      <c r="AG480" s="212" t="s">
        <v>199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55" t="s">
        <v>653</v>
      </c>
      <c r="D481" s="226"/>
      <c r="E481" s="227">
        <v>2.1</v>
      </c>
      <c r="F481" s="222"/>
      <c r="G481" s="22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22"/>
      <c r="Z481" s="212"/>
      <c r="AA481" s="212"/>
      <c r="AB481" s="212"/>
      <c r="AC481" s="212"/>
      <c r="AD481" s="212"/>
      <c r="AE481" s="212"/>
      <c r="AF481" s="212"/>
      <c r="AG481" s="212" t="s">
        <v>199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65" t="s">
        <v>242</v>
      </c>
      <c r="D482" s="260"/>
      <c r="E482" s="261">
        <v>2.1</v>
      </c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22"/>
      <c r="Z482" s="212"/>
      <c r="AA482" s="212"/>
      <c r="AB482" s="212"/>
      <c r="AC482" s="212"/>
      <c r="AD482" s="212"/>
      <c r="AE482" s="212"/>
      <c r="AF482" s="212"/>
      <c r="AG482" s="212" t="s">
        <v>199</v>
      </c>
      <c r="AH482" s="212">
        <v>1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ht="22.5" outlineLevel="1" x14ac:dyDescent="0.2">
      <c r="A483" s="236">
        <v>35</v>
      </c>
      <c r="B483" s="237" t="s">
        <v>658</v>
      </c>
      <c r="C483" s="253" t="s">
        <v>659</v>
      </c>
      <c r="D483" s="238" t="s">
        <v>262</v>
      </c>
      <c r="E483" s="239">
        <v>2.8727999999999998</v>
      </c>
      <c r="F483" s="240"/>
      <c r="G483" s="241">
        <f>ROUND(E483*F483,2)</f>
        <v>0</v>
      </c>
      <c r="H483" s="240"/>
      <c r="I483" s="241">
        <f>ROUND(E483*H483,2)</f>
        <v>0</v>
      </c>
      <c r="J483" s="240"/>
      <c r="K483" s="241">
        <f>ROUND(E483*J483,2)</f>
        <v>0</v>
      </c>
      <c r="L483" s="241">
        <v>12</v>
      </c>
      <c r="M483" s="241">
        <f>G483*(1+L483/100)</f>
        <v>0</v>
      </c>
      <c r="N483" s="239">
        <v>1.7850000000000001E-2</v>
      </c>
      <c r="O483" s="239">
        <f>ROUND(E483*N483,2)</f>
        <v>0.05</v>
      </c>
      <c r="P483" s="239">
        <v>0</v>
      </c>
      <c r="Q483" s="239">
        <f>ROUND(E483*P483,2)</f>
        <v>0</v>
      </c>
      <c r="R483" s="241" t="s">
        <v>515</v>
      </c>
      <c r="S483" s="241" t="s">
        <v>180</v>
      </c>
      <c r="T483" s="242" t="s">
        <v>180</v>
      </c>
      <c r="U483" s="222">
        <v>0.28199999999999997</v>
      </c>
      <c r="V483" s="222">
        <f>ROUND(E483*U483,2)</f>
        <v>0.81</v>
      </c>
      <c r="W483" s="222"/>
      <c r="X483" s="222" t="s">
        <v>226</v>
      </c>
      <c r="Y483" s="222" t="s">
        <v>183</v>
      </c>
      <c r="Z483" s="212"/>
      <c r="AA483" s="212"/>
      <c r="AB483" s="212"/>
      <c r="AC483" s="212"/>
      <c r="AD483" s="212"/>
      <c r="AE483" s="212"/>
      <c r="AF483" s="212"/>
      <c r="AG483" s="212" t="s">
        <v>227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2" x14ac:dyDescent="0.2">
      <c r="A484" s="219"/>
      <c r="B484" s="220"/>
      <c r="C484" s="264" t="s">
        <v>631</v>
      </c>
      <c r="D484" s="262"/>
      <c r="E484" s="262"/>
      <c r="F484" s="262"/>
      <c r="G484" s="26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22"/>
      <c r="Z484" s="212"/>
      <c r="AA484" s="212"/>
      <c r="AB484" s="212"/>
      <c r="AC484" s="212"/>
      <c r="AD484" s="212"/>
      <c r="AE484" s="212"/>
      <c r="AF484" s="212"/>
      <c r="AG484" s="212" t="s">
        <v>229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2" x14ac:dyDescent="0.2">
      <c r="A485" s="219"/>
      <c r="B485" s="220"/>
      <c r="C485" s="255" t="s">
        <v>660</v>
      </c>
      <c r="D485" s="226"/>
      <c r="E485" s="227"/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22"/>
      <c r="Z485" s="212"/>
      <c r="AA485" s="212"/>
      <c r="AB485" s="212"/>
      <c r="AC485" s="212"/>
      <c r="AD485" s="212"/>
      <c r="AE485" s="212"/>
      <c r="AF485" s="212"/>
      <c r="AG485" s="212" t="s">
        <v>199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55" t="s">
        <v>661</v>
      </c>
      <c r="D486" s="226"/>
      <c r="E486" s="227"/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199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55" t="s">
        <v>287</v>
      </c>
      <c r="D487" s="226"/>
      <c r="E487" s="227"/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22"/>
      <c r="Z487" s="212"/>
      <c r="AA487" s="212"/>
      <c r="AB487" s="212"/>
      <c r="AC487" s="212"/>
      <c r="AD487" s="212"/>
      <c r="AE487" s="212"/>
      <c r="AF487" s="212"/>
      <c r="AG487" s="212" t="s">
        <v>199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19"/>
      <c r="B488" s="220"/>
      <c r="C488" s="255" t="s">
        <v>662</v>
      </c>
      <c r="D488" s="226"/>
      <c r="E488" s="227">
        <v>0.22800000000000001</v>
      </c>
      <c r="F488" s="222"/>
      <c r="G488" s="222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22"/>
      <c r="Z488" s="212"/>
      <c r="AA488" s="212"/>
      <c r="AB488" s="212"/>
      <c r="AC488" s="212"/>
      <c r="AD488" s="212"/>
      <c r="AE488" s="212"/>
      <c r="AF488" s="212"/>
      <c r="AG488" s="212" t="s">
        <v>199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 x14ac:dyDescent="0.2">
      <c r="A489" s="219"/>
      <c r="B489" s="220"/>
      <c r="C489" s="255" t="s">
        <v>663</v>
      </c>
      <c r="D489" s="226"/>
      <c r="E489" s="227">
        <v>0.18240000000000001</v>
      </c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22"/>
      <c r="Z489" s="212"/>
      <c r="AA489" s="212"/>
      <c r="AB489" s="212"/>
      <c r="AC489" s="212"/>
      <c r="AD489" s="212"/>
      <c r="AE489" s="212"/>
      <c r="AF489" s="212"/>
      <c r="AG489" s="212" t="s">
        <v>199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19"/>
      <c r="B490" s="220"/>
      <c r="C490" s="265" t="s">
        <v>242</v>
      </c>
      <c r="D490" s="260"/>
      <c r="E490" s="261">
        <v>0.41039999999999999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22"/>
      <c r="Z490" s="212"/>
      <c r="AA490" s="212"/>
      <c r="AB490" s="212"/>
      <c r="AC490" s="212"/>
      <c r="AD490" s="212"/>
      <c r="AE490" s="212"/>
      <c r="AF490" s="212"/>
      <c r="AG490" s="212" t="s">
        <v>199</v>
      </c>
      <c r="AH490" s="212">
        <v>1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19"/>
      <c r="B491" s="220"/>
      <c r="C491" s="255" t="s">
        <v>290</v>
      </c>
      <c r="D491" s="226"/>
      <c r="E491" s="227"/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22"/>
      <c r="Z491" s="212"/>
      <c r="AA491" s="212"/>
      <c r="AB491" s="212"/>
      <c r="AC491" s="212"/>
      <c r="AD491" s="212"/>
      <c r="AE491" s="212"/>
      <c r="AF491" s="212"/>
      <c r="AG491" s="212" t="s">
        <v>199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3" x14ac:dyDescent="0.2">
      <c r="A492" s="219"/>
      <c r="B492" s="220"/>
      <c r="C492" s="255" t="s">
        <v>662</v>
      </c>
      <c r="D492" s="226"/>
      <c r="E492" s="227">
        <v>0.22800000000000001</v>
      </c>
      <c r="F492" s="222"/>
      <c r="G492" s="222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22"/>
      <c r="Z492" s="212"/>
      <c r="AA492" s="212"/>
      <c r="AB492" s="212"/>
      <c r="AC492" s="212"/>
      <c r="AD492" s="212"/>
      <c r="AE492" s="212"/>
      <c r="AF492" s="212"/>
      <c r="AG492" s="212" t="s">
        <v>199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 x14ac:dyDescent="0.2">
      <c r="A493" s="219"/>
      <c r="B493" s="220"/>
      <c r="C493" s="255" t="s">
        <v>663</v>
      </c>
      <c r="D493" s="226"/>
      <c r="E493" s="227">
        <v>0.18240000000000001</v>
      </c>
      <c r="F493" s="222"/>
      <c r="G493" s="222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22"/>
      <c r="Z493" s="212"/>
      <c r="AA493" s="212"/>
      <c r="AB493" s="212"/>
      <c r="AC493" s="212"/>
      <c r="AD493" s="212"/>
      <c r="AE493" s="212"/>
      <c r="AF493" s="212"/>
      <c r="AG493" s="212" t="s">
        <v>199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3" x14ac:dyDescent="0.2">
      <c r="A494" s="219"/>
      <c r="B494" s="220"/>
      <c r="C494" s="265" t="s">
        <v>242</v>
      </c>
      <c r="D494" s="260"/>
      <c r="E494" s="261">
        <v>0.41039999999999999</v>
      </c>
      <c r="F494" s="222"/>
      <c r="G494" s="222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22"/>
      <c r="Z494" s="212"/>
      <c r="AA494" s="212"/>
      <c r="AB494" s="212"/>
      <c r="AC494" s="212"/>
      <c r="AD494" s="212"/>
      <c r="AE494" s="212"/>
      <c r="AF494" s="212"/>
      <c r="AG494" s="212" t="s">
        <v>199</v>
      </c>
      <c r="AH494" s="212">
        <v>1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55" t="s">
        <v>291</v>
      </c>
      <c r="D495" s="226"/>
      <c r="E495" s="227"/>
      <c r="F495" s="222"/>
      <c r="G495" s="222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22"/>
      <c r="Z495" s="212"/>
      <c r="AA495" s="212"/>
      <c r="AB495" s="212"/>
      <c r="AC495" s="212"/>
      <c r="AD495" s="212"/>
      <c r="AE495" s="212"/>
      <c r="AF495" s="212"/>
      <c r="AG495" s="212" t="s">
        <v>199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19"/>
      <c r="B496" s="220"/>
      <c r="C496" s="255" t="s">
        <v>662</v>
      </c>
      <c r="D496" s="226"/>
      <c r="E496" s="227">
        <v>0.22800000000000001</v>
      </c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22"/>
      <c r="Z496" s="212"/>
      <c r="AA496" s="212"/>
      <c r="AB496" s="212"/>
      <c r="AC496" s="212"/>
      <c r="AD496" s="212"/>
      <c r="AE496" s="212"/>
      <c r="AF496" s="212"/>
      <c r="AG496" s="212" t="s">
        <v>199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19"/>
      <c r="B497" s="220"/>
      <c r="C497" s="255" t="s">
        <v>663</v>
      </c>
      <c r="D497" s="226"/>
      <c r="E497" s="227">
        <v>0.18240000000000001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22"/>
      <c r="Z497" s="212"/>
      <c r="AA497" s="212"/>
      <c r="AB497" s="212"/>
      <c r="AC497" s="212"/>
      <c r="AD497" s="212"/>
      <c r="AE497" s="212"/>
      <c r="AF497" s="212"/>
      <c r="AG497" s="212" t="s">
        <v>199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19"/>
      <c r="B498" s="220"/>
      <c r="C498" s="265" t="s">
        <v>242</v>
      </c>
      <c r="D498" s="260"/>
      <c r="E498" s="261">
        <v>0.41039999999999999</v>
      </c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22"/>
      <c r="Z498" s="212"/>
      <c r="AA498" s="212"/>
      <c r="AB498" s="212"/>
      <c r="AC498" s="212"/>
      <c r="AD498" s="212"/>
      <c r="AE498" s="212"/>
      <c r="AF498" s="212"/>
      <c r="AG498" s="212" t="s">
        <v>199</v>
      </c>
      <c r="AH498" s="212">
        <v>1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55" t="s">
        <v>292</v>
      </c>
      <c r="D499" s="226"/>
      <c r="E499" s="227"/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22"/>
      <c r="Z499" s="212"/>
      <c r="AA499" s="212"/>
      <c r="AB499" s="212"/>
      <c r="AC499" s="212"/>
      <c r="AD499" s="212"/>
      <c r="AE499" s="212"/>
      <c r="AF499" s="212"/>
      <c r="AG499" s="212" t="s">
        <v>199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19"/>
      <c r="B500" s="220"/>
      <c r="C500" s="255" t="s">
        <v>662</v>
      </c>
      <c r="D500" s="226"/>
      <c r="E500" s="227">
        <v>0.22800000000000001</v>
      </c>
      <c r="F500" s="222"/>
      <c r="G500" s="22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22"/>
      <c r="Z500" s="212"/>
      <c r="AA500" s="212"/>
      <c r="AB500" s="212"/>
      <c r="AC500" s="212"/>
      <c r="AD500" s="212"/>
      <c r="AE500" s="212"/>
      <c r="AF500" s="212"/>
      <c r="AG500" s="212" t="s">
        <v>199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19"/>
      <c r="B501" s="220"/>
      <c r="C501" s="255" t="s">
        <v>663</v>
      </c>
      <c r="D501" s="226"/>
      <c r="E501" s="227">
        <v>0.18240000000000001</v>
      </c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22"/>
      <c r="Z501" s="212"/>
      <c r="AA501" s="212"/>
      <c r="AB501" s="212"/>
      <c r="AC501" s="212"/>
      <c r="AD501" s="212"/>
      <c r="AE501" s="212"/>
      <c r="AF501" s="212"/>
      <c r="AG501" s="212" t="s">
        <v>199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19"/>
      <c r="B502" s="220"/>
      <c r="C502" s="265" t="s">
        <v>242</v>
      </c>
      <c r="D502" s="260"/>
      <c r="E502" s="261">
        <v>0.41039999999999999</v>
      </c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22"/>
      <c r="Z502" s="212"/>
      <c r="AA502" s="212"/>
      <c r="AB502" s="212"/>
      <c r="AC502" s="212"/>
      <c r="AD502" s="212"/>
      <c r="AE502" s="212"/>
      <c r="AF502" s="212"/>
      <c r="AG502" s="212" t="s">
        <v>199</v>
      </c>
      <c r="AH502" s="212">
        <v>1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55" t="s">
        <v>293</v>
      </c>
      <c r="D503" s="226"/>
      <c r="E503" s="227"/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22"/>
      <c r="Z503" s="212"/>
      <c r="AA503" s="212"/>
      <c r="AB503" s="212"/>
      <c r="AC503" s="212"/>
      <c r="AD503" s="212"/>
      <c r="AE503" s="212"/>
      <c r="AF503" s="212"/>
      <c r="AG503" s="212" t="s">
        <v>199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">
      <c r="A504" s="219"/>
      <c r="B504" s="220"/>
      <c r="C504" s="255" t="s">
        <v>662</v>
      </c>
      <c r="D504" s="226"/>
      <c r="E504" s="227">
        <v>0.22800000000000001</v>
      </c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22"/>
      <c r="Z504" s="212"/>
      <c r="AA504" s="212"/>
      <c r="AB504" s="212"/>
      <c r="AC504" s="212"/>
      <c r="AD504" s="212"/>
      <c r="AE504" s="212"/>
      <c r="AF504" s="212"/>
      <c r="AG504" s="212" t="s">
        <v>199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">
      <c r="A505" s="219"/>
      <c r="B505" s="220"/>
      <c r="C505" s="255" t="s">
        <v>663</v>
      </c>
      <c r="D505" s="226"/>
      <c r="E505" s="227">
        <v>0.18240000000000001</v>
      </c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22"/>
      <c r="Z505" s="212"/>
      <c r="AA505" s="212"/>
      <c r="AB505" s="212"/>
      <c r="AC505" s="212"/>
      <c r="AD505" s="212"/>
      <c r="AE505" s="212"/>
      <c r="AF505" s="212"/>
      <c r="AG505" s="212" t="s">
        <v>199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">
      <c r="A506" s="219"/>
      <c r="B506" s="220"/>
      <c r="C506" s="265" t="s">
        <v>242</v>
      </c>
      <c r="D506" s="260"/>
      <c r="E506" s="261">
        <v>0.41039999999999999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22"/>
      <c r="Z506" s="212"/>
      <c r="AA506" s="212"/>
      <c r="AB506" s="212"/>
      <c r="AC506" s="212"/>
      <c r="AD506" s="212"/>
      <c r="AE506" s="212"/>
      <c r="AF506" s="212"/>
      <c r="AG506" s="212" t="s">
        <v>199</v>
      </c>
      <c r="AH506" s="212">
        <v>1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55" t="s">
        <v>294</v>
      </c>
      <c r="D507" s="226"/>
      <c r="E507" s="227"/>
      <c r="F507" s="222"/>
      <c r="G507" s="222"/>
      <c r="H507" s="222"/>
      <c r="I507" s="222"/>
      <c r="J507" s="222"/>
      <c r="K507" s="222"/>
      <c r="L507" s="222"/>
      <c r="M507" s="222"/>
      <c r="N507" s="221"/>
      <c r="O507" s="221"/>
      <c r="P507" s="221"/>
      <c r="Q507" s="221"/>
      <c r="R507" s="222"/>
      <c r="S507" s="222"/>
      <c r="T507" s="222"/>
      <c r="U507" s="222"/>
      <c r="V507" s="222"/>
      <c r="W507" s="222"/>
      <c r="X507" s="222"/>
      <c r="Y507" s="222"/>
      <c r="Z507" s="212"/>
      <c r="AA507" s="212"/>
      <c r="AB507" s="212"/>
      <c r="AC507" s="212"/>
      <c r="AD507" s="212"/>
      <c r="AE507" s="212"/>
      <c r="AF507" s="212"/>
      <c r="AG507" s="212" t="s">
        <v>199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">
      <c r="A508" s="219"/>
      <c r="B508" s="220"/>
      <c r="C508" s="255" t="s">
        <v>662</v>
      </c>
      <c r="D508" s="226"/>
      <c r="E508" s="227">
        <v>0.22800000000000001</v>
      </c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22"/>
      <c r="Z508" s="212"/>
      <c r="AA508" s="212"/>
      <c r="AB508" s="212"/>
      <c r="AC508" s="212"/>
      <c r="AD508" s="212"/>
      <c r="AE508" s="212"/>
      <c r="AF508" s="212"/>
      <c r="AG508" s="212" t="s">
        <v>199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">
      <c r="A509" s="219"/>
      <c r="B509" s="220"/>
      <c r="C509" s="255" t="s">
        <v>663</v>
      </c>
      <c r="D509" s="226"/>
      <c r="E509" s="227">
        <v>0.18240000000000001</v>
      </c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22"/>
      <c r="Z509" s="212"/>
      <c r="AA509" s="212"/>
      <c r="AB509" s="212"/>
      <c r="AC509" s="212"/>
      <c r="AD509" s="212"/>
      <c r="AE509" s="212"/>
      <c r="AF509" s="212"/>
      <c r="AG509" s="212" t="s">
        <v>199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">
      <c r="A510" s="219"/>
      <c r="B510" s="220"/>
      <c r="C510" s="265" t="s">
        <v>242</v>
      </c>
      <c r="D510" s="260"/>
      <c r="E510" s="261">
        <v>0.41039999999999999</v>
      </c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22"/>
      <c r="Z510" s="212"/>
      <c r="AA510" s="212"/>
      <c r="AB510" s="212"/>
      <c r="AC510" s="212"/>
      <c r="AD510" s="212"/>
      <c r="AE510" s="212"/>
      <c r="AF510" s="212"/>
      <c r="AG510" s="212" t="s">
        <v>199</v>
      </c>
      <c r="AH510" s="212">
        <v>1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55" t="s">
        <v>295</v>
      </c>
      <c r="D511" s="226"/>
      <c r="E511" s="227"/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22"/>
      <c r="Z511" s="212"/>
      <c r="AA511" s="212"/>
      <c r="AB511" s="212"/>
      <c r="AC511" s="212"/>
      <c r="AD511" s="212"/>
      <c r="AE511" s="212"/>
      <c r="AF511" s="212"/>
      <c r="AG511" s="212" t="s">
        <v>199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">
      <c r="A512" s="219"/>
      <c r="B512" s="220"/>
      <c r="C512" s="255" t="s">
        <v>662</v>
      </c>
      <c r="D512" s="226"/>
      <c r="E512" s="227">
        <v>0.22800000000000001</v>
      </c>
      <c r="F512" s="222"/>
      <c r="G512" s="222"/>
      <c r="H512" s="222"/>
      <c r="I512" s="222"/>
      <c r="J512" s="222"/>
      <c r="K512" s="222"/>
      <c r="L512" s="222"/>
      <c r="M512" s="222"/>
      <c r="N512" s="221"/>
      <c r="O512" s="221"/>
      <c r="P512" s="221"/>
      <c r="Q512" s="221"/>
      <c r="R512" s="222"/>
      <c r="S512" s="222"/>
      <c r="T512" s="222"/>
      <c r="U512" s="222"/>
      <c r="V512" s="222"/>
      <c r="W512" s="222"/>
      <c r="X512" s="222"/>
      <c r="Y512" s="222"/>
      <c r="Z512" s="212"/>
      <c r="AA512" s="212"/>
      <c r="AB512" s="212"/>
      <c r="AC512" s="212"/>
      <c r="AD512" s="212"/>
      <c r="AE512" s="212"/>
      <c r="AF512" s="212"/>
      <c r="AG512" s="212" t="s">
        <v>199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 x14ac:dyDescent="0.2">
      <c r="A513" s="219"/>
      <c r="B513" s="220"/>
      <c r="C513" s="255" t="s">
        <v>663</v>
      </c>
      <c r="D513" s="226"/>
      <c r="E513" s="227">
        <v>0.18240000000000001</v>
      </c>
      <c r="F513" s="222"/>
      <c r="G513" s="222"/>
      <c r="H513" s="222"/>
      <c r="I513" s="222"/>
      <c r="J513" s="222"/>
      <c r="K513" s="222"/>
      <c r="L513" s="222"/>
      <c r="M513" s="222"/>
      <c r="N513" s="221"/>
      <c r="O513" s="221"/>
      <c r="P513" s="221"/>
      <c r="Q513" s="221"/>
      <c r="R513" s="222"/>
      <c r="S513" s="222"/>
      <c r="T513" s="222"/>
      <c r="U513" s="222"/>
      <c r="V513" s="222"/>
      <c r="W513" s="222"/>
      <c r="X513" s="222"/>
      <c r="Y513" s="222"/>
      <c r="Z513" s="212"/>
      <c r="AA513" s="212"/>
      <c r="AB513" s="212"/>
      <c r="AC513" s="212"/>
      <c r="AD513" s="212"/>
      <c r="AE513" s="212"/>
      <c r="AF513" s="212"/>
      <c r="AG513" s="212" t="s">
        <v>199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">
      <c r="A514" s="219"/>
      <c r="B514" s="220"/>
      <c r="C514" s="265" t="s">
        <v>242</v>
      </c>
      <c r="D514" s="260"/>
      <c r="E514" s="261">
        <v>0.41039999999999999</v>
      </c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22"/>
      <c r="Z514" s="212"/>
      <c r="AA514" s="212"/>
      <c r="AB514" s="212"/>
      <c r="AC514" s="212"/>
      <c r="AD514" s="212"/>
      <c r="AE514" s="212"/>
      <c r="AF514" s="212"/>
      <c r="AG514" s="212" t="s">
        <v>199</v>
      </c>
      <c r="AH514" s="212">
        <v>1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ht="22.5" outlineLevel="1" x14ac:dyDescent="0.2">
      <c r="A515" s="236">
        <v>36</v>
      </c>
      <c r="B515" s="237" t="s">
        <v>664</v>
      </c>
      <c r="C515" s="253" t="s">
        <v>665</v>
      </c>
      <c r="D515" s="238" t="s">
        <v>262</v>
      </c>
      <c r="E515" s="239">
        <v>1.2767999999999999</v>
      </c>
      <c r="F515" s="240"/>
      <c r="G515" s="241">
        <f>ROUND(E515*F515,2)</f>
        <v>0</v>
      </c>
      <c r="H515" s="240"/>
      <c r="I515" s="241">
        <f>ROUND(E515*H515,2)</f>
        <v>0</v>
      </c>
      <c r="J515" s="240"/>
      <c r="K515" s="241">
        <f>ROUND(E515*J515,2)</f>
        <v>0</v>
      </c>
      <c r="L515" s="241">
        <v>12</v>
      </c>
      <c r="M515" s="241">
        <f>G515*(1+L515/100)</f>
        <v>0</v>
      </c>
      <c r="N515" s="239">
        <v>7.2150000000000006E-2</v>
      </c>
      <c r="O515" s="239">
        <f>ROUND(E515*N515,2)</f>
        <v>0.09</v>
      </c>
      <c r="P515" s="239">
        <v>0</v>
      </c>
      <c r="Q515" s="239">
        <f>ROUND(E515*P515,2)</f>
        <v>0</v>
      </c>
      <c r="R515" s="241" t="s">
        <v>515</v>
      </c>
      <c r="S515" s="241" t="s">
        <v>180</v>
      </c>
      <c r="T515" s="242" t="s">
        <v>180</v>
      </c>
      <c r="U515" s="222">
        <v>0.47499999999999998</v>
      </c>
      <c r="V515" s="222">
        <f>ROUND(E515*U515,2)</f>
        <v>0.61</v>
      </c>
      <c r="W515" s="222"/>
      <c r="X515" s="222" t="s">
        <v>226</v>
      </c>
      <c r="Y515" s="222" t="s">
        <v>183</v>
      </c>
      <c r="Z515" s="212"/>
      <c r="AA515" s="212"/>
      <c r="AB515" s="212"/>
      <c r="AC515" s="212"/>
      <c r="AD515" s="212"/>
      <c r="AE515" s="212"/>
      <c r="AF515" s="212"/>
      <c r="AG515" s="212" t="s">
        <v>227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2" x14ac:dyDescent="0.2">
      <c r="A516" s="219"/>
      <c r="B516" s="220"/>
      <c r="C516" s="264" t="s">
        <v>631</v>
      </c>
      <c r="D516" s="262"/>
      <c r="E516" s="262"/>
      <c r="F516" s="262"/>
      <c r="G516" s="26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22"/>
      <c r="Z516" s="212"/>
      <c r="AA516" s="212"/>
      <c r="AB516" s="212"/>
      <c r="AC516" s="212"/>
      <c r="AD516" s="212"/>
      <c r="AE516" s="212"/>
      <c r="AF516" s="212"/>
      <c r="AG516" s="212" t="s">
        <v>229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2" x14ac:dyDescent="0.2">
      <c r="A517" s="219"/>
      <c r="B517" s="220"/>
      <c r="C517" s="255" t="s">
        <v>660</v>
      </c>
      <c r="D517" s="226"/>
      <c r="E517" s="227"/>
      <c r="F517" s="222"/>
      <c r="G517" s="222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22"/>
      <c r="Z517" s="212"/>
      <c r="AA517" s="212"/>
      <c r="AB517" s="212"/>
      <c r="AC517" s="212"/>
      <c r="AD517" s="212"/>
      <c r="AE517" s="212"/>
      <c r="AF517" s="212"/>
      <c r="AG517" s="212" t="s">
        <v>199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55" t="s">
        <v>661</v>
      </c>
      <c r="D518" s="226"/>
      <c r="E518" s="227"/>
      <c r="F518" s="222"/>
      <c r="G518" s="222"/>
      <c r="H518" s="222"/>
      <c r="I518" s="222"/>
      <c r="J518" s="222"/>
      <c r="K518" s="222"/>
      <c r="L518" s="222"/>
      <c r="M518" s="222"/>
      <c r="N518" s="221"/>
      <c r="O518" s="221"/>
      <c r="P518" s="221"/>
      <c r="Q518" s="221"/>
      <c r="R518" s="222"/>
      <c r="S518" s="222"/>
      <c r="T518" s="222"/>
      <c r="U518" s="222"/>
      <c r="V518" s="222"/>
      <c r="W518" s="222"/>
      <c r="X518" s="222"/>
      <c r="Y518" s="222"/>
      <c r="Z518" s="212"/>
      <c r="AA518" s="212"/>
      <c r="AB518" s="212"/>
      <c r="AC518" s="212"/>
      <c r="AD518" s="212"/>
      <c r="AE518" s="212"/>
      <c r="AF518" s="212"/>
      <c r="AG518" s="212" t="s">
        <v>199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55" t="s">
        <v>287</v>
      </c>
      <c r="D519" s="226"/>
      <c r="E519" s="227"/>
      <c r="F519" s="222"/>
      <c r="G519" s="222"/>
      <c r="H519" s="222"/>
      <c r="I519" s="222"/>
      <c r="J519" s="222"/>
      <c r="K519" s="222"/>
      <c r="L519" s="222"/>
      <c r="M519" s="222"/>
      <c r="N519" s="221"/>
      <c r="O519" s="221"/>
      <c r="P519" s="221"/>
      <c r="Q519" s="221"/>
      <c r="R519" s="222"/>
      <c r="S519" s="222"/>
      <c r="T519" s="222"/>
      <c r="U519" s="222"/>
      <c r="V519" s="222"/>
      <c r="W519" s="222"/>
      <c r="X519" s="222"/>
      <c r="Y519" s="222"/>
      <c r="Z519" s="212"/>
      <c r="AA519" s="212"/>
      <c r="AB519" s="212"/>
      <c r="AC519" s="212"/>
      <c r="AD519" s="212"/>
      <c r="AE519" s="212"/>
      <c r="AF519" s="212"/>
      <c r="AG519" s="212" t="s">
        <v>199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55" t="s">
        <v>663</v>
      </c>
      <c r="D520" s="226"/>
      <c r="E520" s="227">
        <v>0.18240000000000001</v>
      </c>
      <c r="F520" s="222"/>
      <c r="G520" s="222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22"/>
      <c r="Z520" s="212"/>
      <c r="AA520" s="212"/>
      <c r="AB520" s="212"/>
      <c r="AC520" s="212"/>
      <c r="AD520" s="212"/>
      <c r="AE520" s="212"/>
      <c r="AF520" s="212"/>
      <c r="AG520" s="212" t="s">
        <v>199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65" t="s">
        <v>242</v>
      </c>
      <c r="D521" s="260"/>
      <c r="E521" s="261">
        <v>0.18240000000000001</v>
      </c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22"/>
      <c r="Z521" s="212"/>
      <c r="AA521" s="212"/>
      <c r="AB521" s="212"/>
      <c r="AC521" s="212"/>
      <c r="AD521" s="212"/>
      <c r="AE521" s="212"/>
      <c r="AF521" s="212"/>
      <c r="AG521" s="212" t="s">
        <v>199</v>
      </c>
      <c r="AH521" s="212">
        <v>1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55" t="s">
        <v>290</v>
      </c>
      <c r="D522" s="226"/>
      <c r="E522" s="227"/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22"/>
      <c r="Z522" s="212"/>
      <c r="AA522" s="212"/>
      <c r="AB522" s="212"/>
      <c r="AC522" s="212"/>
      <c r="AD522" s="212"/>
      <c r="AE522" s="212"/>
      <c r="AF522" s="212"/>
      <c r="AG522" s="212" t="s">
        <v>199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55" t="s">
        <v>663</v>
      </c>
      <c r="D523" s="226"/>
      <c r="E523" s="227">
        <v>0.18240000000000001</v>
      </c>
      <c r="F523" s="222"/>
      <c r="G523" s="222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22"/>
      <c r="Z523" s="212"/>
      <c r="AA523" s="212"/>
      <c r="AB523" s="212"/>
      <c r="AC523" s="212"/>
      <c r="AD523" s="212"/>
      <c r="AE523" s="212"/>
      <c r="AF523" s="212"/>
      <c r="AG523" s="212" t="s">
        <v>199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65" t="s">
        <v>242</v>
      </c>
      <c r="D524" s="260"/>
      <c r="E524" s="261">
        <v>0.18240000000000001</v>
      </c>
      <c r="F524" s="222"/>
      <c r="G524" s="222"/>
      <c r="H524" s="222"/>
      <c r="I524" s="222"/>
      <c r="J524" s="222"/>
      <c r="K524" s="222"/>
      <c r="L524" s="222"/>
      <c r="M524" s="222"/>
      <c r="N524" s="221"/>
      <c r="O524" s="221"/>
      <c r="P524" s="221"/>
      <c r="Q524" s="221"/>
      <c r="R524" s="222"/>
      <c r="S524" s="222"/>
      <c r="T524" s="222"/>
      <c r="U524" s="222"/>
      <c r="V524" s="222"/>
      <c r="W524" s="222"/>
      <c r="X524" s="222"/>
      <c r="Y524" s="222"/>
      <c r="Z524" s="212"/>
      <c r="AA524" s="212"/>
      <c r="AB524" s="212"/>
      <c r="AC524" s="212"/>
      <c r="AD524" s="212"/>
      <c r="AE524" s="212"/>
      <c r="AF524" s="212"/>
      <c r="AG524" s="212" t="s">
        <v>199</v>
      </c>
      <c r="AH524" s="212">
        <v>1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19"/>
      <c r="B525" s="220"/>
      <c r="C525" s="255" t="s">
        <v>291</v>
      </c>
      <c r="D525" s="226"/>
      <c r="E525" s="227"/>
      <c r="F525" s="222"/>
      <c r="G525" s="22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22"/>
      <c r="Z525" s="212"/>
      <c r="AA525" s="212"/>
      <c r="AB525" s="212"/>
      <c r="AC525" s="212"/>
      <c r="AD525" s="212"/>
      <c r="AE525" s="212"/>
      <c r="AF525" s="212"/>
      <c r="AG525" s="212" t="s">
        <v>199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19"/>
      <c r="B526" s="220"/>
      <c r="C526" s="255" t="s">
        <v>663</v>
      </c>
      <c r="D526" s="226"/>
      <c r="E526" s="227">
        <v>0.18240000000000001</v>
      </c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22"/>
      <c r="Z526" s="212"/>
      <c r="AA526" s="212"/>
      <c r="AB526" s="212"/>
      <c r="AC526" s="212"/>
      <c r="AD526" s="212"/>
      <c r="AE526" s="212"/>
      <c r="AF526" s="212"/>
      <c r="AG526" s="212" t="s">
        <v>199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19"/>
      <c r="B527" s="220"/>
      <c r="C527" s="265" t="s">
        <v>242</v>
      </c>
      <c r="D527" s="260"/>
      <c r="E527" s="261">
        <v>0.18240000000000001</v>
      </c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22"/>
      <c r="Z527" s="212"/>
      <c r="AA527" s="212"/>
      <c r="AB527" s="212"/>
      <c r="AC527" s="212"/>
      <c r="AD527" s="212"/>
      <c r="AE527" s="212"/>
      <c r="AF527" s="212"/>
      <c r="AG527" s="212" t="s">
        <v>199</v>
      </c>
      <c r="AH527" s="212">
        <v>1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55" t="s">
        <v>292</v>
      </c>
      <c r="D528" s="226"/>
      <c r="E528" s="227"/>
      <c r="F528" s="222"/>
      <c r="G528" s="222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22"/>
      <c r="Z528" s="212"/>
      <c r="AA528" s="212"/>
      <c r="AB528" s="212"/>
      <c r="AC528" s="212"/>
      <c r="AD528" s="212"/>
      <c r="AE528" s="212"/>
      <c r="AF528" s="212"/>
      <c r="AG528" s="212" t="s">
        <v>199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19"/>
      <c r="B529" s="220"/>
      <c r="C529" s="255" t="s">
        <v>663</v>
      </c>
      <c r="D529" s="226"/>
      <c r="E529" s="227">
        <v>0.18240000000000001</v>
      </c>
      <c r="F529" s="222"/>
      <c r="G529" s="222"/>
      <c r="H529" s="222"/>
      <c r="I529" s="222"/>
      <c r="J529" s="222"/>
      <c r="K529" s="222"/>
      <c r="L529" s="222"/>
      <c r="M529" s="222"/>
      <c r="N529" s="221"/>
      <c r="O529" s="221"/>
      <c r="P529" s="221"/>
      <c r="Q529" s="221"/>
      <c r="R529" s="222"/>
      <c r="S529" s="222"/>
      <c r="T529" s="222"/>
      <c r="U529" s="222"/>
      <c r="V529" s="222"/>
      <c r="W529" s="222"/>
      <c r="X529" s="222"/>
      <c r="Y529" s="222"/>
      <c r="Z529" s="212"/>
      <c r="AA529" s="212"/>
      <c r="AB529" s="212"/>
      <c r="AC529" s="212"/>
      <c r="AD529" s="212"/>
      <c r="AE529" s="212"/>
      <c r="AF529" s="212"/>
      <c r="AG529" s="212" t="s">
        <v>199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 x14ac:dyDescent="0.2">
      <c r="A530" s="219"/>
      <c r="B530" s="220"/>
      <c r="C530" s="265" t="s">
        <v>242</v>
      </c>
      <c r="D530" s="260"/>
      <c r="E530" s="261">
        <v>0.18240000000000001</v>
      </c>
      <c r="F530" s="222"/>
      <c r="G530" s="222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22"/>
      <c r="Z530" s="212"/>
      <c r="AA530" s="212"/>
      <c r="AB530" s="212"/>
      <c r="AC530" s="212"/>
      <c r="AD530" s="212"/>
      <c r="AE530" s="212"/>
      <c r="AF530" s="212"/>
      <c r="AG530" s="212" t="s">
        <v>199</v>
      </c>
      <c r="AH530" s="212">
        <v>1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">
      <c r="A531" s="219"/>
      <c r="B531" s="220"/>
      <c r="C531" s="255" t="s">
        <v>293</v>
      </c>
      <c r="D531" s="226"/>
      <c r="E531" s="227"/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22"/>
      <c r="Z531" s="212"/>
      <c r="AA531" s="212"/>
      <c r="AB531" s="212"/>
      <c r="AC531" s="212"/>
      <c r="AD531" s="212"/>
      <c r="AE531" s="212"/>
      <c r="AF531" s="212"/>
      <c r="AG531" s="212" t="s">
        <v>199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19"/>
      <c r="B532" s="220"/>
      <c r="C532" s="255" t="s">
        <v>663</v>
      </c>
      <c r="D532" s="226"/>
      <c r="E532" s="227">
        <v>0.18240000000000001</v>
      </c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22"/>
      <c r="Z532" s="212"/>
      <c r="AA532" s="212"/>
      <c r="AB532" s="212"/>
      <c r="AC532" s="212"/>
      <c r="AD532" s="212"/>
      <c r="AE532" s="212"/>
      <c r="AF532" s="212"/>
      <c r="AG532" s="212" t="s">
        <v>199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65" t="s">
        <v>242</v>
      </c>
      <c r="D533" s="260"/>
      <c r="E533" s="261">
        <v>0.18240000000000001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22"/>
      <c r="Z533" s="212"/>
      <c r="AA533" s="212"/>
      <c r="AB533" s="212"/>
      <c r="AC533" s="212"/>
      <c r="AD533" s="212"/>
      <c r="AE533" s="212"/>
      <c r="AF533" s="212"/>
      <c r="AG533" s="212" t="s">
        <v>199</v>
      </c>
      <c r="AH533" s="212">
        <v>1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55" t="s">
        <v>294</v>
      </c>
      <c r="D534" s="226"/>
      <c r="E534" s="227"/>
      <c r="F534" s="222"/>
      <c r="G534" s="222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22"/>
      <c r="Z534" s="212"/>
      <c r="AA534" s="212"/>
      <c r="AB534" s="212"/>
      <c r="AC534" s="212"/>
      <c r="AD534" s="212"/>
      <c r="AE534" s="212"/>
      <c r="AF534" s="212"/>
      <c r="AG534" s="212" t="s">
        <v>199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19"/>
      <c r="B535" s="220"/>
      <c r="C535" s="255" t="s">
        <v>663</v>
      </c>
      <c r="D535" s="226"/>
      <c r="E535" s="227">
        <v>0.18240000000000001</v>
      </c>
      <c r="F535" s="222"/>
      <c r="G535" s="222"/>
      <c r="H535" s="222"/>
      <c r="I535" s="222"/>
      <c r="J535" s="222"/>
      <c r="K535" s="222"/>
      <c r="L535" s="222"/>
      <c r="M535" s="222"/>
      <c r="N535" s="221"/>
      <c r="O535" s="221"/>
      <c r="P535" s="221"/>
      <c r="Q535" s="221"/>
      <c r="R535" s="222"/>
      <c r="S535" s="222"/>
      <c r="T535" s="222"/>
      <c r="U535" s="222"/>
      <c r="V535" s="222"/>
      <c r="W535" s="222"/>
      <c r="X535" s="222"/>
      <c r="Y535" s="222"/>
      <c r="Z535" s="212"/>
      <c r="AA535" s="212"/>
      <c r="AB535" s="212"/>
      <c r="AC535" s="212"/>
      <c r="AD535" s="212"/>
      <c r="AE535" s="212"/>
      <c r="AF535" s="212"/>
      <c r="AG535" s="212" t="s">
        <v>199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65" t="s">
        <v>242</v>
      </c>
      <c r="D536" s="260"/>
      <c r="E536" s="261">
        <v>0.18240000000000001</v>
      </c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22"/>
      <c r="Z536" s="212"/>
      <c r="AA536" s="212"/>
      <c r="AB536" s="212"/>
      <c r="AC536" s="212"/>
      <c r="AD536" s="212"/>
      <c r="AE536" s="212"/>
      <c r="AF536" s="212"/>
      <c r="AG536" s="212" t="s">
        <v>199</v>
      </c>
      <c r="AH536" s="212">
        <v>1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55" t="s">
        <v>295</v>
      </c>
      <c r="D537" s="226"/>
      <c r="E537" s="227"/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22"/>
      <c r="Z537" s="212"/>
      <c r="AA537" s="212"/>
      <c r="AB537" s="212"/>
      <c r="AC537" s="212"/>
      <c r="AD537" s="212"/>
      <c r="AE537" s="212"/>
      <c r="AF537" s="212"/>
      <c r="AG537" s="212" t="s">
        <v>199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19"/>
      <c r="B538" s="220"/>
      <c r="C538" s="255" t="s">
        <v>663</v>
      </c>
      <c r="D538" s="226"/>
      <c r="E538" s="227">
        <v>0.18240000000000001</v>
      </c>
      <c r="F538" s="222"/>
      <c r="G538" s="22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22"/>
      <c r="Z538" s="212"/>
      <c r="AA538" s="212"/>
      <c r="AB538" s="212"/>
      <c r="AC538" s="212"/>
      <c r="AD538" s="212"/>
      <c r="AE538" s="212"/>
      <c r="AF538" s="212"/>
      <c r="AG538" s="212" t="s">
        <v>199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">
      <c r="A539" s="219"/>
      <c r="B539" s="220"/>
      <c r="C539" s="265" t="s">
        <v>242</v>
      </c>
      <c r="D539" s="260"/>
      <c r="E539" s="261">
        <v>0.18240000000000001</v>
      </c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22"/>
      <c r="Z539" s="212"/>
      <c r="AA539" s="212"/>
      <c r="AB539" s="212"/>
      <c r="AC539" s="212"/>
      <c r="AD539" s="212"/>
      <c r="AE539" s="212"/>
      <c r="AF539" s="212"/>
      <c r="AG539" s="212" t="s">
        <v>199</v>
      </c>
      <c r="AH539" s="212">
        <v>1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x14ac:dyDescent="0.2">
      <c r="A540" s="229" t="s">
        <v>175</v>
      </c>
      <c r="B540" s="230" t="s">
        <v>96</v>
      </c>
      <c r="C540" s="252" t="s">
        <v>97</v>
      </c>
      <c r="D540" s="231"/>
      <c r="E540" s="232"/>
      <c r="F540" s="233"/>
      <c r="G540" s="233">
        <f>SUMIF(AG541:AG550,"&lt;&gt;NOR",G541:G550)</f>
        <v>0</v>
      </c>
      <c r="H540" s="233"/>
      <c r="I540" s="233">
        <f>SUM(I541:I550)</f>
        <v>0</v>
      </c>
      <c r="J540" s="233"/>
      <c r="K540" s="233">
        <f>SUM(K541:K550)</f>
        <v>0</v>
      </c>
      <c r="L540" s="233"/>
      <c r="M540" s="233">
        <f>SUM(M541:M550)</f>
        <v>0</v>
      </c>
      <c r="N540" s="232"/>
      <c r="O540" s="232">
        <f>SUM(O541:O550)</f>
        <v>0</v>
      </c>
      <c r="P540" s="232"/>
      <c r="Q540" s="232">
        <f>SUM(Q541:Q550)</f>
        <v>0</v>
      </c>
      <c r="R540" s="233"/>
      <c r="S540" s="233"/>
      <c r="T540" s="234"/>
      <c r="U540" s="228"/>
      <c r="V540" s="228">
        <f>SUM(V541:V550)</f>
        <v>0</v>
      </c>
      <c r="W540" s="228"/>
      <c r="X540" s="228"/>
      <c r="Y540" s="228"/>
      <c r="AG540" t="s">
        <v>176</v>
      </c>
    </row>
    <row r="541" spans="1:60" ht="22.5" outlineLevel="1" x14ac:dyDescent="0.2">
      <c r="A541" s="236">
        <v>37</v>
      </c>
      <c r="B541" s="237" t="s">
        <v>666</v>
      </c>
      <c r="C541" s="253" t="s">
        <v>667</v>
      </c>
      <c r="D541" s="238" t="s">
        <v>179</v>
      </c>
      <c r="E541" s="239">
        <v>6</v>
      </c>
      <c r="F541" s="240"/>
      <c r="G541" s="241">
        <f>ROUND(E541*F541,2)</f>
        <v>0</v>
      </c>
      <c r="H541" s="240"/>
      <c r="I541" s="241">
        <f>ROUND(E541*H541,2)</f>
        <v>0</v>
      </c>
      <c r="J541" s="240"/>
      <c r="K541" s="241">
        <f>ROUND(E541*J541,2)</f>
        <v>0</v>
      </c>
      <c r="L541" s="241">
        <v>12</v>
      </c>
      <c r="M541" s="241">
        <f>G541*(1+L541/100)</f>
        <v>0</v>
      </c>
      <c r="N541" s="239">
        <v>0</v>
      </c>
      <c r="O541" s="239">
        <f>ROUND(E541*N541,2)</f>
        <v>0</v>
      </c>
      <c r="P541" s="239">
        <v>0</v>
      </c>
      <c r="Q541" s="239">
        <f>ROUND(E541*P541,2)</f>
        <v>0</v>
      </c>
      <c r="R541" s="241"/>
      <c r="S541" s="241" t="s">
        <v>193</v>
      </c>
      <c r="T541" s="242" t="s">
        <v>181</v>
      </c>
      <c r="U541" s="222">
        <v>0</v>
      </c>
      <c r="V541" s="222">
        <f>ROUND(E541*U541,2)</f>
        <v>0</v>
      </c>
      <c r="W541" s="222"/>
      <c r="X541" s="222" t="s">
        <v>226</v>
      </c>
      <c r="Y541" s="222" t="s">
        <v>183</v>
      </c>
      <c r="Z541" s="212"/>
      <c r="AA541" s="212"/>
      <c r="AB541" s="212"/>
      <c r="AC541" s="212"/>
      <c r="AD541" s="212"/>
      <c r="AE541" s="212"/>
      <c r="AF541" s="212"/>
      <c r="AG541" s="212" t="s">
        <v>253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2" x14ac:dyDescent="0.2">
      <c r="A542" s="219"/>
      <c r="B542" s="220"/>
      <c r="C542" s="254" t="s">
        <v>668</v>
      </c>
      <c r="D542" s="243"/>
      <c r="E542" s="243"/>
      <c r="F542" s="243"/>
      <c r="G542" s="243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22"/>
      <c r="Z542" s="212"/>
      <c r="AA542" s="212"/>
      <c r="AB542" s="212"/>
      <c r="AC542" s="212"/>
      <c r="AD542" s="212"/>
      <c r="AE542" s="212"/>
      <c r="AF542" s="212"/>
      <c r="AG542" s="212" t="s">
        <v>186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44" t="str">
        <f>C542</f>
        <v>včetně kotvících a spojovacích prvků, kování, závěsu, lemování, příslušenství, vnitřního parapetu, značení, doplňků a povrchové úpravy</v>
      </c>
      <c r="BB542" s="212"/>
      <c r="BC542" s="212"/>
      <c r="BD542" s="212"/>
      <c r="BE542" s="212"/>
      <c r="BF542" s="212"/>
      <c r="BG542" s="212"/>
      <c r="BH542" s="212"/>
    </row>
    <row r="543" spans="1:60" ht="33.75" outlineLevel="2" x14ac:dyDescent="0.2">
      <c r="A543" s="219"/>
      <c r="B543" s="220"/>
      <c r="C543" s="255" t="s">
        <v>669</v>
      </c>
      <c r="D543" s="226"/>
      <c r="E543" s="227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22"/>
      <c r="Z543" s="212"/>
      <c r="AA543" s="212"/>
      <c r="AB543" s="212"/>
      <c r="AC543" s="212"/>
      <c r="AD543" s="212"/>
      <c r="AE543" s="212"/>
      <c r="AF543" s="212"/>
      <c r="AG543" s="212" t="s">
        <v>199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19"/>
      <c r="B544" s="220"/>
      <c r="C544" s="255" t="s">
        <v>670</v>
      </c>
      <c r="D544" s="226"/>
      <c r="E544" s="227">
        <v>6</v>
      </c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22"/>
      <c r="Z544" s="212"/>
      <c r="AA544" s="212"/>
      <c r="AB544" s="212"/>
      <c r="AC544" s="212"/>
      <c r="AD544" s="212"/>
      <c r="AE544" s="212"/>
      <c r="AF544" s="212"/>
      <c r="AG544" s="212" t="s">
        <v>199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65" t="s">
        <v>242</v>
      </c>
      <c r="D545" s="260"/>
      <c r="E545" s="261">
        <v>6</v>
      </c>
      <c r="F545" s="222"/>
      <c r="G545" s="222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22"/>
      <c r="Z545" s="212"/>
      <c r="AA545" s="212"/>
      <c r="AB545" s="212"/>
      <c r="AC545" s="212"/>
      <c r="AD545" s="212"/>
      <c r="AE545" s="212"/>
      <c r="AF545" s="212"/>
      <c r="AG545" s="212" t="s">
        <v>199</v>
      </c>
      <c r="AH545" s="212">
        <v>1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36">
        <v>38</v>
      </c>
      <c r="B546" s="237" t="s">
        <v>671</v>
      </c>
      <c r="C546" s="253" t="s">
        <v>672</v>
      </c>
      <c r="D546" s="238" t="s">
        <v>179</v>
      </c>
      <c r="E546" s="239">
        <v>1</v>
      </c>
      <c r="F546" s="240"/>
      <c r="G546" s="241">
        <f>ROUND(E546*F546,2)</f>
        <v>0</v>
      </c>
      <c r="H546" s="240"/>
      <c r="I546" s="241">
        <f>ROUND(E546*H546,2)</f>
        <v>0</v>
      </c>
      <c r="J546" s="240"/>
      <c r="K546" s="241">
        <f>ROUND(E546*J546,2)</f>
        <v>0</v>
      </c>
      <c r="L546" s="241">
        <v>12</v>
      </c>
      <c r="M546" s="241">
        <f>G546*(1+L546/100)</f>
        <v>0</v>
      </c>
      <c r="N546" s="239">
        <v>0</v>
      </c>
      <c r="O546" s="239">
        <f>ROUND(E546*N546,2)</f>
        <v>0</v>
      </c>
      <c r="P546" s="239">
        <v>0</v>
      </c>
      <c r="Q546" s="239">
        <f>ROUND(E546*P546,2)</f>
        <v>0</v>
      </c>
      <c r="R546" s="241"/>
      <c r="S546" s="241" t="s">
        <v>193</v>
      </c>
      <c r="T546" s="242" t="s">
        <v>181</v>
      </c>
      <c r="U546" s="222">
        <v>0</v>
      </c>
      <c r="V546" s="222">
        <f>ROUND(E546*U546,2)</f>
        <v>0</v>
      </c>
      <c r="W546" s="222"/>
      <c r="X546" s="222" t="s">
        <v>226</v>
      </c>
      <c r="Y546" s="222" t="s">
        <v>183</v>
      </c>
      <c r="Z546" s="212"/>
      <c r="AA546" s="212"/>
      <c r="AB546" s="212"/>
      <c r="AC546" s="212"/>
      <c r="AD546" s="212"/>
      <c r="AE546" s="212"/>
      <c r="AF546" s="212"/>
      <c r="AG546" s="212" t="s">
        <v>253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2" x14ac:dyDescent="0.2">
      <c r="A547" s="219"/>
      <c r="B547" s="220"/>
      <c r="C547" s="254" t="s">
        <v>673</v>
      </c>
      <c r="D547" s="243"/>
      <c r="E547" s="243"/>
      <c r="F547" s="243"/>
      <c r="G547" s="243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22"/>
      <c r="Z547" s="212"/>
      <c r="AA547" s="212"/>
      <c r="AB547" s="212"/>
      <c r="AC547" s="212"/>
      <c r="AD547" s="212"/>
      <c r="AE547" s="212"/>
      <c r="AF547" s="212"/>
      <c r="AG547" s="212" t="s">
        <v>186</v>
      </c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44" t="str">
        <f>C547</f>
        <v>včetně kotvících a spojovacích prvků, kotvení, závěsu, lemování, příslušenství, doplňků a povrchové úpravy</v>
      </c>
      <c r="BB547" s="212"/>
      <c r="BC547" s="212"/>
      <c r="BD547" s="212"/>
      <c r="BE547" s="212"/>
      <c r="BF547" s="212"/>
      <c r="BG547" s="212"/>
      <c r="BH547" s="212"/>
    </row>
    <row r="548" spans="1:60" outlineLevel="2" x14ac:dyDescent="0.2">
      <c r="A548" s="219"/>
      <c r="B548" s="220"/>
      <c r="C548" s="255" t="s">
        <v>287</v>
      </c>
      <c r="D548" s="226"/>
      <c r="E548" s="227"/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22"/>
      <c r="Z548" s="212"/>
      <c r="AA548" s="212"/>
      <c r="AB548" s="212"/>
      <c r="AC548" s="212"/>
      <c r="AD548" s="212"/>
      <c r="AE548" s="212"/>
      <c r="AF548" s="212"/>
      <c r="AG548" s="212" t="s">
        <v>199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3" x14ac:dyDescent="0.2">
      <c r="A549" s="219"/>
      <c r="B549" s="220"/>
      <c r="C549" s="255" t="s">
        <v>78</v>
      </c>
      <c r="D549" s="226"/>
      <c r="E549" s="227">
        <v>1</v>
      </c>
      <c r="F549" s="222"/>
      <c r="G549" s="222"/>
      <c r="H549" s="222"/>
      <c r="I549" s="222"/>
      <c r="J549" s="222"/>
      <c r="K549" s="222"/>
      <c r="L549" s="222"/>
      <c r="M549" s="222"/>
      <c r="N549" s="221"/>
      <c r="O549" s="221"/>
      <c r="P549" s="221"/>
      <c r="Q549" s="221"/>
      <c r="R549" s="222"/>
      <c r="S549" s="222"/>
      <c r="T549" s="222"/>
      <c r="U549" s="222"/>
      <c r="V549" s="222"/>
      <c r="W549" s="222"/>
      <c r="X549" s="222"/>
      <c r="Y549" s="222"/>
      <c r="Z549" s="212"/>
      <c r="AA549" s="212"/>
      <c r="AB549" s="212"/>
      <c r="AC549" s="212"/>
      <c r="AD549" s="212"/>
      <c r="AE549" s="212"/>
      <c r="AF549" s="212"/>
      <c r="AG549" s="212" t="s">
        <v>199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19"/>
      <c r="B550" s="220"/>
      <c r="C550" s="265" t="s">
        <v>242</v>
      </c>
      <c r="D550" s="260"/>
      <c r="E550" s="261">
        <v>1</v>
      </c>
      <c r="F550" s="222"/>
      <c r="G550" s="222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22"/>
      <c r="Z550" s="212"/>
      <c r="AA550" s="212"/>
      <c r="AB550" s="212"/>
      <c r="AC550" s="212"/>
      <c r="AD550" s="212"/>
      <c r="AE550" s="212"/>
      <c r="AF550" s="212"/>
      <c r="AG550" s="212" t="s">
        <v>199</v>
      </c>
      <c r="AH550" s="212">
        <v>1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x14ac:dyDescent="0.2">
      <c r="A551" s="229" t="s">
        <v>175</v>
      </c>
      <c r="B551" s="230" t="s">
        <v>98</v>
      </c>
      <c r="C551" s="252" t="s">
        <v>99</v>
      </c>
      <c r="D551" s="231"/>
      <c r="E551" s="232"/>
      <c r="F551" s="233"/>
      <c r="G551" s="233">
        <f>SUMIF(AG552:AG621,"&lt;&gt;NOR",G552:G621)</f>
        <v>0</v>
      </c>
      <c r="H551" s="233"/>
      <c r="I551" s="233">
        <f>SUM(I552:I621)</f>
        <v>0</v>
      </c>
      <c r="J551" s="233"/>
      <c r="K551" s="233">
        <f>SUM(K552:K621)</f>
        <v>0</v>
      </c>
      <c r="L551" s="233"/>
      <c r="M551" s="233">
        <f>SUM(M552:M621)</f>
        <v>0</v>
      </c>
      <c r="N551" s="232"/>
      <c r="O551" s="232">
        <f>SUM(O552:O621)</f>
        <v>2.1999999999999997</v>
      </c>
      <c r="P551" s="232"/>
      <c r="Q551" s="232">
        <f>SUM(Q552:Q621)</f>
        <v>0</v>
      </c>
      <c r="R551" s="233"/>
      <c r="S551" s="233"/>
      <c r="T551" s="234"/>
      <c r="U551" s="228"/>
      <c r="V551" s="228">
        <f>SUM(V552:V621)</f>
        <v>52.95</v>
      </c>
      <c r="W551" s="228"/>
      <c r="X551" s="228"/>
      <c r="Y551" s="228"/>
      <c r="AG551" t="s">
        <v>176</v>
      </c>
    </row>
    <row r="552" spans="1:60" outlineLevel="1" x14ac:dyDescent="0.2">
      <c r="A552" s="236">
        <v>39</v>
      </c>
      <c r="B552" s="237" t="s">
        <v>674</v>
      </c>
      <c r="C552" s="253" t="s">
        <v>675</v>
      </c>
      <c r="D552" s="238" t="s">
        <v>224</v>
      </c>
      <c r="E552" s="239">
        <v>155.4</v>
      </c>
      <c r="F552" s="240"/>
      <c r="G552" s="241">
        <f>ROUND(E552*F552,2)</f>
        <v>0</v>
      </c>
      <c r="H552" s="240"/>
      <c r="I552" s="241">
        <f>ROUND(E552*H552,2)</f>
        <v>0</v>
      </c>
      <c r="J552" s="240"/>
      <c r="K552" s="241">
        <f>ROUND(E552*J552,2)</f>
        <v>0</v>
      </c>
      <c r="L552" s="241">
        <v>12</v>
      </c>
      <c r="M552" s="241">
        <f>G552*(1+L552/100)</f>
        <v>0</v>
      </c>
      <c r="N552" s="239">
        <v>7.3499999999999998E-3</v>
      </c>
      <c r="O552" s="239">
        <f>ROUND(E552*N552,2)</f>
        <v>1.1399999999999999</v>
      </c>
      <c r="P552" s="239">
        <v>0</v>
      </c>
      <c r="Q552" s="239">
        <f>ROUND(E552*P552,2)</f>
        <v>0</v>
      </c>
      <c r="R552" s="241" t="s">
        <v>285</v>
      </c>
      <c r="S552" s="241" t="s">
        <v>180</v>
      </c>
      <c r="T552" s="242" t="s">
        <v>180</v>
      </c>
      <c r="U552" s="222">
        <v>7.0999999999999994E-2</v>
      </c>
      <c r="V552" s="222">
        <f>ROUND(E552*U552,2)</f>
        <v>11.03</v>
      </c>
      <c r="W552" s="222"/>
      <c r="X552" s="222" t="s">
        <v>226</v>
      </c>
      <c r="Y552" s="222" t="s">
        <v>183</v>
      </c>
      <c r="Z552" s="212"/>
      <c r="AA552" s="212"/>
      <c r="AB552" s="212"/>
      <c r="AC552" s="212"/>
      <c r="AD552" s="212"/>
      <c r="AE552" s="212"/>
      <c r="AF552" s="212"/>
      <c r="AG552" s="212" t="s">
        <v>227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2" x14ac:dyDescent="0.2">
      <c r="A553" s="219"/>
      <c r="B553" s="220"/>
      <c r="C553" s="264" t="s">
        <v>676</v>
      </c>
      <c r="D553" s="262"/>
      <c r="E553" s="262"/>
      <c r="F553" s="262"/>
      <c r="G553" s="26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22"/>
      <c r="Z553" s="212"/>
      <c r="AA553" s="212"/>
      <c r="AB553" s="212"/>
      <c r="AC553" s="212"/>
      <c r="AD553" s="212"/>
      <c r="AE553" s="212"/>
      <c r="AF553" s="212"/>
      <c r="AG553" s="212" t="s">
        <v>229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">
      <c r="A554" s="219"/>
      <c r="B554" s="220"/>
      <c r="C554" s="255" t="s">
        <v>677</v>
      </c>
      <c r="D554" s="226"/>
      <c r="E554" s="227"/>
      <c r="F554" s="222"/>
      <c r="G554" s="222"/>
      <c r="H554" s="222"/>
      <c r="I554" s="222"/>
      <c r="J554" s="222"/>
      <c r="K554" s="222"/>
      <c r="L554" s="222"/>
      <c r="M554" s="222"/>
      <c r="N554" s="221"/>
      <c r="O554" s="221"/>
      <c r="P554" s="221"/>
      <c r="Q554" s="221"/>
      <c r="R554" s="222"/>
      <c r="S554" s="222"/>
      <c r="T554" s="222"/>
      <c r="U554" s="222"/>
      <c r="V554" s="222"/>
      <c r="W554" s="222"/>
      <c r="X554" s="222"/>
      <c r="Y554" s="222"/>
      <c r="Z554" s="212"/>
      <c r="AA554" s="212"/>
      <c r="AB554" s="212"/>
      <c r="AC554" s="212"/>
      <c r="AD554" s="212"/>
      <c r="AE554" s="212"/>
      <c r="AF554" s="212"/>
      <c r="AG554" s="212" t="s">
        <v>199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3" x14ac:dyDescent="0.2">
      <c r="A555" s="219"/>
      <c r="B555" s="220"/>
      <c r="C555" s="255" t="s">
        <v>678</v>
      </c>
      <c r="D555" s="226"/>
      <c r="E555" s="227">
        <v>155.4</v>
      </c>
      <c r="F555" s="222"/>
      <c r="G555" s="222"/>
      <c r="H555" s="222"/>
      <c r="I555" s="222"/>
      <c r="J555" s="222"/>
      <c r="K555" s="222"/>
      <c r="L555" s="222"/>
      <c r="M555" s="222"/>
      <c r="N555" s="221"/>
      <c r="O555" s="221"/>
      <c r="P555" s="221"/>
      <c r="Q555" s="221"/>
      <c r="R555" s="222"/>
      <c r="S555" s="222"/>
      <c r="T555" s="222"/>
      <c r="U555" s="222"/>
      <c r="V555" s="222"/>
      <c r="W555" s="222"/>
      <c r="X555" s="222"/>
      <c r="Y555" s="222"/>
      <c r="Z555" s="212"/>
      <c r="AA555" s="212"/>
      <c r="AB555" s="212"/>
      <c r="AC555" s="212"/>
      <c r="AD555" s="212"/>
      <c r="AE555" s="212"/>
      <c r="AF555" s="212"/>
      <c r="AG555" s="212" t="s">
        <v>199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3" x14ac:dyDescent="0.2">
      <c r="A556" s="219"/>
      <c r="B556" s="220"/>
      <c r="C556" s="265" t="s">
        <v>242</v>
      </c>
      <c r="D556" s="260"/>
      <c r="E556" s="261">
        <v>155.4</v>
      </c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22"/>
      <c r="Z556" s="212"/>
      <c r="AA556" s="212"/>
      <c r="AB556" s="212"/>
      <c r="AC556" s="212"/>
      <c r="AD556" s="212"/>
      <c r="AE556" s="212"/>
      <c r="AF556" s="212"/>
      <c r="AG556" s="212" t="s">
        <v>199</v>
      </c>
      <c r="AH556" s="212">
        <v>1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ht="22.5" outlineLevel="1" x14ac:dyDescent="0.2">
      <c r="A557" s="236">
        <v>40</v>
      </c>
      <c r="B557" s="237" t="s">
        <v>679</v>
      </c>
      <c r="C557" s="253" t="s">
        <v>680</v>
      </c>
      <c r="D557" s="238" t="s">
        <v>224</v>
      </c>
      <c r="E557" s="239">
        <v>155.4</v>
      </c>
      <c r="F557" s="240"/>
      <c r="G557" s="241">
        <f>ROUND(E557*F557,2)</f>
        <v>0</v>
      </c>
      <c r="H557" s="240"/>
      <c r="I557" s="241">
        <f>ROUND(E557*H557,2)</f>
        <v>0</v>
      </c>
      <c r="J557" s="240"/>
      <c r="K557" s="241">
        <f>ROUND(E557*J557,2)</f>
        <v>0</v>
      </c>
      <c r="L557" s="241">
        <v>12</v>
      </c>
      <c r="M557" s="241">
        <f>G557*(1+L557/100)</f>
        <v>0</v>
      </c>
      <c r="N557" s="239">
        <v>0</v>
      </c>
      <c r="O557" s="239">
        <f>ROUND(E557*N557,2)</f>
        <v>0</v>
      </c>
      <c r="P557" s="239">
        <v>0</v>
      </c>
      <c r="Q557" s="239">
        <f>ROUND(E557*P557,2)</f>
        <v>0</v>
      </c>
      <c r="R557" s="241" t="s">
        <v>285</v>
      </c>
      <c r="S557" s="241" t="s">
        <v>180</v>
      </c>
      <c r="T557" s="242" t="s">
        <v>180</v>
      </c>
      <c r="U557" s="222">
        <v>5.5E-2</v>
      </c>
      <c r="V557" s="222">
        <f>ROUND(E557*U557,2)</f>
        <v>8.5500000000000007</v>
      </c>
      <c r="W557" s="222"/>
      <c r="X557" s="222" t="s">
        <v>226</v>
      </c>
      <c r="Y557" s="222" t="s">
        <v>183</v>
      </c>
      <c r="Z557" s="212"/>
      <c r="AA557" s="212"/>
      <c r="AB557" s="212"/>
      <c r="AC557" s="212"/>
      <c r="AD557" s="212"/>
      <c r="AE557" s="212"/>
      <c r="AF557" s="212"/>
      <c r="AG557" s="212" t="s">
        <v>227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2" x14ac:dyDescent="0.2">
      <c r="A558" s="219"/>
      <c r="B558" s="220"/>
      <c r="C558" s="264" t="s">
        <v>676</v>
      </c>
      <c r="D558" s="262"/>
      <c r="E558" s="262"/>
      <c r="F558" s="262"/>
      <c r="G558" s="26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22"/>
      <c r="Z558" s="212"/>
      <c r="AA558" s="212"/>
      <c r="AB558" s="212"/>
      <c r="AC558" s="212"/>
      <c r="AD558" s="212"/>
      <c r="AE558" s="212"/>
      <c r="AF558" s="212"/>
      <c r="AG558" s="212" t="s">
        <v>229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2" x14ac:dyDescent="0.2">
      <c r="A559" s="219"/>
      <c r="B559" s="220"/>
      <c r="C559" s="255" t="s">
        <v>681</v>
      </c>
      <c r="D559" s="226"/>
      <c r="E559" s="227">
        <v>155.4</v>
      </c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22"/>
      <c r="Z559" s="212"/>
      <c r="AA559" s="212"/>
      <c r="AB559" s="212"/>
      <c r="AC559" s="212"/>
      <c r="AD559" s="212"/>
      <c r="AE559" s="212"/>
      <c r="AF559" s="212"/>
      <c r="AG559" s="212" t="s">
        <v>199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19"/>
      <c r="B560" s="220"/>
      <c r="C560" s="265" t="s">
        <v>242</v>
      </c>
      <c r="D560" s="260"/>
      <c r="E560" s="261">
        <v>155.4</v>
      </c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22"/>
      <c r="Z560" s="212"/>
      <c r="AA560" s="212"/>
      <c r="AB560" s="212"/>
      <c r="AC560" s="212"/>
      <c r="AD560" s="212"/>
      <c r="AE560" s="212"/>
      <c r="AF560" s="212"/>
      <c r="AG560" s="212" t="s">
        <v>199</v>
      </c>
      <c r="AH560" s="212">
        <v>1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ht="22.5" outlineLevel="1" x14ac:dyDescent="0.2">
      <c r="A561" s="236">
        <v>41</v>
      </c>
      <c r="B561" s="237" t="s">
        <v>682</v>
      </c>
      <c r="C561" s="253" t="s">
        <v>683</v>
      </c>
      <c r="D561" s="238" t="s">
        <v>224</v>
      </c>
      <c r="E561" s="239">
        <v>155.4</v>
      </c>
      <c r="F561" s="240"/>
      <c r="G561" s="241">
        <f>ROUND(E561*F561,2)</f>
        <v>0</v>
      </c>
      <c r="H561" s="240"/>
      <c r="I561" s="241">
        <f>ROUND(E561*H561,2)</f>
        <v>0</v>
      </c>
      <c r="J561" s="240"/>
      <c r="K561" s="241">
        <f>ROUND(E561*J561,2)</f>
        <v>0</v>
      </c>
      <c r="L561" s="241">
        <v>12</v>
      </c>
      <c r="M561" s="241">
        <f>G561*(1+L561/100)</f>
        <v>0</v>
      </c>
      <c r="N561" s="239">
        <v>1.2E-4</v>
      </c>
      <c r="O561" s="239">
        <f>ROUND(E561*N561,2)</f>
        <v>0.02</v>
      </c>
      <c r="P561" s="239">
        <v>0</v>
      </c>
      <c r="Q561" s="239">
        <f>ROUND(E561*P561,2)</f>
        <v>0</v>
      </c>
      <c r="R561" s="241" t="s">
        <v>285</v>
      </c>
      <c r="S561" s="241" t="s">
        <v>180</v>
      </c>
      <c r="T561" s="242" t="s">
        <v>180</v>
      </c>
      <c r="U561" s="222">
        <v>1E-3</v>
      </c>
      <c r="V561" s="222">
        <f>ROUND(E561*U561,2)</f>
        <v>0.16</v>
      </c>
      <c r="W561" s="222"/>
      <c r="X561" s="222" t="s">
        <v>226</v>
      </c>
      <c r="Y561" s="222" t="s">
        <v>183</v>
      </c>
      <c r="Z561" s="212"/>
      <c r="AA561" s="212"/>
      <c r="AB561" s="212"/>
      <c r="AC561" s="212"/>
      <c r="AD561" s="212"/>
      <c r="AE561" s="212"/>
      <c r="AF561" s="212"/>
      <c r="AG561" s="212" t="s">
        <v>227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2" x14ac:dyDescent="0.2">
      <c r="A562" s="219"/>
      <c r="B562" s="220"/>
      <c r="C562" s="264" t="s">
        <v>676</v>
      </c>
      <c r="D562" s="262"/>
      <c r="E562" s="262"/>
      <c r="F562" s="262"/>
      <c r="G562" s="26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22"/>
      <c r="Z562" s="212"/>
      <c r="AA562" s="212"/>
      <c r="AB562" s="212"/>
      <c r="AC562" s="212"/>
      <c r="AD562" s="212"/>
      <c r="AE562" s="212"/>
      <c r="AF562" s="212"/>
      <c r="AG562" s="212" t="s">
        <v>229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2" x14ac:dyDescent="0.2">
      <c r="A563" s="219"/>
      <c r="B563" s="220"/>
      <c r="C563" s="255" t="s">
        <v>681</v>
      </c>
      <c r="D563" s="226"/>
      <c r="E563" s="227">
        <v>155.4</v>
      </c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22"/>
      <c r="Z563" s="212"/>
      <c r="AA563" s="212"/>
      <c r="AB563" s="212"/>
      <c r="AC563" s="212"/>
      <c r="AD563" s="212"/>
      <c r="AE563" s="212"/>
      <c r="AF563" s="212"/>
      <c r="AG563" s="212" t="s">
        <v>199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">
      <c r="A564" s="219"/>
      <c r="B564" s="220"/>
      <c r="C564" s="265" t="s">
        <v>242</v>
      </c>
      <c r="D564" s="260"/>
      <c r="E564" s="261">
        <v>155.4</v>
      </c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22"/>
      <c r="Z564" s="212"/>
      <c r="AA564" s="212"/>
      <c r="AB564" s="212"/>
      <c r="AC564" s="212"/>
      <c r="AD564" s="212"/>
      <c r="AE564" s="212"/>
      <c r="AF564" s="212"/>
      <c r="AG564" s="212" t="s">
        <v>199</v>
      </c>
      <c r="AH564" s="212">
        <v>1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36">
        <v>42</v>
      </c>
      <c r="B565" s="237" t="s">
        <v>684</v>
      </c>
      <c r="C565" s="253" t="s">
        <v>685</v>
      </c>
      <c r="D565" s="238" t="s">
        <v>224</v>
      </c>
      <c r="E565" s="239">
        <v>155.4</v>
      </c>
      <c r="F565" s="240"/>
      <c r="G565" s="241">
        <f>ROUND(E565*F565,2)</f>
        <v>0</v>
      </c>
      <c r="H565" s="240"/>
      <c r="I565" s="241">
        <f>ROUND(E565*H565,2)</f>
        <v>0</v>
      </c>
      <c r="J565" s="240"/>
      <c r="K565" s="241">
        <f>ROUND(E565*J565,2)</f>
        <v>0</v>
      </c>
      <c r="L565" s="241">
        <v>12</v>
      </c>
      <c r="M565" s="241">
        <f>G565*(1+L565/100)</f>
        <v>0</v>
      </c>
      <c r="N565" s="239">
        <v>0</v>
      </c>
      <c r="O565" s="239">
        <f>ROUND(E565*N565,2)</f>
        <v>0</v>
      </c>
      <c r="P565" s="239">
        <v>0</v>
      </c>
      <c r="Q565" s="239">
        <f>ROUND(E565*P565,2)</f>
        <v>0</v>
      </c>
      <c r="R565" s="241" t="s">
        <v>285</v>
      </c>
      <c r="S565" s="241" t="s">
        <v>180</v>
      </c>
      <c r="T565" s="242" t="s">
        <v>180</v>
      </c>
      <c r="U565" s="222">
        <v>1.9499999999999999E-3</v>
      </c>
      <c r="V565" s="222">
        <f>ROUND(E565*U565,2)</f>
        <v>0.3</v>
      </c>
      <c r="W565" s="222"/>
      <c r="X565" s="222" t="s">
        <v>226</v>
      </c>
      <c r="Y565" s="222" t="s">
        <v>183</v>
      </c>
      <c r="Z565" s="212"/>
      <c r="AA565" s="212"/>
      <c r="AB565" s="212"/>
      <c r="AC565" s="212"/>
      <c r="AD565" s="212"/>
      <c r="AE565" s="212"/>
      <c r="AF565" s="212"/>
      <c r="AG565" s="212" t="s">
        <v>227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">
      <c r="A566" s="219"/>
      <c r="B566" s="220"/>
      <c r="C566" s="255" t="s">
        <v>681</v>
      </c>
      <c r="D566" s="226"/>
      <c r="E566" s="227">
        <v>155.4</v>
      </c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22"/>
      <c r="Z566" s="212"/>
      <c r="AA566" s="212"/>
      <c r="AB566" s="212"/>
      <c r="AC566" s="212"/>
      <c r="AD566" s="212"/>
      <c r="AE566" s="212"/>
      <c r="AF566" s="212"/>
      <c r="AG566" s="212" t="s">
        <v>199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3" x14ac:dyDescent="0.2">
      <c r="A567" s="219"/>
      <c r="B567" s="220"/>
      <c r="C567" s="265" t="s">
        <v>242</v>
      </c>
      <c r="D567" s="260"/>
      <c r="E567" s="261">
        <v>155.4</v>
      </c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22"/>
      <c r="Z567" s="212"/>
      <c r="AA567" s="212"/>
      <c r="AB567" s="212"/>
      <c r="AC567" s="212"/>
      <c r="AD567" s="212"/>
      <c r="AE567" s="212"/>
      <c r="AF567" s="212"/>
      <c r="AG567" s="212" t="s">
        <v>199</v>
      </c>
      <c r="AH567" s="212">
        <v>1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36">
        <v>43</v>
      </c>
      <c r="B568" s="237" t="s">
        <v>686</v>
      </c>
      <c r="C568" s="253" t="s">
        <v>687</v>
      </c>
      <c r="D568" s="238" t="s">
        <v>224</v>
      </c>
      <c r="E568" s="239">
        <v>155.4</v>
      </c>
      <c r="F568" s="240"/>
      <c r="G568" s="241">
        <f>ROUND(E568*F568,2)</f>
        <v>0</v>
      </c>
      <c r="H568" s="240"/>
      <c r="I568" s="241">
        <f>ROUND(E568*H568,2)</f>
        <v>0</v>
      </c>
      <c r="J568" s="240"/>
      <c r="K568" s="241">
        <f>ROUND(E568*J568,2)</f>
        <v>0</v>
      </c>
      <c r="L568" s="241">
        <v>12</v>
      </c>
      <c r="M568" s="241">
        <f>G568*(1+L568/100)</f>
        <v>0</v>
      </c>
      <c r="N568" s="239">
        <v>0</v>
      </c>
      <c r="O568" s="239">
        <f>ROUND(E568*N568,2)</f>
        <v>0</v>
      </c>
      <c r="P568" s="239">
        <v>0</v>
      </c>
      <c r="Q568" s="239">
        <f>ROUND(E568*P568,2)</f>
        <v>0</v>
      </c>
      <c r="R568" s="241" t="s">
        <v>285</v>
      </c>
      <c r="S568" s="241" t="s">
        <v>180</v>
      </c>
      <c r="T568" s="242" t="s">
        <v>180</v>
      </c>
      <c r="U568" s="222">
        <v>3.9699999999999999E-2</v>
      </c>
      <c r="V568" s="222">
        <f>ROUND(E568*U568,2)</f>
        <v>6.17</v>
      </c>
      <c r="W568" s="222"/>
      <c r="X568" s="222" t="s">
        <v>226</v>
      </c>
      <c r="Y568" s="222" t="s">
        <v>183</v>
      </c>
      <c r="Z568" s="212"/>
      <c r="AA568" s="212"/>
      <c r="AB568" s="212"/>
      <c r="AC568" s="212"/>
      <c r="AD568" s="212"/>
      <c r="AE568" s="212"/>
      <c r="AF568" s="212"/>
      <c r="AG568" s="212" t="s">
        <v>227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19"/>
      <c r="B569" s="220"/>
      <c r="C569" s="264" t="s">
        <v>688</v>
      </c>
      <c r="D569" s="262"/>
      <c r="E569" s="262"/>
      <c r="F569" s="262"/>
      <c r="G569" s="26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22"/>
      <c r="Z569" s="212"/>
      <c r="AA569" s="212"/>
      <c r="AB569" s="212"/>
      <c r="AC569" s="212"/>
      <c r="AD569" s="212"/>
      <c r="AE569" s="212"/>
      <c r="AF569" s="212"/>
      <c r="AG569" s="212" t="s">
        <v>229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2" x14ac:dyDescent="0.2">
      <c r="A570" s="219"/>
      <c r="B570" s="220"/>
      <c r="C570" s="255" t="s">
        <v>681</v>
      </c>
      <c r="D570" s="226"/>
      <c r="E570" s="227">
        <v>155.4</v>
      </c>
      <c r="F570" s="222"/>
      <c r="G570" s="222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22"/>
      <c r="Z570" s="212"/>
      <c r="AA570" s="212"/>
      <c r="AB570" s="212"/>
      <c r="AC570" s="212"/>
      <c r="AD570" s="212"/>
      <c r="AE570" s="212"/>
      <c r="AF570" s="212"/>
      <c r="AG570" s="212" t="s">
        <v>199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3" x14ac:dyDescent="0.2">
      <c r="A571" s="219"/>
      <c r="B571" s="220"/>
      <c r="C571" s="265" t="s">
        <v>242</v>
      </c>
      <c r="D571" s="260"/>
      <c r="E571" s="261">
        <v>155.4</v>
      </c>
      <c r="F571" s="222"/>
      <c r="G571" s="222"/>
      <c r="H571" s="222"/>
      <c r="I571" s="222"/>
      <c r="J571" s="222"/>
      <c r="K571" s="222"/>
      <c r="L571" s="222"/>
      <c r="M571" s="222"/>
      <c r="N571" s="221"/>
      <c r="O571" s="221"/>
      <c r="P571" s="221"/>
      <c r="Q571" s="221"/>
      <c r="R571" s="222"/>
      <c r="S571" s="222"/>
      <c r="T571" s="222"/>
      <c r="U571" s="222"/>
      <c r="V571" s="222"/>
      <c r="W571" s="222"/>
      <c r="X571" s="222"/>
      <c r="Y571" s="222"/>
      <c r="Z571" s="212"/>
      <c r="AA571" s="212"/>
      <c r="AB571" s="212"/>
      <c r="AC571" s="212"/>
      <c r="AD571" s="212"/>
      <c r="AE571" s="212"/>
      <c r="AF571" s="212"/>
      <c r="AG571" s="212" t="s">
        <v>199</v>
      </c>
      <c r="AH571" s="212">
        <v>1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36">
        <v>44</v>
      </c>
      <c r="B572" s="237" t="s">
        <v>689</v>
      </c>
      <c r="C572" s="253" t="s">
        <v>690</v>
      </c>
      <c r="D572" s="238" t="s">
        <v>262</v>
      </c>
      <c r="E572" s="239">
        <v>56</v>
      </c>
      <c r="F572" s="240"/>
      <c r="G572" s="241">
        <f>ROUND(E572*F572,2)</f>
        <v>0</v>
      </c>
      <c r="H572" s="240"/>
      <c r="I572" s="241">
        <f>ROUND(E572*H572,2)</f>
        <v>0</v>
      </c>
      <c r="J572" s="240"/>
      <c r="K572" s="241">
        <f>ROUND(E572*J572,2)</f>
        <v>0</v>
      </c>
      <c r="L572" s="241">
        <v>12</v>
      </c>
      <c r="M572" s="241">
        <f>G572*(1+L572/100)</f>
        <v>0</v>
      </c>
      <c r="N572" s="239">
        <v>1.6910000000000001E-2</v>
      </c>
      <c r="O572" s="239">
        <f>ROUND(E572*N572,2)</f>
        <v>0.95</v>
      </c>
      <c r="P572" s="239">
        <v>0</v>
      </c>
      <c r="Q572" s="239">
        <f>ROUND(E572*P572,2)</f>
        <v>0</v>
      </c>
      <c r="R572" s="241" t="s">
        <v>285</v>
      </c>
      <c r="S572" s="241" t="s">
        <v>180</v>
      </c>
      <c r="T572" s="242" t="s">
        <v>180</v>
      </c>
      <c r="U572" s="222">
        <v>0.1135</v>
      </c>
      <c r="V572" s="222">
        <f>ROUND(E572*U572,2)</f>
        <v>6.36</v>
      </c>
      <c r="W572" s="222"/>
      <c r="X572" s="222" t="s">
        <v>226</v>
      </c>
      <c r="Y572" s="222" t="s">
        <v>183</v>
      </c>
      <c r="Z572" s="212"/>
      <c r="AA572" s="212"/>
      <c r="AB572" s="212"/>
      <c r="AC572" s="212"/>
      <c r="AD572" s="212"/>
      <c r="AE572" s="212"/>
      <c r="AF572" s="212"/>
      <c r="AG572" s="212" t="s">
        <v>227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19"/>
      <c r="B573" s="220"/>
      <c r="C573" s="255" t="s">
        <v>287</v>
      </c>
      <c r="D573" s="226"/>
      <c r="E573" s="227"/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22"/>
      <c r="Z573" s="212"/>
      <c r="AA573" s="212"/>
      <c r="AB573" s="212"/>
      <c r="AC573" s="212"/>
      <c r="AD573" s="212"/>
      <c r="AE573" s="212"/>
      <c r="AF573" s="212"/>
      <c r="AG573" s="212" t="s">
        <v>199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 x14ac:dyDescent="0.2">
      <c r="A574" s="219"/>
      <c r="B574" s="220"/>
      <c r="C574" s="255" t="s">
        <v>691</v>
      </c>
      <c r="D574" s="226"/>
      <c r="E574" s="227">
        <v>7</v>
      </c>
      <c r="F574" s="222"/>
      <c r="G574" s="222"/>
      <c r="H574" s="222"/>
      <c r="I574" s="222"/>
      <c r="J574" s="222"/>
      <c r="K574" s="222"/>
      <c r="L574" s="222"/>
      <c r="M574" s="222"/>
      <c r="N574" s="221"/>
      <c r="O574" s="221"/>
      <c r="P574" s="221"/>
      <c r="Q574" s="221"/>
      <c r="R574" s="222"/>
      <c r="S574" s="222"/>
      <c r="T574" s="222"/>
      <c r="U574" s="222"/>
      <c r="V574" s="222"/>
      <c r="W574" s="222"/>
      <c r="X574" s="222"/>
      <c r="Y574" s="222"/>
      <c r="Z574" s="212"/>
      <c r="AA574" s="212"/>
      <c r="AB574" s="212"/>
      <c r="AC574" s="212"/>
      <c r="AD574" s="212"/>
      <c r="AE574" s="212"/>
      <c r="AF574" s="212"/>
      <c r="AG574" s="212" t="s">
        <v>199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">
      <c r="A575" s="219"/>
      <c r="B575" s="220"/>
      <c r="C575" s="255" t="s">
        <v>290</v>
      </c>
      <c r="D575" s="226"/>
      <c r="E575" s="227"/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22"/>
      <c r="Z575" s="212"/>
      <c r="AA575" s="212"/>
      <c r="AB575" s="212"/>
      <c r="AC575" s="212"/>
      <c r="AD575" s="212"/>
      <c r="AE575" s="212"/>
      <c r="AF575" s="212"/>
      <c r="AG575" s="212" t="s">
        <v>199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55" t="s">
        <v>691</v>
      </c>
      <c r="D576" s="226"/>
      <c r="E576" s="227">
        <v>7</v>
      </c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22"/>
      <c r="Z576" s="212"/>
      <c r="AA576" s="212"/>
      <c r="AB576" s="212"/>
      <c r="AC576" s="212"/>
      <c r="AD576" s="212"/>
      <c r="AE576" s="212"/>
      <c r="AF576" s="212"/>
      <c r="AG576" s="212" t="s">
        <v>199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55" t="s">
        <v>291</v>
      </c>
      <c r="D577" s="226"/>
      <c r="E577" s="227"/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22"/>
      <c r="Z577" s="212"/>
      <c r="AA577" s="212"/>
      <c r="AB577" s="212"/>
      <c r="AC577" s="212"/>
      <c r="AD577" s="212"/>
      <c r="AE577" s="212"/>
      <c r="AF577" s="212"/>
      <c r="AG577" s="212" t="s">
        <v>199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55" t="s">
        <v>691</v>
      </c>
      <c r="D578" s="226"/>
      <c r="E578" s="227">
        <v>7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22"/>
      <c r="Z578" s="212"/>
      <c r="AA578" s="212"/>
      <c r="AB578" s="212"/>
      <c r="AC578" s="212"/>
      <c r="AD578" s="212"/>
      <c r="AE578" s="212"/>
      <c r="AF578" s="212"/>
      <c r="AG578" s="212" t="s">
        <v>199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55" t="s">
        <v>292</v>
      </c>
      <c r="D579" s="226"/>
      <c r="E579" s="227"/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22"/>
      <c r="Z579" s="212"/>
      <c r="AA579" s="212"/>
      <c r="AB579" s="212"/>
      <c r="AC579" s="212"/>
      <c r="AD579" s="212"/>
      <c r="AE579" s="212"/>
      <c r="AF579" s="212"/>
      <c r="AG579" s="212" t="s">
        <v>199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19"/>
      <c r="B580" s="220"/>
      <c r="C580" s="255" t="s">
        <v>691</v>
      </c>
      <c r="D580" s="226"/>
      <c r="E580" s="227">
        <v>7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22"/>
      <c r="Z580" s="212"/>
      <c r="AA580" s="212"/>
      <c r="AB580" s="212"/>
      <c r="AC580" s="212"/>
      <c r="AD580" s="212"/>
      <c r="AE580" s="212"/>
      <c r="AF580" s="212"/>
      <c r="AG580" s="212" t="s">
        <v>199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">
      <c r="A581" s="219"/>
      <c r="B581" s="220"/>
      <c r="C581" s="255" t="s">
        <v>293</v>
      </c>
      <c r="D581" s="226"/>
      <c r="E581" s="227"/>
      <c r="F581" s="222"/>
      <c r="G581" s="222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22"/>
      <c r="Z581" s="212"/>
      <c r="AA581" s="212"/>
      <c r="AB581" s="212"/>
      <c r="AC581" s="212"/>
      <c r="AD581" s="212"/>
      <c r="AE581" s="212"/>
      <c r="AF581" s="212"/>
      <c r="AG581" s="212" t="s">
        <v>199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">
      <c r="A582" s="219"/>
      <c r="B582" s="220"/>
      <c r="C582" s="255" t="s">
        <v>691</v>
      </c>
      <c r="D582" s="226"/>
      <c r="E582" s="227">
        <v>7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22"/>
      <c r="Z582" s="212"/>
      <c r="AA582" s="212"/>
      <c r="AB582" s="212"/>
      <c r="AC582" s="212"/>
      <c r="AD582" s="212"/>
      <c r="AE582" s="212"/>
      <c r="AF582" s="212"/>
      <c r="AG582" s="212" t="s">
        <v>199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55" t="s">
        <v>294</v>
      </c>
      <c r="D583" s="226"/>
      <c r="E583" s="227"/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22"/>
      <c r="Z583" s="212"/>
      <c r="AA583" s="212"/>
      <c r="AB583" s="212"/>
      <c r="AC583" s="212"/>
      <c r="AD583" s="212"/>
      <c r="AE583" s="212"/>
      <c r="AF583" s="212"/>
      <c r="AG583" s="212" t="s">
        <v>199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19"/>
      <c r="B584" s="220"/>
      <c r="C584" s="255" t="s">
        <v>691</v>
      </c>
      <c r="D584" s="226"/>
      <c r="E584" s="227">
        <v>7</v>
      </c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22"/>
      <c r="Z584" s="212"/>
      <c r="AA584" s="212"/>
      <c r="AB584" s="212"/>
      <c r="AC584" s="212"/>
      <c r="AD584" s="212"/>
      <c r="AE584" s="212"/>
      <c r="AF584" s="212"/>
      <c r="AG584" s="212" t="s">
        <v>199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19"/>
      <c r="B585" s="220"/>
      <c r="C585" s="255" t="s">
        <v>295</v>
      </c>
      <c r="D585" s="226"/>
      <c r="E585" s="227"/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22"/>
      <c r="Z585" s="212"/>
      <c r="AA585" s="212"/>
      <c r="AB585" s="212"/>
      <c r="AC585" s="212"/>
      <c r="AD585" s="212"/>
      <c r="AE585" s="212"/>
      <c r="AF585" s="212"/>
      <c r="AG585" s="212" t="s">
        <v>199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55" t="s">
        <v>691</v>
      </c>
      <c r="D586" s="226"/>
      <c r="E586" s="227">
        <v>7</v>
      </c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22"/>
      <c r="Z586" s="212"/>
      <c r="AA586" s="212"/>
      <c r="AB586" s="212"/>
      <c r="AC586" s="212"/>
      <c r="AD586" s="212"/>
      <c r="AE586" s="212"/>
      <c r="AF586" s="212"/>
      <c r="AG586" s="212" t="s">
        <v>199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19"/>
      <c r="B587" s="220"/>
      <c r="C587" s="255" t="s">
        <v>343</v>
      </c>
      <c r="D587" s="226"/>
      <c r="E587" s="227"/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22"/>
      <c r="Z587" s="212"/>
      <c r="AA587" s="212"/>
      <c r="AB587" s="212"/>
      <c r="AC587" s="212"/>
      <c r="AD587" s="212"/>
      <c r="AE587" s="212"/>
      <c r="AF587" s="212"/>
      <c r="AG587" s="212" t="s">
        <v>199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19"/>
      <c r="B588" s="220"/>
      <c r="C588" s="255" t="s">
        <v>691</v>
      </c>
      <c r="D588" s="226"/>
      <c r="E588" s="227">
        <v>7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22"/>
      <c r="Z588" s="212"/>
      <c r="AA588" s="212"/>
      <c r="AB588" s="212"/>
      <c r="AC588" s="212"/>
      <c r="AD588" s="212"/>
      <c r="AE588" s="212"/>
      <c r="AF588" s="212"/>
      <c r="AG588" s="212" t="s">
        <v>199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19"/>
      <c r="B589" s="220"/>
      <c r="C589" s="265" t="s">
        <v>242</v>
      </c>
      <c r="D589" s="260"/>
      <c r="E589" s="261">
        <v>56</v>
      </c>
      <c r="F589" s="222"/>
      <c r="G589" s="222"/>
      <c r="H589" s="222"/>
      <c r="I589" s="222"/>
      <c r="J589" s="222"/>
      <c r="K589" s="222"/>
      <c r="L589" s="222"/>
      <c r="M589" s="222"/>
      <c r="N589" s="221"/>
      <c r="O589" s="221"/>
      <c r="P589" s="221"/>
      <c r="Q589" s="221"/>
      <c r="R589" s="222"/>
      <c r="S589" s="222"/>
      <c r="T589" s="222"/>
      <c r="U589" s="222"/>
      <c r="V589" s="222"/>
      <c r="W589" s="222"/>
      <c r="X589" s="222"/>
      <c r="Y589" s="222"/>
      <c r="Z589" s="212"/>
      <c r="AA589" s="212"/>
      <c r="AB589" s="212"/>
      <c r="AC589" s="212"/>
      <c r="AD589" s="212"/>
      <c r="AE589" s="212"/>
      <c r="AF589" s="212"/>
      <c r="AG589" s="212" t="s">
        <v>199</v>
      </c>
      <c r="AH589" s="212">
        <v>1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36">
        <v>45</v>
      </c>
      <c r="B590" s="237" t="s">
        <v>692</v>
      </c>
      <c r="C590" s="253" t="s">
        <v>693</v>
      </c>
      <c r="D590" s="238" t="s">
        <v>262</v>
      </c>
      <c r="E590" s="239">
        <v>1736</v>
      </c>
      <c r="F590" s="240"/>
      <c r="G590" s="241">
        <f>ROUND(E590*F590,2)</f>
        <v>0</v>
      </c>
      <c r="H590" s="240"/>
      <c r="I590" s="241">
        <f>ROUND(E590*H590,2)</f>
        <v>0</v>
      </c>
      <c r="J590" s="240"/>
      <c r="K590" s="241">
        <f>ROUND(E590*J590,2)</f>
        <v>0</v>
      </c>
      <c r="L590" s="241">
        <v>12</v>
      </c>
      <c r="M590" s="241">
        <f>G590*(1+L590/100)</f>
        <v>0</v>
      </c>
      <c r="N590" s="239">
        <v>0</v>
      </c>
      <c r="O590" s="239">
        <f>ROUND(E590*N590,2)</f>
        <v>0</v>
      </c>
      <c r="P590" s="239">
        <v>0</v>
      </c>
      <c r="Q590" s="239">
        <f>ROUND(E590*P590,2)</f>
        <v>0</v>
      </c>
      <c r="R590" s="241" t="s">
        <v>285</v>
      </c>
      <c r="S590" s="241" t="s">
        <v>180</v>
      </c>
      <c r="T590" s="242" t="s">
        <v>180</v>
      </c>
      <c r="U590" s="222">
        <v>2E-3</v>
      </c>
      <c r="V590" s="222">
        <f>ROUND(E590*U590,2)</f>
        <v>3.47</v>
      </c>
      <c r="W590" s="222"/>
      <c r="X590" s="222" t="s">
        <v>226</v>
      </c>
      <c r="Y590" s="222" t="s">
        <v>183</v>
      </c>
      <c r="Z590" s="212"/>
      <c r="AA590" s="212"/>
      <c r="AB590" s="212"/>
      <c r="AC590" s="212"/>
      <c r="AD590" s="212"/>
      <c r="AE590" s="212"/>
      <c r="AF590" s="212"/>
      <c r="AG590" s="212" t="s">
        <v>227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2" x14ac:dyDescent="0.2">
      <c r="A591" s="219"/>
      <c r="B591" s="220"/>
      <c r="C591" s="264" t="s">
        <v>694</v>
      </c>
      <c r="D591" s="262"/>
      <c r="E591" s="262"/>
      <c r="F591" s="262"/>
      <c r="G591" s="26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22"/>
      <c r="Z591" s="212"/>
      <c r="AA591" s="212"/>
      <c r="AB591" s="212"/>
      <c r="AC591" s="212"/>
      <c r="AD591" s="212"/>
      <c r="AE591" s="212"/>
      <c r="AF591" s="212"/>
      <c r="AG591" s="212" t="s">
        <v>229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2" x14ac:dyDescent="0.2">
      <c r="A592" s="219"/>
      <c r="B592" s="220"/>
      <c r="C592" s="255" t="s">
        <v>695</v>
      </c>
      <c r="D592" s="226"/>
      <c r="E592" s="227">
        <v>56</v>
      </c>
      <c r="F592" s="222"/>
      <c r="G592" s="222"/>
      <c r="H592" s="222"/>
      <c r="I592" s="222"/>
      <c r="J592" s="222"/>
      <c r="K592" s="222"/>
      <c r="L592" s="222"/>
      <c r="M592" s="222"/>
      <c r="N592" s="221"/>
      <c r="O592" s="221"/>
      <c r="P592" s="221"/>
      <c r="Q592" s="221"/>
      <c r="R592" s="222"/>
      <c r="S592" s="222"/>
      <c r="T592" s="222"/>
      <c r="U592" s="222"/>
      <c r="V592" s="222"/>
      <c r="W592" s="222"/>
      <c r="X592" s="222"/>
      <c r="Y592" s="222"/>
      <c r="Z592" s="212"/>
      <c r="AA592" s="212"/>
      <c r="AB592" s="212"/>
      <c r="AC592" s="212"/>
      <c r="AD592" s="212"/>
      <c r="AE592" s="212"/>
      <c r="AF592" s="212"/>
      <c r="AG592" s="212" t="s">
        <v>199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">
      <c r="A593" s="219"/>
      <c r="B593" s="220"/>
      <c r="C593" s="265" t="s">
        <v>242</v>
      </c>
      <c r="D593" s="260"/>
      <c r="E593" s="261">
        <v>56</v>
      </c>
      <c r="F593" s="222"/>
      <c r="G593" s="22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22"/>
      <c r="Z593" s="212"/>
      <c r="AA593" s="212"/>
      <c r="AB593" s="212"/>
      <c r="AC593" s="212"/>
      <c r="AD593" s="212"/>
      <c r="AE593" s="212"/>
      <c r="AF593" s="212"/>
      <c r="AG593" s="212" t="s">
        <v>199</v>
      </c>
      <c r="AH593" s="212">
        <v>1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 x14ac:dyDescent="0.2">
      <c r="A594" s="219"/>
      <c r="B594" s="220"/>
      <c r="C594" s="276" t="s">
        <v>696</v>
      </c>
      <c r="D594" s="271"/>
      <c r="E594" s="272">
        <v>1680</v>
      </c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22"/>
      <c r="Z594" s="212"/>
      <c r="AA594" s="212"/>
      <c r="AB594" s="212"/>
      <c r="AC594" s="212"/>
      <c r="AD594" s="212"/>
      <c r="AE594" s="212"/>
      <c r="AF594" s="212"/>
      <c r="AG594" s="212" t="s">
        <v>199</v>
      </c>
      <c r="AH594" s="212">
        <v>4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36">
        <v>46</v>
      </c>
      <c r="B595" s="237" t="s">
        <v>697</v>
      </c>
      <c r="C595" s="253" t="s">
        <v>698</v>
      </c>
      <c r="D595" s="238" t="s">
        <v>262</v>
      </c>
      <c r="E595" s="239">
        <v>56</v>
      </c>
      <c r="F595" s="240"/>
      <c r="G595" s="241">
        <f>ROUND(E595*F595,2)</f>
        <v>0</v>
      </c>
      <c r="H595" s="240"/>
      <c r="I595" s="241">
        <f>ROUND(E595*H595,2)</f>
        <v>0</v>
      </c>
      <c r="J595" s="240"/>
      <c r="K595" s="241">
        <f>ROUND(E595*J595,2)</f>
        <v>0</v>
      </c>
      <c r="L595" s="241">
        <v>12</v>
      </c>
      <c r="M595" s="241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41" t="s">
        <v>285</v>
      </c>
      <c r="S595" s="241" t="s">
        <v>180</v>
      </c>
      <c r="T595" s="242" t="s">
        <v>180</v>
      </c>
      <c r="U595" s="222">
        <v>8.4000000000000005E-2</v>
      </c>
      <c r="V595" s="222">
        <f>ROUND(E595*U595,2)</f>
        <v>4.7</v>
      </c>
      <c r="W595" s="222"/>
      <c r="X595" s="222" t="s">
        <v>226</v>
      </c>
      <c r="Y595" s="222" t="s">
        <v>183</v>
      </c>
      <c r="Z595" s="212"/>
      <c r="AA595" s="212"/>
      <c r="AB595" s="212"/>
      <c r="AC595" s="212"/>
      <c r="AD595" s="212"/>
      <c r="AE595" s="212"/>
      <c r="AF595" s="212"/>
      <c r="AG595" s="212" t="s">
        <v>227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19"/>
      <c r="B596" s="220"/>
      <c r="C596" s="255" t="s">
        <v>695</v>
      </c>
      <c r="D596" s="226"/>
      <c r="E596" s="227">
        <v>56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22"/>
      <c r="Z596" s="212"/>
      <c r="AA596" s="212"/>
      <c r="AB596" s="212"/>
      <c r="AC596" s="212"/>
      <c r="AD596" s="212"/>
      <c r="AE596" s="212"/>
      <c r="AF596" s="212"/>
      <c r="AG596" s="212" t="s">
        <v>199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36">
        <v>47</v>
      </c>
      <c r="B597" s="237" t="s">
        <v>283</v>
      </c>
      <c r="C597" s="253" t="s">
        <v>284</v>
      </c>
      <c r="D597" s="238" t="s">
        <v>262</v>
      </c>
      <c r="E597" s="239">
        <v>57.05</v>
      </c>
      <c r="F597" s="240"/>
      <c r="G597" s="241">
        <f>ROUND(E597*F597,2)</f>
        <v>0</v>
      </c>
      <c r="H597" s="240"/>
      <c r="I597" s="241">
        <f>ROUND(E597*H597,2)</f>
        <v>0</v>
      </c>
      <c r="J597" s="240"/>
      <c r="K597" s="241">
        <f>ROUND(E597*J597,2)</f>
        <v>0</v>
      </c>
      <c r="L597" s="241">
        <v>12</v>
      </c>
      <c r="M597" s="241">
        <f>G597*(1+L597/100)</f>
        <v>0</v>
      </c>
      <c r="N597" s="239">
        <v>1.58E-3</v>
      </c>
      <c r="O597" s="239">
        <f>ROUND(E597*N597,2)</f>
        <v>0.09</v>
      </c>
      <c r="P597" s="239">
        <v>0</v>
      </c>
      <c r="Q597" s="239">
        <f>ROUND(E597*P597,2)</f>
        <v>0</v>
      </c>
      <c r="R597" s="241" t="s">
        <v>285</v>
      </c>
      <c r="S597" s="241" t="s">
        <v>180</v>
      </c>
      <c r="T597" s="242" t="s">
        <v>180</v>
      </c>
      <c r="U597" s="222">
        <v>0.214</v>
      </c>
      <c r="V597" s="222">
        <f>ROUND(E597*U597,2)</f>
        <v>12.21</v>
      </c>
      <c r="W597" s="222"/>
      <c r="X597" s="222" t="s">
        <v>226</v>
      </c>
      <c r="Y597" s="222" t="s">
        <v>183</v>
      </c>
      <c r="Z597" s="212"/>
      <c r="AA597" s="212"/>
      <c r="AB597" s="212"/>
      <c r="AC597" s="212"/>
      <c r="AD597" s="212"/>
      <c r="AE597" s="212"/>
      <c r="AF597" s="212"/>
      <c r="AG597" s="212" t="s">
        <v>227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2" x14ac:dyDescent="0.2">
      <c r="A598" s="219"/>
      <c r="B598" s="220"/>
      <c r="C598" s="255" t="s">
        <v>699</v>
      </c>
      <c r="D598" s="226"/>
      <c r="E598" s="227"/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22"/>
      <c r="Z598" s="212"/>
      <c r="AA598" s="212"/>
      <c r="AB598" s="212"/>
      <c r="AC598" s="212"/>
      <c r="AD598" s="212"/>
      <c r="AE598" s="212"/>
      <c r="AF598" s="212"/>
      <c r="AG598" s="212" t="s">
        <v>199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55" t="s">
        <v>287</v>
      </c>
      <c r="D599" s="226"/>
      <c r="E599" s="227"/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22"/>
      <c r="Z599" s="212"/>
      <c r="AA599" s="212"/>
      <c r="AB599" s="212"/>
      <c r="AC599" s="212"/>
      <c r="AD599" s="212"/>
      <c r="AE599" s="212"/>
      <c r="AF599" s="212"/>
      <c r="AG599" s="212" t="s">
        <v>199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55" t="s">
        <v>700</v>
      </c>
      <c r="D600" s="226"/>
      <c r="E600" s="227">
        <v>18.2</v>
      </c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22"/>
      <c r="Z600" s="212"/>
      <c r="AA600" s="212"/>
      <c r="AB600" s="212"/>
      <c r="AC600" s="212"/>
      <c r="AD600" s="212"/>
      <c r="AE600" s="212"/>
      <c r="AF600" s="212"/>
      <c r="AG600" s="212" t="s">
        <v>199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55" t="s">
        <v>288</v>
      </c>
      <c r="D601" s="226"/>
      <c r="E601" s="227">
        <v>2.65</v>
      </c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22"/>
      <c r="Z601" s="212"/>
      <c r="AA601" s="212"/>
      <c r="AB601" s="212"/>
      <c r="AC601" s="212"/>
      <c r="AD601" s="212"/>
      <c r="AE601" s="212"/>
      <c r="AF601" s="212"/>
      <c r="AG601" s="212" t="s">
        <v>199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55" t="s">
        <v>289</v>
      </c>
      <c r="D602" s="226"/>
      <c r="E602" s="227">
        <v>2.9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22"/>
      <c r="Z602" s="212"/>
      <c r="AA602" s="212"/>
      <c r="AB602" s="212"/>
      <c r="AC602" s="212"/>
      <c r="AD602" s="212"/>
      <c r="AE602" s="212"/>
      <c r="AF602" s="212"/>
      <c r="AG602" s="212" t="s">
        <v>199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55" t="s">
        <v>290</v>
      </c>
      <c r="D603" s="226"/>
      <c r="E603" s="227"/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22"/>
      <c r="Z603" s="212"/>
      <c r="AA603" s="212"/>
      <c r="AB603" s="212"/>
      <c r="AC603" s="212"/>
      <c r="AD603" s="212"/>
      <c r="AE603" s="212"/>
      <c r="AF603" s="212"/>
      <c r="AG603" s="212" t="s">
        <v>199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55" t="s">
        <v>288</v>
      </c>
      <c r="D604" s="226"/>
      <c r="E604" s="227">
        <v>2.65</v>
      </c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22"/>
      <c r="Z604" s="212"/>
      <c r="AA604" s="212"/>
      <c r="AB604" s="212"/>
      <c r="AC604" s="212"/>
      <c r="AD604" s="212"/>
      <c r="AE604" s="212"/>
      <c r="AF604" s="212"/>
      <c r="AG604" s="212" t="s">
        <v>199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 x14ac:dyDescent="0.2">
      <c r="A605" s="219"/>
      <c r="B605" s="220"/>
      <c r="C605" s="255" t="s">
        <v>289</v>
      </c>
      <c r="D605" s="226"/>
      <c r="E605" s="227">
        <v>2.9</v>
      </c>
      <c r="F605" s="222"/>
      <c r="G605" s="222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22"/>
      <c r="Z605" s="212"/>
      <c r="AA605" s="212"/>
      <c r="AB605" s="212"/>
      <c r="AC605" s="212"/>
      <c r="AD605" s="212"/>
      <c r="AE605" s="212"/>
      <c r="AF605" s="212"/>
      <c r="AG605" s="212" t="s">
        <v>199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">
      <c r="A606" s="219"/>
      <c r="B606" s="220"/>
      <c r="C606" s="255" t="s">
        <v>291</v>
      </c>
      <c r="D606" s="226"/>
      <c r="E606" s="227"/>
      <c r="F606" s="222"/>
      <c r="G606" s="222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22"/>
      <c r="Z606" s="212"/>
      <c r="AA606" s="212"/>
      <c r="AB606" s="212"/>
      <c r="AC606" s="212"/>
      <c r="AD606" s="212"/>
      <c r="AE606" s="212"/>
      <c r="AF606" s="212"/>
      <c r="AG606" s="212" t="s">
        <v>199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 x14ac:dyDescent="0.2">
      <c r="A607" s="219"/>
      <c r="B607" s="220"/>
      <c r="C607" s="255" t="s">
        <v>288</v>
      </c>
      <c r="D607" s="226"/>
      <c r="E607" s="227">
        <v>2.65</v>
      </c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22"/>
      <c r="Z607" s="212"/>
      <c r="AA607" s="212"/>
      <c r="AB607" s="212"/>
      <c r="AC607" s="212"/>
      <c r="AD607" s="212"/>
      <c r="AE607" s="212"/>
      <c r="AF607" s="212"/>
      <c r="AG607" s="212" t="s">
        <v>199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19"/>
      <c r="B608" s="220"/>
      <c r="C608" s="255" t="s">
        <v>289</v>
      </c>
      <c r="D608" s="226"/>
      <c r="E608" s="227">
        <v>2.9</v>
      </c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22"/>
      <c r="Z608" s="212"/>
      <c r="AA608" s="212"/>
      <c r="AB608" s="212"/>
      <c r="AC608" s="212"/>
      <c r="AD608" s="212"/>
      <c r="AE608" s="212"/>
      <c r="AF608" s="212"/>
      <c r="AG608" s="212" t="s">
        <v>199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55" t="s">
        <v>292</v>
      </c>
      <c r="D609" s="226"/>
      <c r="E609" s="227"/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22"/>
      <c r="Z609" s="212"/>
      <c r="AA609" s="212"/>
      <c r="AB609" s="212"/>
      <c r="AC609" s="212"/>
      <c r="AD609" s="212"/>
      <c r="AE609" s="212"/>
      <c r="AF609" s="212"/>
      <c r="AG609" s="212" t="s">
        <v>199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55" t="s">
        <v>288</v>
      </c>
      <c r="D610" s="226"/>
      <c r="E610" s="227">
        <v>2.65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22"/>
      <c r="Z610" s="212"/>
      <c r="AA610" s="212"/>
      <c r="AB610" s="212"/>
      <c r="AC610" s="212"/>
      <c r="AD610" s="212"/>
      <c r="AE610" s="212"/>
      <c r="AF610" s="212"/>
      <c r="AG610" s="212" t="s">
        <v>199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">
      <c r="A611" s="219"/>
      <c r="B611" s="220"/>
      <c r="C611" s="255" t="s">
        <v>289</v>
      </c>
      <c r="D611" s="226"/>
      <c r="E611" s="227">
        <v>2.9</v>
      </c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22"/>
      <c r="Z611" s="212"/>
      <c r="AA611" s="212"/>
      <c r="AB611" s="212"/>
      <c r="AC611" s="212"/>
      <c r="AD611" s="212"/>
      <c r="AE611" s="212"/>
      <c r="AF611" s="212"/>
      <c r="AG611" s="212" t="s">
        <v>199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">
      <c r="A612" s="219"/>
      <c r="B612" s="220"/>
      <c r="C612" s="255" t="s">
        <v>293</v>
      </c>
      <c r="D612" s="226"/>
      <c r="E612" s="227"/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22"/>
      <c r="Z612" s="212"/>
      <c r="AA612" s="212"/>
      <c r="AB612" s="212"/>
      <c r="AC612" s="212"/>
      <c r="AD612" s="212"/>
      <c r="AE612" s="212"/>
      <c r="AF612" s="212"/>
      <c r="AG612" s="212" t="s">
        <v>199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55" t="s">
        <v>288</v>
      </c>
      <c r="D613" s="226"/>
      <c r="E613" s="227">
        <v>2.65</v>
      </c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22"/>
      <c r="Z613" s="212"/>
      <c r="AA613" s="212"/>
      <c r="AB613" s="212"/>
      <c r="AC613" s="212"/>
      <c r="AD613" s="212"/>
      <c r="AE613" s="212"/>
      <c r="AF613" s="212"/>
      <c r="AG613" s="212" t="s">
        <v>199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55" t="s">
        <v>289</v>
      </c>
      <c r="D614" s="226"/>
      <c r="E614" s="227">
        <v>2.9</v>
      </c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22"/>
      <c r="Z614" s="212"/>
      <c r="AA614" s="212"/>
      <c r="AB614" s="212"/>
      <c r="AC614" s="212"/>
      <c r="AD614" s="212"/>
      <c r="AE614" s="212"/>
      <c r="AF614" s="212"/>
      <c r="AG614" s="212" t="s">
        <v>199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55" t="s">
        <v>294</v>
      </c>
      <c r="D615" s="226"/>
      <c r="E615" s="227"/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22"/>
      <c r="Z615" s="212"/>
      <c r="AA615" s="212"/>
      <c r="AB615" s="212"/>
      <c r="AC615" s="212"/>
      <c r="AD615" s="212"/>
      <c r="AE615" s="212"/>
      <c r="AF615" s="212"/>
      <c r="AG615" s="212" t="s">
        <v>199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55" t="s">
        <v>288</v>
      </c>
      <c r="D616" s="226"/>
      <c r="E616" s="227">
        <v>2.65</v>
      </c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22"/>
      <c r="Z616" s="212"/>
      <c r="AA616" s="212"/>
      <c r="AB616" s="212"/>
      <c r="AC616" s="212"/>
      <c r="AD616" s="212"/>
      <c r="AE616" s="212"/>
      <c r="AF616" s="212"/>
      <c r="AG616" s="212" t="s">
        <v>199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19"/>
      <c r="B617" s="220"/>
      <c r="C617" s="255" t="s">
        <v>289</v>
      </c>
      <c r="D617" s="226"/>
      <c r="E617" s="227">
        <v>2.9</v>
      </c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22"/>
      <c r="Z617" s="212"/>
      <c r="AA617" s="212"/>
      <c r="AB617" s="212"/>
      <c r="AC617" s="212"/>
      <c r="AD617" s="212"/>
      <c r="AE617" s="212"/>
      <c r="AF617" s="212"/>
      <c r="AG617" s="212" t="s">
        <v>199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19"/>
      <c r="B618" s="220"/>
      <c r="C618" s="255" t="s">
        <v>295</v>
      </c>
      <c r="D618" s="226"/>
      <c r="E618" s="227"/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22"/>
      <c r="Z618" s="212"/>
      <c r="AA618" s="212"/>
      <c r="AB618" s="212"/>
      <c r="AC618" s="212"/>
      <c r="AD618" s="212"/>
      <c r="AE618" s="212"/>
      <c r="AF618" s="212"/>
      <c r="AG618" s="212" t="s">
        <v>199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55" t="s">
        <v>288</v>
      </c>
      <c r="D619" s="226"/>
      <c r="E619" s="227">
        <v>2.65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22"/>
      <c r="Z619" s="212"/>
      <c r="AA619" s="212"/>
      <c r="AB619" s="212"/>
      <c r="AC619" s="212"/>
      <c r="AD619" s="212"/>
      <c r="AE619" s="212"/>
      <c r="AF619" s="212"/>
      <c r="AG619" s="212" t="s">
        <v>199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19"/>
      <c r="B620" s="220"/>
      <c r="C620" s="255" t="s">
        <v>289</v>
      </c>
      <c r="D620" s="226"/>
      <c r="E620" s="227">
        <v>2.9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22"/>
      <c r="Z620" s="212"/>
      <c r="AA620" s="212"/>
      <c r="AB620" s="212"/>
      <c r="AC620" s="212"/>
      <c r="AD620" s="212"/>
      <c r="AE620" s="212"/>
      <c r="AF620" s="212"/>
      <c r="AG620" s="212" t="s">
        <v>199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">
      <c r="A621" s="219"/>
      <c r="B621" s="220"/>
      <c r="C621" s="265" t="s">
        <v>242</v>
      </c>
      <c r="D621" s="260"/>
      <c r="E621" s="261">
        <v>57.05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22"/>
      <c r="Z621" s="212"/>
      <c r="AA621" s="212"/>
      <c r="AB621" s="212"/>
      <c r="AC621" s="212"/>
      <c r="AD621" s="212"/>
      <c r="AE621" s="212"/>
      <c r="AF621" s="212"/>
      <c r="AG621" s="212" t="s">
        <v>199</v>
      </c>
      <c r="AH621" s="212">
        <v>1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x14ac:dyDescent="0.2">
      <c r="A622" s="229" t="s">
        <v>175</v>
      </c>
      <c r="B622" s="230" t="s">
        <v>100</v>
      </c>
      <c r="C622" s="252" t="s">
        <v>101</v>
      </c>
      <c r="D622" s="231"/>
      <c r="E622" s="232"/>
      <c r="F622" s="233"/>
      <c r="G622" s="233">
        <f>SUMIF(AG623:AG637,"&lt;&gt;NOR",G623:G637)</f>
        <v>0</v>
      </c>
      <c r="H622" s="233"/>
      <c r="I622" s="233">
        <f>SUM(I623:I637)</f>
        <v>0</v>
      </c>
      <c r="J622" s="233"/>
      <c r="K622" s="233">
        <f>SUM(K623:K637)</f>
        <v>0</v>
      </c>
      <c r="L622" s="233"/>
      <c r="M622" s="233">
        <f>SUM(M623:M637)</f>
        <v>0</v>
      </c>
      <c r="N622" s="232"/>
      <c r="O622" s="232">
        <f>SUM(O623:O637)</f>
        <v>0.01</v>
      </c>
      <c r="P622" s="232"/>
      <c r="Q622" s="232">
        <f>SUM(Q623:Q637)</f>
        <v>0</v>
      </c>
      <c r="R622" s="233"/>
      <c r="S622" s="233"/>
      <c r="T622" s="234"/>
      <c r="U622" s="228"/>
      <c r="V622" s="228">
        <f>SUM(V623:V637)</f>
        <v>147.22</v>
      </c>
      <c r="W622" s="228"/>
      <c r="X622" s="228"/>
      <c r="Y622" s="228"/>
      <c r="AG622" t="s">
        <v>176</v>
      </c>
    </row>
    <row r="623" spans="1:60" ht="56.25" outlineLevel="1" x14ac:dyDescent="0.2">
      <c r="A623" s="236">
        <v>48</v>
      </c>
      <c r="B623" s="237" t="s">
        <v>701</v>
      </c>
      <c r="C623" s="253" t="s">
        <v>702</v>
      </c>
      <c r="D623" s="238" t="s">
        <v>262</v>
      </c>
      <c r="E623" s="239">
        <v>193.7</v>
      </c>
      <c r="F623" s="240"/>
      <c r="G623" s="241">
        <f>ROUND(E623*F623,2)</f>
        <v>0</v>
      </c>
      <c r="H623" s="240"/>
      <c r="I623" s="241">
        <f>ROUND(E623*H623,2)</f>
        <v>0</v>
      </c>
      <c r="J623" s="240"/>
      <c r="K623" s="241">
        <f>ROUND(E623*J623,2)</f>
        <v>0</v>
      </c>
      <c r="L623" s="241">
        <v>12</v>
      </c>
      <c r="M623" s="241">
        <f>G623*(1+L623/100)</f>
        <v>0</v>
      </c>
      <c r="N623" s="239">
        <v>4.0000000000000003E-5</v>
      </c>
      <c r="O623" s="239">
        <f>ROUND(E623*N623,2)</f>
        <v>0.01</v>
      </c>
      <c r="P623" s="239">
        <v>0</v>
      </c>
      <c r="Q623" s="239">
        <f>ROUND(E623*P623,2)</f>
        <v>0</v>
      </c>
      <c r="R623" s="241" t="s">
        <v>515</v>
      </c>
      <c r="S623" s="241" t="s">
        <v>180</v>
      </c>
      <c r="T623" s="242" t="s">
        <v>180</v>
      </c>
      <c r="U623" s="222">
        <v>0.31</v>
      </c>
      <c r="V623" s="222">
        <f>ROUND(E623*U623,2)</f>
        <v>60.05</v>
      </c>
      <c r="W623" s="222"/>
      <c r="X623" s="222" t="s">
        <v>226</v>
      </c>
      <c r="Y623" s="222" t="s">
        <v>183</v>
      </c>
      <c r="Z623" s="212"/>
      <c r="AA623" s="212"/>
      <c r="AB623" s="212"/>
      <c r="AC623" s="212"/>
      <c r="AD623" s="212"/>
      <c r="AE623" s="212"/>
      <c r="AF623" s="212"/>
      <c r="AG623" s="212" t="s">
        <v>227</v>
      </c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2" x14ac:dyDescent="0.2">
      <c r="A624" s="219"/>
      <c r="B624" s="220"/>
      <c r="C624" s="255" t="s">
        <v>703</v>
      </c>
      <c r="D624" s="226"/>
      <c r="E624" s="227"/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22"/>
      <c r="Z624" s="212"/>
      <c r="AA624" s="212"/>
      <c r="AB624" s="212"/>
      <c r="AC624" s="212"/>
      <c r="AD624" s="212"/>
      <c r="AE624" s="212"/>
      <c r="AF624" s="212"/>
      <c r="AG624" s="212" t="s">
        <v>199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19"/>
      <c r="B625" s="220"/>
      <c r="C625" s="255" t="s">
        <v>704</v>
      </c>
      <c r="D625" s="226"/>
      <c r="E625" s="227"/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22"/>
      <c r="Z625" s="212"/>
      <c r="AA625" s="212"/>
      <c r="AB625" s="212"/>
      <c r="AC625" s="212"/>
      <c r="AD625" s="212"/>
      <c r="AE625" s="212"/>
      <c r="AF625" s="212"/>
      <c r="AG625" s="212" t="s">
        <v>199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">
      <c r="A626" s="219"/>
      <c r="B626" s="220"/>
      <c r="C626" s="255" t="s">
        <v>705</v>
      </c>
      <c r="D626" s="226"/>
      <c r="E626" s="227">
        <v>15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22"/>
      <c r="Z626" s="212"/>
      <c r="AA626" s="212"/>
      <c r="AB626" s="212"/>
      <c r="AC626" s="212"/>
      <c r="AD626" s="212"/>
      <c r="AE626" s="212"/>
      <c r="AF626" s="212"/>
      <c r="AG626" s="212" t="s">
        <v>199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 x14ac:dyDescent="0.2">
      <c r="A627" s="219"/>
      <c r="B627" s="220"/>
      <c r="C627" s="255" t="s">
        <v>706</v>
      </c>
      <c r="D627" s="226"/>
      <c r="E627" s="227">
        <v>31.5</v>
      </c>
      <c r="F627" s="222"/>
      <c r="G627" s="222"/>
      <c r="H627" s="222"/>
      <c r="I627" s="222"/>
      <c r="J627" s="222"/>
      <c r="K627" s="222"/>
      <c r="L627" s="222"/>
      <c r="M627" s="222"/>
      <c r="N627" s="221"/>
      <c r="O627" s="221"/>
      <c r="P627" s="221"/>
      <c r="Q627" s="221"/>
      <c r="R627" s="222"/>
      <c r="S627" s="222"/>
      <c r="T627" s="222"/>
      <c r="U627" s="222"/>
      <c r="V627" s="222"/>
      <c r="W627" s="222"/>
      <c r="X627" s="222"/>
      <c r="Y627" s="222"/>
      <c r="Z627" s="212"/>
      <c r="AA627" s="212"/>
      <c r="AB627" s="212"/>
      <c r="AC627" s="212"/>
      <c r="AD627" s="212"/>
      <c r="AE627" s="212"/>
      <c r="AF627" s="212"/>
      <c r="AG627" s="212" t="s">
        <v>199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">
      <c r="A628" s="219"/>
      <c r="B628" s="220"/>
      <c r="C628" s="255" t="s">
        <v>707</v>
      </c>
      <c r="D628" s="226"/>
      <c r="E628" s="227">
        <v>23.8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22"/>
      <c r="Z628" s="212"/>
      <c r="AA628" s="212"/>
      <c r="AB628" s="212"/>
      <c r="AC628" s="212"/>
      <c r="AD628" s="212"/>
      <c r="AE628" s="212"/>
      <c r="AF628" s="212"/>
      <c r="AG628" s="212" t="s">
        <v>199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">
      <c r="A629" s="219"/>
      <c r="B629" s="220"/>
      <c r="C629" s="255" t="s">
        <v>708</v>
      </c>
      <c r="D629" s="226"/>
      <c r="E629" s="227">
        <v>23.8</v>
      </c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22"/>
      <c r="Z629" s="212"/>
      <c r="AA629" s="212"/>
      <c r="AB629" s="212"/>
      <c r="AC629" s="212"/>
      <c r="AD629" s="212"/>
      <c r="AE629" s="212"/>
      <c r="AF629" s="212"/>
      <c r="AG629" s="212" t="s">
        <v>199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 x14ac:dyDescent="0.2">
      <c r="A630" s="219"/>
      <c r="B630" s="220"/>
      <c r="C630" s="255" t="s">
        <v>709</v>
      </c>
      <c r="D630" s="226"/>
      <c r="E630" s="227">
        <v>23.8</v>
      </c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22"/>
      <c r="Z630" s="212"/>
      <c r="AA630" s="212"/>
      <c r="AB630" s="212"/>
      <c r="AC630" s="212"/>
      <c r="AD630" s="212"/>
      <c r="AE630" s="212"/>
      <c r="AF630" s="212"/>
      <c r="AG630" s="212" t="s">
        <v>199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19"/>
      <c r="B631" s="220"/>
      <c r="C631" s="255" t="s">
        <v>710</v>
      </c>
      <c r="D631" s="226"/>
      <c r="E631" s="227">
        <v>23.8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22"/>
      <c r="Z631" s="212"/>
      <c r="AA631" s="212"/>
      <c r="AB631" s="212"/>
      <c r="AC631" s="212"/>
      <c r="AD631" s="212"/>
      <c r="AE631" s="212"/>
      <c r="AF631" s="212"/>
      <c r="AG631" s="212" t="s">
        <v>199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55" t="s">
        <v>711</v>
      </c>
      <c r="D632" s="226"/>
      <c r="E632" s="227">
        <v>23.8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22"/>
      <c r="Z632" s="212"/>
      <c r="AA632" s="212"/>
      <c r="AB632" s="212"/>
      <c r="AC632" s="212"/>
      <c r="AD632" s="212"/>
      <c r="AE632" s="212"/>
      <c r="AF632" s="212"/>
      <c r="AG632" s="212" t="s">
        <v>199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55" t="s">
        <v>712</v>
      </c>
      <c r="D633" s="226"/>
      <c r="E633" s="227">
        <v>28.2</v>
      </c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22"/>
      <c r="Z633" s="212"/>
      <c r="AA633" s="212"/>
      <c r="AB633" s="212"/>
      <c r="AC633" s="212"/>
      <c r="AD633" s="212"/>
      <c r="AE633" s="212"/>
      <c r="AF633" s="212"/>
      <c r="AG633" s="212" t="s">
        <v>199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65" t="s">
        <v>242</v>
      </c>
      <c r="D634" s="260"/>
      <c r="E634" s="261">
        <v>193.7</v>
      </c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22"/>
      <c r="Z634" s="212"/>
      <c r="AA634" s="212"/>
      <c r="AB634" s="212"/>
      <c r="AC634" s="212"/>
      <c r="AD634" s="212"/>
      <c r="AE634" s="212"/>
      <c r="AF634" s="212"/>
      <c r="AG634" s="212" t="s">
        <v>199</v>
      </c>
      <c r="AH634" s="212">
        <v>1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36">
        <v>49</v>
      </c>
      <c r="B635" s="237" t="s">
        <v>296</v>
      </c>
      <c r="C635" s="253" t="s">
        <v>297</v>
      </c>
      <c r="D635" s="238" t="s">
        <v>262</v>
      </c>
      <c r="E635" s="239">
        <v>5811</v>
      </c>
      <c r="F635" s="240"/>
      <c r="G635" s="241">
        <f>ROUND(E635*F635,2)</f>
        <v>0</v>
      </c>
      <c r="H635" s="240"/>
      <c r="I635" s="241">
        <f>ROUND(E635*H635,2)</f>
        <v>0</v>
      </c>
      <c r="J635" s="240"/>
      <c r="K635" s="241">
        <f>ROUND(E635*J635,2)</f>
        <v>0</v>
      </c>
      <c r="L635" s="241">
        <v>12</v>
      </c>
      <c r="M635" s="241">
        <f>G635*(1+L635/100)</f>
        <v>0</v>
      </c>
      <c r="N635" s="239">
        <v>0</v>
      </c>
      <c r="O635" s="239">
        <f>ROUND(E635*N635,2)</f>
        <v>0</v>
      </c>
      <c r="P635" s="239">
        <v>0</v>
      </c>
      <c r="Q635" s="239">
        <f>ROUND(E635*P635,2)</f>
        <v>0</v>
      </c>
      <c r="R635" s="241" t="s">
        <v>298</v>
      </c>
      <c r="S635" s="241" t="s">
        <v>180</v>
      </c>
      <c r="T635" s="242" t="s">
        <v>347</v>
      </c>
      <c r="U635" s="222">
        <v>1.4999999999999999E-2</v>
      </c>
      <c r="V635" s="222">
        <f>ROUND(E635*U635,2)</f>
        <v>87.17</v>
      </c>
      <c r="W635" s="222"/>
      <c r="X635" s="222" t="s">
        <v>226</v>
      </c>
      <c r="Y635" s="222" t="s">
        <v>183</v>
      </c>
      <c r="Z635" s="212"/>
      <c r="AA635" s="212"/>
      <c r="AB635" s="212"/>
      <c r="AC635" s="212"/>
      <c r="AD635" s="212"/>
      <c r="AE635" s="212"/>
      <c r="AF635" s="212"/>
      <c r="AG635" s="212" t="s">
        <v>227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2" x14ac:dyDescent="0.2">
      <c r="A636" s="219"/>
      <c r="B636" s="220"/>
      <c r="C636" s="255" t="s">
        <v>713</v>
      </c>
      <c r="D636" s="226"/>
      <c r="E636" s="227"/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22"/>
      <c r="Z636" s="212"/>
      <c r="AA636" s="212"/>
      <c r="AB636" s="212"/>
      <c r="AC636" s="212"/>
      <c r="AD636" s="212"/>
      <c r="AE636" s="212"/>
      <c r="AF636" s="212"/>
      <c r="AG636" s="212" t="s">
        <v>199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3" x14ac:dyDescent="0.2">
      <c r="A637" s="219"/>
      <c r="B637" s="220"/>
      <c r="C637" s="255" t="s">
        <v>714</v>
      </c>
      <c r="D637" s="226"/>
      <c r="E637" s="227">
        <v>5811</v>
      </c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22"/>
      <c r="Z637" s="212"/>
      <c r="AA637" s="212"/>
      <c r="AB637" s="212"/>
      <c r="AC637" s="212"/>
      <c r="AD637" s="212"/>
      <c r="AE637" s="212"/>
      <c r="AF637" s="212"/>
      <c r="AG637" s="212" t="s">
        <v>199</v>
      </c>
      <c r="AH637" s="212">
        <v>5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x14ac:dyDescent="0.2">
      <c r="A638" s="229" t="s">
        <v>175</v>
      </c>
      <c r="B638" s="230" t="s">
        <v>102</v>
      </c>
      <c r="C638" s="252" t="s">
        <v>103</v>
      </c>
      <c r="D638" s="231"/>
      <c r="E638" s="232"/>
      <c r="F638" s="233"/>
      <c r="G638" s="233">
        <f>SUMIF(AG639:AG661,"&lt;&gt;NOR",G639:G661)</f>
        <v>0</v>
      </c>
      <c r="H638" s="233"/>
      <c r="I638" s="233">
        <f>SUM(I639:I661)</f>
        <v>0</v>
      </c>
      <c r="J638" s="233"/>
      <c r="K638" s="233">
        <f>SUM(K639:K661)</f>
        <v>0</v>
      </c>
      <c r="L638" s="233"/>
      <c r="M638" s="233">
        <f>SUM(M639:M661)</f>
        <v>0</v>
      </c>
      <c r="N638" s="232"/>
      <c r="O638" s="232">
        <f>SUM(O639:O661)</f>
        <v>0.01</v>
      </c>
      <c r="P638" s="232"/>
      <c r="Q638" s="232">
        <f>SUM(Q639:Q661)</f>
        <v>0</v>
      </c>
      <c r="R638" s="233"/>
      <c r="S638" s="233"/>
      <c r="T638" s="234"/>
      <c r="U638" s="228"/>
      <c r="V638" s="228">
        <f>SUM(V639:V661)</f>
        <v>0.4</v>
      </c>
      <c r="W638" s="228"/>
      <c r="X638" s="228"/>
      <c r="Y638" s="228"/>
      <c r="AG638" t="s">
        <v>176</v>
      </c>
    </row>
    <row r="639" spans="1:60" outlineLevel="1" x14ac:dyDescent="0.2">
      <c r="A639" s="236">
        <v>50</v>
      </c>
      <c r="B639" s="237" t="s">
        <v>715</v>
      </c>
      <c r="C639" s="253" t="s">
        <v>716</v>
      </c>
      <c r="D639" s="238" t="s">
        <v>340</v>
      </c>
      <c r="E639" s="239">
        <v>0.95760000000000001</v>
      </c>
      <c r="F639" s="240"/>
      <c r="G639" s="241">
        <f>ROUND(E639*F639,2)</f>
        <v>0</v>
      </c>
      <c r="H639" s="240"/>
      <c r="I639" s="241">
        <f>ROUND(E639*H639,2)</f>
        <v>0</v>
      </c>
      <c r="J639" s="240"/>
      <c r="K639" s="241">
        <f>ROUND(E639*J639,2)</f>
        <v>0</v>
      </c>
      <c r="L639" s="241">
        <v>12</v>
      </c>
      <c r="M639" s="241">
        <f>G639*(1+L639/100)</f>
        <v>0</v>
      </c>
      <c r="N639" s="239">
        <v>7.1599999999999997E-3</v>
      </c>
      <c r="O639" s="239">
        <f>ROUND(E639*N639,2)</f>
        <v>0.01</v>
      </c>
      <c r="P639" s="239">
        <v>0</v>
      </c>
      <c r="Q639" s="239">
        <f>ROUND(E639*P639,2)</f>
        <v>0</v>
      </c>
      <c r="R639" s="241"/>
      <c r="S639" s="241" t="s">
        <v>193</v>
      </c>
      <c r="T639" s="242" t="s">
        <v>181</v>
      </c>
      <c r="U639" s="222">
        <v>0.42</v>
      </c>
      <c r="V639" s="222">
        <f>ROUND(E639*U639,2)</f>
        <v>0.4</v>
      </c>
      <c r="W639" s="222"/>
      <c r="X639" s="222" t="s">
        <v>226</v>
      </c>
      <c r="Y639" s="222" t="s">
        <v>183</v>
      </c>
      <c r="Z639" s="212"/>
      <c r="AA639" s="212"/>
      <c r="AB639" s="212"/>
      <c r="AC639" s="212"/>
      <c r="AD639" s="212"/>
      <c r="AE639" s="212"/>
      <c r="AF639" s="212"/>
      <c r="AG639" s="212" t="s">
        <v>227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2" x14ac:dyDescent="0.2">
      <c r="A640" s="219"/>
      <c r="B640" s="220"/>
      <c r="C640" s="254" t="s">
        <v>717</v>
      </c>
      <c r="D640" s="243"/>
      <c r="E640" s="243"/>
      <c r="F640" s="243"/>
      <c r="G640" s="243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22"/>
      <c r="Z640" s="212"/>
      <c r="AA640" s="212"/>
      <c r="AB640" s="212"/>
      <c r="AC640" s="212"/>
      <c r="AD640" s="212"/>
      <c r="AE640" s="212"/>
      <c r="AF640" s="212"/>
      <c r="AG640" s="212" t="s">
        <v>186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19"/>
      <c r="B641" s="220"/>
      <c r="C641" s="277" t="s">
        <v>425</v>
      </c>
      <c r="D641" s="223"/>
      <c r="E641" s="224"/>
      <c r="F641" s="225"/>
      <c r="G641" s="225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22"/>
      <c r="Z641" s="212"/>
      <c r="AA641" s="212"/>
      <c r="AB641" s="212"/>
      <c r="AC641" s="212"/>
      <c r="AD641" s="212"/>
      <c r="AE641" s="212"/>
      <c r="AF641" s="212"/>
      <c r="AG641" s="212" t="s">
        <v>186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">
      <c r="A642" s="219"/>
      <c r="B642" s="220"/>
      <c r="C642" s="266" t="s">
        <v>718</v>
      </c>
      <c r="D642" s="263"/>
      <c r="E642" s="263"/>
      <c r="F642" s="263"/>
      <c r="G642" s="263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22"/>
      <c r="Z642" s="212"/>
      <c r="AA642" s="212"/>
      <c r="AB642" s="212"/>
      <c r="AC642" s="212"/>
      <c r="AD642" s="212"/>
      <c r="AE642" s="212"/>
      <c r="AF642" s="212"/>
      <c r="AG642" s="212" t="s">
        <v>186</v>
      </c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">
      <c r="A643" s="219"/>
      <c r="B643" s="220"/>
      <c r="C643" s="266" t="s">
        <v>719</v>
      </c>
      <c r="D643" s="263"/>
      <c r="E643" s="263"/>
      <c r="F643" s="263"/>
      <c r="G643" s="263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22"/>
      <c r="Z643" s="212"/>
      <c r="AA643" s="212"/>
      <c r="AB643" s="212"/>
      <c r="AC643" s="212"/>
      <c r="AD643" s="212"/>
      <c r="AE643" s="212"/>
      <c r="AF643" s="212"/>
      <c r="AG643" s="212" t="s">
        <v>186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66" t="s">
        <v>720</v>
      </c>
      <c r="D644" s="263"/>
      <c r="E644" s="263"/>
      <c r="F644" s="263"/>
      <c r="G644" s="263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22"/>
      <c r="Z644" s="212"/>
      <c r="AA644" s="212"/>
      <c r="AB644" s="212"/>
      <c r="AC644" s="212"/>
      <c r="AD644" s="212"/>
      <c r="AE644" s="212"/>
      <c r="AF644" s="212"/>
      <c r="AG644" s="212" t="s">
        <v>186</v>
      </c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66" t="s">
        <v>721</v>
      </c>
      <c r="D645" s="263"/>
      <c r="E645" s="263"/>
      <c r="F645" s="263"/>
      <c r="G645" s="263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22"/>
      <c r="Z645" s="212"/>
      <c r="AA645" s="212"/>
      <c r="AB645" s="212"/>
      <c r="AC645" s="212"/>
      <c r="AD645" s="212"/>
      <c r="AE645" s="212"/>
      <c r="AF645" s="212"/>
      <c r="AG645" s="212" t="s">
        <v>186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44" t="str">
        <f>C645</f>
        <v>- standardního tmelení Q2, to je: základní tmelení Q1+ dodatečné tmelení (tmelení najemno) a případné přebroušení.</v>
      </c>
      <c r="BB645" s="212"/>
      <c r="BC645" s="212"/>
      <c r="BD645" s="212"/>
      <c r="BE645" s="212"/>
      <c r="BF645" s="212"/>
      <c r="BG645" s="212"/>
      <c r="BH645" s="212"/>
    </row>
    <row r="646" spans="1:60" outlineLevel="2" x14ac:dyDescent="0.2">
      <c r="A646" s="219"/>
      <c r="B646" s="220"/>
      <c r="C646" s="255" t="s">
        <v>699</v>
      </c>
      <c r="D646" s="226"/>
      <c r="E646" s="227"/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22"/>
      <c r="Z646" s="212"/>
      <c r="AA646" s="212"/>
      <c r="AB646" s="212"/>
      <c r="AC646" s="212"/>
      <c r="AD646" s="212"/>
      <c r="AE646" s="212"/>
      <c r="AF646" s="212"/>
      <c r="AG646" s="212" t="s">
        <v>199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55" t="s">
        <v>287</v>
      </c>
      <c r="D647" s="226"/>
      <c r="E647" s="227"/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22"/>
      <c r="Z647" s="212"/>
      <c r="AA647" s="212"/>
      <c r="AB647" s="212"/>
      <c r="AC647" s="212"/>
      <c r="AD647" s="212"/>
      <c r="AE647" s="212"/>
      <c r="AF647" s="212"/>
      <c r="AG647" s="212" t="s">
        <v>199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55" t="s">
        <v>722</v>
      </c>
      <c r="D648" s="226"/>
      <c r="E648" s="227">
        <v>0.27360000000000001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22"/>
      <c r="Z648" s="212"/>
      <c r="AA648" s="212"/>
      <c r="AB648" s="212"/>
      <c r="AC648" s="212"/>
      <c r="AD648" s="212"/>
      <c r="AE648" s="212"/>
      <c r="AF648" s="212"/>
      <c r="AG648" s="212" t="s">
        <v>199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55" t="s">
        <v>290</v>
      </c>
      <c r="D649" s="226"/>
      <c r="E649" s="227"/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22"/>
      <c r="Z649" s="212"/>
      <c r="AA649" s="212"/>
      <c r="AB649" s="212"/>
      <c r="AC649" s="212"/>
      <c r="AD649" s="212"/>
      <c r="AE649" s="212"/>
      <c r="AF649" s="212"/>
      <c r="AG649" s="212" t="s">
        <v>199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">
      <c r="A650" s="219"/>
      <c r="B650" s="220"/>
      <c r="C650" s="255" t="s">
        <v>723</v>
      </c>
      <c r="D650" s="226"/>
      <c r="E650" s="227">
        <v>0.114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22"/>
      <c r="Z650" s="212"/>
      <c r="AA650" s="212"/>
      <c r="AB650" s="212"/>
      <c r="AC650" s="212"/>
      <c r="AD650" s="212"/>
      <c r="AE650" s="212"/>
      <c r="AF650" s="212"/>
      <c r="AG650" s="212" t="s">
        <v>199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">
      <c r="A651" s="219"/>
      <c r="B651" s="220"/>
      <c r="C651" s="255" t="s">
        <v>291</v>
      </c>
      <c r="D651" s="226"/>
      <c r="E651" s="227"/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22"/>
      <c r="Z651" s="212"/>
      <c r="AA651" s="212"/>
      <c r="AB651" s="212"/>
      <c r="AC651" s="212"/>
      <c r="AD651" s="212"/>
      <c r="AE651" s="212"/>
      <c r="AF651" s="212"/>
      <c r="AG651" s="212" t="s">
        <v>199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55" t="s">
        <v>723</v>
      </c>
      <c r="D652" s="226"/>
      <c r="E652" s="227">
        <v>0.114</v>
      </c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22"/>
      <c r="Z652" s="212"/>
      <c r="AA652" s="212"/>
      <c r="AB652" s="212"/>
      <c r="AC652" s="212"/>
      <c r="AD652" s="212"/>
      <c r="AE652" s="212"/>
      <c r="AF652" s="212"/>
      <c r="AG652" s="212" t="s">
        <v>199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55" t="s">
        <v>292</v>
      </c>
      <c r="D653" s="226"/>
      <c r="E653" s="227"/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22"/>
      <c r="Z653" s="212"/>
      <c r="AA653" s="212"/>
      <c r="AB653" s="212"/>
      <c r="AC653" s="212"/>
      <c r="AD653" s="212"/>
      <c r="AE653" s="212"/>
      <c r="AF653" s="212"/>
      <c r="AG653" s="212" t="s">
        <v>199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55" t="s">
        <v>723</v>
      </c>
      <c r="D654" s="226"/>
      <c r="E654" s="227">
        <v>0.114</v>
      </c>
      <c r="F654" s="222"/>
      <c r="G654" s="222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22"/>
      <c r="Z654" s="212"/>
      <c r="AA654" s="212"/>
      <c r="AB654" s="212"/>
      <c r="AC654" s="212"/>
      <c r="AD654" s="212"/>
      <c r="AE654" s="212"/>
      <c r="AF654" s="212"/>
      <c r="AG654" s="212" t="s">
        <v>199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55" t="s">
        <v>293</v>
      </c>
      <c r="D655" s="226"/>
      <c r="E655" s="227"/>
      <c r="F655" s="222"/>
      <c r="G655" s="222"/>
      <c r="H655" s="222"/>
      <c r="I655" s="222"/>
      <c r="J655" s="222"/>
      <c r="K655" s="222"/>
      <c r="L655" s="222"/>
      <c r="M655" s="222"/>
      <c r="N655" s="221"/>
      <c r="O655" s="221"/>
      <c r="P655" s="221"/>
      <c r="Q655" s="221"/>
      <c r="R655" s="222"/>
      <c r="S655" s="222"/>
      <c r="T655" s="222"/>
      <c r="U655" s="222"/>
      <c r="V655" s="222"/>
      <c r="W655" s="222"/>
      <c r="X655" s="222"/>
      <c r="Y655" s="222"/>
      <c r="Z655" s="212"/>
      <c r="AA655" s="212"/>
      <c r="AB655" s="212"/>
      <c r="AC655" s="212"/>
      <c r="AD655" s="212"/>
      <c r="AE655" s="212"/>
      <c r="AF655" s="212"/>
      <c r="AG655" s="212" t="s">
        <v>199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55" t="s">
        <v>723</v>
      </c>
      <c r="D656" s="226"/>
      <c r="E656" s="227">
        <v>0.114</v>
      </c>
      <c r="F656" s="222"/>
      <c r="G656" s="22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22"/>
      <c r="Z656" s="212"/>
      <c r="AA656" s="212"/>
      <c r="AB656" s="212"/>
      <c r="AC656" s="212"/>
      <c r="AD656" s="212"/>
      <c r="AE656" s="212"/>
      <c r="AF656" s="212"/>
      <c r="AG656" s="212" t="s">
        <v>199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55" t="s">
        <v>294</v>
      </c>
      <c r="D657" s="226"/>
      <c r="E657" s="227"/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22"/>
      <c r="Z657" s="212"/>
      <c r="AA657" s="212"/>
      <c r="AB657" s="212"/>
      <c r="AC657" s="212"/>
      <c r="AD657" s="212"/>
      <c r="AE657" s="212"/>
      <c r="AF657" s="212"/>
      <c r="AG657" s="212" t="s">
        <v>199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">
      <c r="A658" s="219"/>
      <c r="B658" s="220"/>
      <c r="C658" s="255" t="s">
        <v>723</v>
      </c>
      <c r="D658" s="226"/>
      <c r="E658" s="227">
        <v>0.114</v>
      </c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22"/>
      <c r="Z658" s="212"/>
      <c r="AA658" s="212"/>
      <c r="AB658" s="212"/>
      <c r="AC658" s="212"/>
      <c r="AD658" s="212"/>
      <c r="AE658" s="212"/>
      <c r="AF658" s="212"/>
      <c r="AG658" s="212" t="s">
        <v>199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3" x14ac:dyDescent="0.2">
      <c r="A659" s="219"/>
      <c r="B659" s="220"/>
      <c r="C659" s="255" t="s">
        <v>295</v>
      </c>
      <c r="D659" s="226"/>
      <c r="E659" s="227"/>
      <c r="F659" s="222"/>
      <c r="G659" s="222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22"/>
      <c r="Z659" s="212"/>
      <c r="AA659" s="212"/>
      <c r="AB659" s="212"/>
      <c r="AC659" s="212"/>
      <c r="AD659" s="212"/>
      <c r="AE659" s="212"/>
      <c r="AF659" s="212"/>
      <c r="AG659" s="212" t="s">
        <v>199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55" t="s">
        <v>723</v>
      </c>
      <c r="D660" s="226"/>
      <c r="E660" s="227">
        <v>0.114</v>
      </c>
      <c r="F660" s="222"/>
      <c r="G660" s="222"/>
      <c r="H660" s="222"/>
      <c r="I660" s="222"/>
      <c r="J660" s="222"/>
      <c r="K660" s="222"/>
      <c r="L660" s="222"/>
      <c r="M660" s="222"/>
      <c r="N660" s="221"/>
      <c r="O660" s="221"/>
      <c r="P660" s="221"/>
      <c r="Q660" s="221"/>
      <c r="R660" s="222"/>
      <c r="S660" s="222"/>
      <c r="T660" s="222"/>
      <c r="U660" s="222"/>
      <c r="V660" s="222"/>
      <c r="W660" s="222"/>
      <c r="X660" s="222"/>
      <c r="Y660" s="222"/>
      <c r="Z660" s="212"/>
      <c r="AA660" s="212"/>
      <c r="AB660" s="212"/>
      <c r="AC660" s="212"/>
      <c r="AD660" s="212"/>
      <c r="AE660" s="212"/>
      <c r="AF660" s="212"/>
      <c r="AG660" s="212" t="s">
        <v>199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65" t="s">
        <v>242</v>
      </c>
      <c r="D661" s="260"/>
      <c r="E661" s="261">
        <v>0.95760000000000001</v>
      </c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22"/>
      <c r="Z661" s="212"/>
      <c r="AA661" s="212"/>
      <c r="AB661" s="212"/>
      <c r="AC661" s="212"/>
      <c r="AD661" s="212"/>
      <c r="AE661" s="212"/>
      <c r="AF661" s="212"/>
      <c r="AG661" s="212" t="s">
        <v>199</v>
      </c>
      <c r="AH661" s="212">
        <v>1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x14ac:dyDescent="0.2">
      <c r="A662" s="229" t="s">
        <v>175</v>
      </c>
      <c r="B662" s="230" t="s">
        <v>106</v>
      </c>
      <c r="C662" s="252" t="s">
        <v>107</v>
      </c>
      <c r="D662" s="231"/>
      <c r="E662" s="232"/>
      <c r="F662" s="233"/>
      <c r="G662" s="233">
        <f>SUMIF(AG663:AG664,"&lt;&gt;NOR",G663:G664)</f>
        <v>0</v>
      </c>
      <c r="H662" s="233"/>
      <c r="I662" s="233">
        <f>SUM(I663:I664)</f>
        <v>0</v>
      </c>
      <c r="J662" s="233"/>
      <c r="K662" s="233">
        <f>SUM(K663:K664)</f>
        <v>0</v>
      </c>
      <c r="L662" s="233"/>
      <c r="M662" s="233">
        <f>SUM(M663:M664)</f>
        <v>0</v>
      </c>
      <c r="N662" s="232"/>
      <c r="O662" s="232">
        <f>SUM(O663:O664)</f>
        <v>0</v>
      </c>
      <c r="P662" s="232"/>
      <c r="Q662" s="232">
        <f>SUM(Q663:Q664)</f>
        <v>0</v>
      </c>
      <c r="R662" s="233"/>
      <c r="S662" s="233"/>
      <c r="T662" s="234"/>
      <c r="U662" s="228"/>
      <c r="V662" s="228">
        <f>SUM(V663:V664)</f>
        <v>142.65</v>
      </c>
      <c r="W662" s="228"/>
      <c r="X662" s="228"/>
      <c r="Y662" s="228"/>
      <c r="AG662" t="s">
        <v>176</v>
      </c>
    </row>
    <row r="663" spans="1:60" ht="22.5" outlineLevel="1" x14ac:dyDescent="0.2">
      <c r="A663" s="236">
        <v>51</v>
      </c>
      <c r="B663" s="237" t="s">
        <v>388</v>
      </c>
      <c r="C663" s="253" t="s">
        <v>389</v>
      </c>
      <c r="D663" s="238" t="s">
        <v>390</v>
      </c>
      <c r="E663" s="239">
        <v>25.936730000000001</v>
      </c>
      <c r="F663" s="240"/>
      <c r="G663" s="241">
        <f>ROUND(E663*F663,2)</f>
        <v>0</v>
      </c>
      <c r="H663" s="240"/>
      <c r="I663" s="241">
        <f>ROUND(E663*H663,2)</f>
        <v>0</v>
      </c>
      <c r="J663" s="240"/>
      <c r="K663" s="241">
        <f>ROUND(E663*J663,2)</f>
        <v>0</v>
      </c>
      <c r="L663" s="241">
        <v>12</v>
      </c>
      <c r="M663" s="241">
        <f>G663*(1+L663/100)</f>
        <v>0</v>
      </c>
      <c r="N663" s="239">
        <v>0</v>
      </c>
      <c r="O663" s="239">
        <f>ROUND(E663*N663,2)</f>
        <v>0</v>
      </c>
      <c r="P663" s="239">
        <v>0</v>
      </c>
      <c r="Q663" s="239">
        <f>ROUND(E663*P663,2)</f>
        <v>0</v>
      </c>
      <c r="R663" s="241" t="s">
        <v>298</v>
      </c>
      <c r="S663" s="241" t="s">
        <v>180</v>
      </c>
      <c r="T663" s="242" t="s">
        <v>180</v>
      </c>
      <c r="U663" s="222">
        <v>5.5</v>
      </c>
      <c r="V663" s="222">
        <f>ROUND(E663*U663,2)</f>
        <v>142.65</v>
      </c>
      <c r="W663" s="222"/>
      <c r="X663" s="222" t="s">
        <v>724</v>
      </c>
      <c r="Y663" s="222" t="s">
        <v>183</v>
      </c>
      <c r="Z663" s="212"/>
      <c r="AA663" s="212"/>
      <c r="AB663" s="212"/>
      <c r="AC663" s="212"/>
      <c r="AD663" s="212"/>
      <c r="AE663" s="212"/>
      <c r="AF663" s="212"/>
      <c r="AG663" s="212" t="s">
        <v>725</v>
      </c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2" x14ac:dyDescent="0.2">
      <c r="A664" s="219"/>
      <c r="B664" s="220"/>
      <c r="C664" s="264" t="s">
        <v>391</v>
      </c>
      <c r="D664" s="262"/>
      <c r="E664" s="262"/>
      <c r="F664" s="262"/>
      <c r="G664" s="262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22"/>
      <c r="Z664" s="212"/>
      <c r="AA664" s="212"/>
      <c r="AB664" s="212"/>
      <c r="AC664" s="212"/>
      <c r="AD664" s="212"/>
      <c r="AE664" s="212"/>
      <c r="AF664" s="212"/>
      <c r="AG664" s="212" t="s">
        <v>229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x14ac:dyDescent="0.2">
      <c r="A665" s="229" t="s">
        <v>175</v>
      </c>
      <c r="B665" s="230" t="s">
        <v>108</v>
      </c>
      <c r="C665" s="252" t="s">
        <v>109</v>
      </c>
      <c r="D665" s="231"/>
      <c r="E665" s="232"/>
      <c r="F665" s="233"/>
      <c r="G665" s="233">
        <f>SUMIF(AG666:AG708,"&lt;&gt;NOR",G666:G708)</f>
        <v>0</v>
      </c>
      <c r="H665" s="233"/>
      <c r="I665" s="233">
        <f>SUM(I666:I708)</f>
        <v>0</v>
      </c>
      <c r="J665" s="233"/>
      <c r="K665" s="233">
        <f>SUM(K666:K708)</f>
        <v>0</v>
      </c>
      <c r="L665" s="233"/>
      <c r="M665" s="233">
        <f>SUM(M666:M708)</f>
        <v>0</v>
      </c>
      <c r="N665" s="232"/>
      <c r="O665" s="232">
        <f>SUM(O666:O708)</f>
        <v>0.03</v>
      </c>
      <c r="P665" s="232"/>
      <c r="Q665" s="232">
        <f>SUM(Q666:Q708)</f>
        <v>0</v>
      </c>
      <c r="R665" s="233"/>
      <c r="S665" s="233"/>
      <c r="T665" s="234"/>
      <c r="U665" s="228"/>
      <c r="V665" s="228">
        <f>SUM(V666:V708)</f>
        <v>9.68</v>
      </c>
      <c r="W665" s="228"/>
      <c r="X665" s="228"/>
      <c r="Y665" s="228"/>
      <c r="AG665" t="s">
        <v>176</v>
      </c>
    </row>
    <row r="666" spans="1:60" outlineLevel="1" x14ac:dyDescent="0.2">
      <c r="A666" s="236">
        <v>52</v>
      </c>
      <c r="B666" s="237" t="s">
        <v>726</v>
      </c>
      <c r="C666" s="253" t="s">
        <v>727</v>
      </c>
      <c r="D666" s="238" t="s">
        <v>262</v>
      </c>
      <c r="E666" s="239">
        <v>18.842500000000001</v>
      </c>
      <c r="F666" s="240"/>
      <c r="G666" s="241">
        <f>ROUND(E666*F666,2)</f>
        <v>0</v>
      </c>
      <c r="H666" s="240"/>
      <c r="I666" s="241">
        <f>ROUND(E666*H666,2)</f>
        <v>0</v>
      </c>
      <c r="J666" s="240"/>
      <c r="K666" s="241">
        <f>ROUND(E666*J666,2)</f>
        <v>0</v>
      </c>
      <c r="L666" s="241">
        <v>12</v>
      </c>
      <c r="M666" s="241">
        <f>G666*(1+L666/100)</f>
        <v>0</v>
      </c>
      <c r="N666" s="239">
        <v>2.2000000000000001E-4</v>
      </c>
      <c r="O666" s="239">
        <f>ROUND(E666*N666,2)</f>
        <v>0</v>
      </c>
      <c r="P666" s="239">
        <v>0</v>
      </c>
      <c r="Q666" s="239">
        <f>ROUND(E666*P666,2)</f>
        <v>0</v>
      </c>
      <c r="R666" s="241" t="s">
        <v>728</v>
      </c>
      <c r="S666" s="241" t="s">
        <v>180</v>
      </c>
      <c r="T666" s="242" t="s">
        <v>180</v>
      </c>
      <c r="U666" s="222">
        <v>9.5000000000000001E-2</v>
      </c>
      <c r="V666" s="222">
        <f>ROUND(E666*U666,2)</f>
        <v>1.79</v>
      </c>
      <c r="W666" s="222"/>
      <c r="X666" s="222" t="s">
        <v>226</v>
      </c>
      <c r="Y666" s="222" t="s">
        <v>183</v>
      </c>
      <c r="Z666" s="212"/>
      <c r="AA666" s="212"/>
      <c r="AB666" s="212"/>
      <c r="AC666" s="212"/>
      <c r="AD666" s="212"/>
      <c r="AE666" s="212"/>
      <c r="AF666" s="212"/>
      <c r="AG666" s="212" t="s">
        <v>227</v>
      </c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ht="22.5" outlineLevel="2" x14ac:dyDescent="0.2">
      <c r="A667" s="219"/>
      <c r="B667" s="220"/>
      <c r="C667" s="255" t="s">
        <v>729</v>
      </c>
      <c r="D667" s="226"/>
      <c r="E667" s="227"/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22"/>
      <c r="Z667" s="212"/>
      <c r="AA667" s="212"/>
      <c r="AB667" s="212"/>
      <c r="AC667" s="212"/>
      <c r="AD667" s="212"/>
      <c r="AE667" s="212"/>
      <c r="AF667" s="212"/>
      <c r="AG667" s="212" t="s">
        <v>199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">
      <c r="A668" s="219"/>
      <c r="B668" s="220"/>
      <c r="C668" s="255" t="s">
        <v>730</v>
      </c>
      <c r="D668" s="226"/>
      <c r="E668" s="227"/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22"/>
      <c r="Z668" s="212"/>
      <c r="AA668" s="212"/>
      <c r="AB668" s="212"/>
      <c r="AC668" s="212"/>
      <c r="AD668" s="212"/>
      <c r="AE668" s="212"/>
      <c r="AF668" s="212"/>
      <c r="AG668" s="212" t="s">
        <v>199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55" t="s">
        <v>731</v>
      </c>
      <c r="D669" s="226"/>
      <c r="E669" s="227"/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22"/>
      <c r="Z669" s="212"/>
      <c r="AA669" s="212"/>
      <c r="AB669" s="212"/>
      <c r="AC669" s="212"/>
      <c r="AD669" s="212"/>
      <c r="AE669" s="212"/>
      <c r="AF669" s="212"/>
      <c r="AG669" s="212" t="s">
        <v>199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19"/>
      <c r="B670" s="220"/>
      <c r="C670" s="255" t="s">
        <v>633</v>
      </c>
      <c r="D670" s="226"/>
      <c r="E670" s="227">
        <v>5.9984999999999999</v>
      </c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22"/>
      <c r="Z670" s="212"/>
      <c r="AA670" s="212"/>
      <c r="AB670" s="212"/>
      <c r="AC670" s="212"/>
      <c r="AD670" s="212"/>
      <c r="AE670" s="212"/>
      <c r="AF670" s="212"/>
      <c r="AG670" s="212" t="s">
        <v>199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19"/>
      <c r="B671" s="220"/>
      <c r="C671" s="255" t="s">
        <v>732</v>
      </c>
      <c r="D671" s="226"/>
      <c r="E671" s="227"/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22"/>
      <c r="Z671" s="212"/>
      <c r="AA671" s="212"/>
      <c r="AB671" s="212"/>
      <c r="AC671" s="212"/>
      <c r="AD671" s="212"/>
      <c r="AE671" s="212"/>
      <c r="AF671" s="212"/>
      <c r="AG671" s="212" t="s">
        <v>199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19"/>
      <c r="B672" s="220"/>
      <c r="C672" s="255" t="s">
        <v>733</v>
      </c>
      <c r="D672" s="226"/>
      <c r="E672" s="227">
        <v>12.843999999999999</v>
      </c>
      <c r="F672" s="222"/>
      <c r="G672" s="222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22"/>
      <c r="Z672" s="212"/>
      <c r="AA672" s="212"/>
      <c r="AB672" s="212"/>
      <c r="AC672" s="212"/>
      <c r="AD672" s="212"/>
      <c r="AE672" s="212"/>
      <c r="AF672" s="212"/>
      <c r="AG672" s="212" t="s">
        <v>199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">
      <c r="A673" s="219"/>
      <c r="B673" s="220"/>
      <c r="C673" s="265" t="s">
        <v>242</v>
      </c>
      <c r="D673" s="260"/>
      <c r="E673" s="261">
        <v>18.842500000000001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22"/>
      <c r="Z673" s="212"/>
      <c r="AA673" s="212"/>
      <c r="AB673" s="212"/>
      <c r="AC673" s="212"/>
      <c r="AD673" s="212"/>
      <c r="AE673" s="212"/>
      <c r="AF673" s="212"/>
      <c r="AG673" s="212" t="s">
        <v>199</v>
      </c>
      <c r="AH673" s="212">
        <v>1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36">
        <v>53</v>
      </c>
      <c r="B674" s="237" t="s">
        <v>734</v>
      </c>
      <c r="C674" s="253" t="s">
        <v>735</v>
      </c>
      <c r="D674" s="238" t="s">
        <v>262</v>
      </c>
      <c r="E674" s="239">
        <v>18.842500000000001</v>
      </c>
      <c r="F674" s="240"/>
      <c r="G674" s="241">
        <f>ROUND(E674*F674,2)</f>
        <v>0</v>
      </c>
      <c r="H674" s="240"/>
      <c r="I674" s="241">
        <f>ROUND(E674*H674,2)</f>
        <v>0</v>
      </c>
      <c r="J674" s="240"/>
      <c r="K674" s="241">
        <f>ROUND(E674*J674,2)</f>
        <v>0</v>
      </c>
      <c r="L674" s="241">
        <v>12</v>
      </c>
      <c r="M674" s="241">
        <f>G674*(1+L674/100)</f>
        <v>0</v>
      </c>
      <c r="N674" s="239">
        <v>1.58E-3</v>
      </c>
      <c r="O674" s="239">
        <f>ROUND(E674*N674,2)</f>
        <v>0.03</v>
      </c>
      <c r="P674" s="239">
        <v>0</v>
      </c>
      <c r="Q674" s="239">
        <f>ROUND(E674*P674,2)</f>
        <v>0</v>
      </c>
      <c r="R674" s="241" t="s">
        <v>728</v>
      </c>
      <c r="S674" s="241" t="s">
        <v>180</v>
      </c>
      <c r="T674" s="242" t="s">
        <v>180</v>
      </c>
      <c r="U674" s="222">
        <v>0.24</v>
      </c>
      <c r="V674" s="222">
        <f>ROUND(E674*U674,2)</f>
        <v>4.5199999999999996</v>
      </c>
      <c r="W674" s="222"/>
      <c r="X674" s="222" t="s">
        <v>226</v>
      </c>
      <c r="Y674" s="222" t="s">
        <v>183</v>
      </c>
      <c r="Z674" s="212"/>
      <c r="AA674" s="212"/>
      <c r="AB674" s="212"/>
      <c r="AC674" s="212"/>
      <c r="AD674" s="212"/>
      <c r="AE674" s="212"/>
      <c r="AF674" s="212"/>
      <c r="AG674" s="212" t="s">
        <v>227</v>
      </c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ht="22.5" outlineLevel="2" x14ac:dyDescent="0.2">
      <c r="A675" s="219"/>
      <c r="B675" s="220"/>
      <c r="C675" s="255" t="s">
        <v>729</v>
      </c>
      <c r="D675" s="226"/>
      <c r="E675" s="227"/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22"/>
      <c r="Z675" s="212"/>
      <c r="AA675" s="212"/>
      <c r="AB675" s="212"/>
      <c r="AC675" s="212"/>
      <c r="AD675" s="212"/>
      <c r="AE675" s="212"/>
      <c r="AF675" s="212"/>
      <c r="AG675" s="212" t="s">
        <v>199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 x14ac:dyDescent="0.2">
      <c r="A676" s="219"/>
      <c r="B676" s="220"/>
      <c r="C676" s="255" t="s">
        <v>730</v>
      </c>
      <c r="D676" s="226"/>
      <c r="E676" s="227"/>
      <c r="F676" s="222"/>
      <c r="G676" s="222"/>
      <c r="H676" s="222"/>
      <c r="I676" s="222"/>
      <c r="J676" s="222"/>
      <c r="K676" s="222"/>
      <c r="L676" s="222"/>
      <c r="M676" s="222"/>
      <c r="N676" s="221"/>
      <c r="O676" s="221"/>
      <c r="P676" s="221"/>
      <c r="Q676" s="221"/>
      <c r="R676" s="222"/>
      <c r="S676" s="222"/>
      <c r="T676" s="222"/>
      <c r="U676" s="222"/>
      <c r="V676" s="222"/>
      <c r="W676" s="222"/>
      <c r="X676" s="222"/>
      <c r="Y676" s="222"/>
      <c r="Z676" s="212"/>
      <c r="AA676" s="212"/>
      <c r="AB676" s="212"/>
      <c r="AC676" s="212"/>
      <c r="AD676" s="212"/>
      <c r="AE676" s="212"/>
      <c r="AF676" s="212"/>
      <c r="AG676" s="212" t="s">
        <v>199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3" x14ac:dyDescent="0.2">
      <c r="A677" s="219"/>
      <c r="B677" s="220"/>
      <c r="C677" s="255" t="s">
        <v>731</v>
      </c>
      <c r="D677" s="226"/>
      <c r="E677" s="227"/>
      <c r="F677" s="222"/>
      <c r="G677" s="222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22"/>
      <c r="Z677" s="212"/>
      <c r="AA677" s="212"/>
      <c r="AB677" s="212"/>
      <c r="AC677" s="212"/>
      <c r="AD677" s="212"/>
      <c r="AE677" s="212"/>
      <c r="AF677" s="212"/>
      <c r="AG677" s="212" t="s">
        <v>199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3" x14ac:dyDescent="0.2">
      <c r="A678" s="219"/>
      <c r="B678" s="220"/>
      <c r="C678" s="255" t="s">
        <v>633</v>
      </c>
      <c r="D678" s="226"/>
      <c r="E678" s="227">
        <v>5.9984999999999999</v>
      </c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22"/>
      <c r="Z678" s="212"/>
      <c r="AA678" s="212"/>
      <c r="AB678" s="212"/>
      <c r="AC678" s="212"/>
      <c r="AD678" s="212"/>
      <c r="AE678" s="212"/>
      <c r="AF678" s="212"/>
      <c r="AG678" s="212" t="s">
        <v>199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">
      <c r="A679" s="219"/>
      <c r="B679" s="220"/>
      <c r="C679" s="255" t="s">
        <v>732</v>
      </c>
      <c r="D679" s="226"/>
      <c r="E679" s="227"/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22"/>
      <c r="Z679" s="212"/>
      <c r="AA679" s="212"/>
      <c r="AB679" s="212"/>
      <c r="AC679" s="212"/>
      <c r="AD679" s="212"/>
      <c r="AE679" s="212"/>
      <c r="AF679" s="212"/>
      <c r="AG679" s="212" t="s">
        <v>199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">
      <c r="A680" s="219"/>
      <c r="B680" s="220"/>
      <c r="C680" s="255" t="s">
        <v>733</v>
      </c>
      <c r="D680" s="226"/>
      <c r="E680" s="227">
        <v>12.843999999999999</v>
      </c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22"/>
      <c r="Z680" s="212"/>
      <c r="AA680" s="212"/>
      <c r="AB680" s="212"/>
      <c r="AC680" s="212"/>
      <c r="AD680" s="212"/>
      <c r="AE680" s="212"/>
      <c r="AF680" s="212"/>
      <c r="AG680" s="212" t="s">
        <v>199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">
      <c r="A681" s="219"/>
      <c r="B681" s="220"/>
      <c r="C681" s="265" t="s">
        <v>242</v>
      </c>
      <c r="D681" s="260"/>
      <c r="E681" s="261">
        <v>18.842500000000001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22"/>
      <c r="Z681" s="212"/>
      <c r="AA681" s="212"/>
      <c r="AB681" s="212"/>
      <c r="AC681" s="212"/>
      <c r="AD681" s="212"/>
      <c r="AE681" s="212"/>
      <c r="AF681" s="212"/>
      <c r="AG681" s="212" t="s">
        <v>199</v>
      </c>
      <c r="AH681" s="212">
        <v>1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36">
        <v>54</v>
      </c>
      <c r="B682" s="237" t="s">
        <v>736</v>
      </c>
      <c r="C682" s="253" t="s">
        <v>737</v>
      </c>
      <c r="D682" s="238" t="s">
        <v>340</v>
      </c>
      <c r="E682" s="239">
        <v>9.8800000000000008</v>
      </c>
      <c r="F682" s="240"/>
      <c r="G682" s="241">
        <f>ROUND(E682*F682,2)</f>
        <v>0</v>
      </c>
      <c r="H682" s="240"/>
      <c r="I682" s="241">
        <f>ROUND(E682*H682,2)</f>
        <v>0</v>
      </c>
      <c r="J682" s="240"/>
      <c r="K682" s="241">
        <f>ROUND(E682*J682,2)</f>
        <v>0</v>
      </c>
      <c r="L682" s="241">
        <v>12</v>
      </c>
      <c r="M682" s="241">
        <f>G682*(1+L682/100)</f>
        <v>0</v>
      </c>
      <c r="N682" s="239">
        <v>3.2000000000000003E-4</v>
      </c>
      <c r="O682" s="239">
        <f>ROUND(E682*N682,2)</f>
        <v>0</v>
      </c>
      <c r="P682" s="239">
        <v>0</v>
      </c>
      <c r="Q682" s="239">
        <f>ROUND(E682*P682,2)</f>
        <v>0</v>
      </c>
      <c r="R682" s="241" t="s">
        <v>728</v>
      </c>
      <c r="S682" s="241" t="s">
        <v>180</v>
      </c>
      <c r="T682" s="242" t="s">
        <v>180</v>
      </c>
      <c r="U682" s="222">
        <v>0.11</v>
      </c>
      <c r="V682" s="222">
        <f>ROUND(E682*U682,2)</f>
        <v>1.0900000000000001</v>
      </c>
      <c r="W682" s="222"/>
      <c r="X682" s="222" t="s">
        <v>226</v>
      </c>
      <c r="Y682" s="222" t="s">
        <v>183</v>
      </c>
      <c r="Z682" s="212"/>
      <c r="AA682" s="212"/>
      <c r="AB682" s="212"/>
      <c r="AC682" s="212"/>
      <c r="AD682" s="212"/>
      <c r="AE682" s="212"/>
      <c r="AF682" s="212"/>
      <c r="AG682" s="212" t="s">
        <v>227</v>
      </c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ht="22.5" outlineLevel="2" x14ac:dyDescent="0.2">
      <c r="A683" s="219"/>
      <c r="B683" s="220"/>
      <c r="C683" s="255" t="s">
        <v>729</v>
      </c>
      <c r="D683" s="226"/>
      <c r="E683" s="227"/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22"/>
      <c r="Z683" s="212"/>
      <c r="AA683" s="212"/>
      <c r="AB683" s="212"/>
      <c r="AC683" s="212"/>
      <c r="AD683" s="212"/>
      <c r="AE683" s="212"/>
      <c r="AF683" s="212"/>
      <c r="AG683" s="212" t="s">
        <v>199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55" t="s">
        <v>730</v>
      </c>
      <c r="D684" s="226"/>
      <c r="E684" s="227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22"/>
      <c r="Z684" s="212"/>
      <c r="AA684" s="212"/>
      <c r="AB684" s="212"/>
      <c r="AC684" s="212"/>
      <c r="AD684" s="212"/>
      <c r="AE684" s="212"/>
      <c r="AF684" s="212"/>
      <c r="AG684" s="212" t="s">
        <v>199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">
      <c r="A685" s="219"/>
      <c r="B685" s="220"/>
      <c r="C685" s="255" t="s">
        <v>732</v>
      </c>
      <c r="D685" s="226"/>
      <c r="E685" s="227"/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22"/>
      <c r="Z685" s="212"/>
      <c r="AA685" s="212"/>
      <c r="AB685" s="212"/>
      <c r="AC685" s="212"/>
      <c r="AD685" s="212"/>
      <c r="AE685" s="212"/>
      <c r="AF685" s="212"/>
      <c r="AG685" s="212" t="s">
        <v>199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19"/>
      <c r="B686" s="220"/>
      <c r="C686" s="255" t="s">
        <v>738</v>
      </c>
      <c r="D686" s="226"/>
      <c r="E686" s="227">
        <v>9.8800000000000008</v>
      </c>
      <c r="F686" s="222"/>
      <c r="G686" s="222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22"/>
      <c r="Z686" s="212"/>
      <c r="AA686" s="212"/>
      <c r="AB686" s="212"/>
      <c r="AC686" s="212"/>
      <c r="AD686" s="212"/>
      <c r="AE686" s="212"/>
      <c r="AF686" s="212"/>
      <c r="AG686" s="212" t="s">
        <v>199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3" x14ac:dyDescent="0.2">
      <c r="A687" s="219"/>
      <c r="B687" s="220"/>
      <c r="C687" s="265" t="s">
        <v>242</v>
      </c>
      <c r="D687" s="260"/>
      <c r="E687" s="261">
        <v>9.8800000000000008</v>
      </c>
      <c r="F687" s="222"/>
      <c r="G687" s="222"/>
      <c r="H687" s="222"/>
      <c r="I687" s="222"/>
      <c r="J687" s="222"/>
      <c r="K687" s="222"/>
      <c r="L687" s="222"/>
      <c r="M687" s="222"/>
      <c r="N687" s="221"/>
      <c r="O687" s="221"/>
      <c r="P687" s="221"/>
      <c r="Q687" s="221"/>
      <c r="R687" s="222"/>
      <c r="S687" s="222"/>
      <c r="T687" s="222"/>
      <c r="U687" s="222"/>
      <c r="V687" s="222"/>
      <c r="W687" s="222"/>
      <c r="X687" s="222"/>
      <c r="Y687" s="222"/>
      <c r="Z687" s="212"/>
      <c r="AA687" s="212"/>
      <c r="AB687" s="212"/>
      <c r="AC687" s="212"/>
      <c r="AD687" s="212"/>
      <c r="AE687" s="212"/>
      <c r="AF687" s="212"/>
      <c r="AG687" s="212" t="s">
        <v>199</v>
      </c>
      <c r="AH687" s="212">
        <v>1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36">
        <v>55</v>
      </c>
      <c r="B688" s="237" t="s">
        <v>739</v>
      </c>
      <c r="C688" s="253" t="s">
        <v>740</v>
      </c>
      <c r="D688" s="238" t="s">
        <v>340</v>
      </c>
      <c r="E688" s="239">
        <v>5.2</v>
      </c>
      <c r="F688" s="240"/>
      <c r="G688" s="241">
        <f>ROUND(E688*F688,2)</f>
        <v>0</v>
      </c>
      <c r="H688" s="240"/>
      <c r="I688" s="241">
        <f>ROUND(E688*H688,2)</f>
        <v>0</v>
      </c>
      <c r="J688" s="240"/>
      <c r="K688" s="241">
        <f>ROUND(E688*J688,2)</f>
        <v>0</v>
      </c>
      <c r="L688" s="241">
        <v>12</v>
      </c>
      <c r="M688" s="241">
        <f>G688*(1+L688/100)</f>
        <v>0</v>
      </c>
      <c r="N688" s="239">
        <v>3.2000000000000003E-4</v>
      </c>
      <c r="O688" s="239">
        <f>ROUND(E688*N688,2)</f>
        <v>0</v>
      </c>
      <c r="P688" s="239">
        <v>0</v>
      </c>
      <c r="Q688" s="239">
        <f>ROUND(E688*P688,2)</f>
        <v>0</v>
      </c>
      <c r="R688" s="241" t="s">
        <v>728</v>
      </c>
      <c r="S688" s="241" t="s">
        <v>180</v>
      </c>
      <c r="T688" s="242" t="s">
        <v>180</v>
      </c>
      <c r="U688" s="222">
        <v>0.14000000000000001</v>
      </c>
      <c r="V688" s="222">
        <f>ROUND(E688*U688,2)</f>
        <v>0.73</v>
      </c>
      <c r="W688" s="222"/>
      <c r="X688" s="222" t="s">
        <v>226</v>
      </c>
      <c r="Y688" s="222" t="s">
        <v>183</v>
      </c>
      <c r="Z688" s="212"/>
      <c r="AA688" s="212"/>
      <c r="AB688" s="212"/>
      <c r="AC688" s="212"/>
      <c r="AD688" s="212"/>
      <c r="AE688" s="212"/>
      <c r="AF688" s="212"/>
      <c r="AG688" s="212" t="s">
        <v>227</v>
      </c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ht="22.5" outlineLevel="2" x14ac:dyDescent="0.2">
      <c r="A689" s="219"/>
      <c r="B689" s="220"/>
      <c r="C689" s="255" t="s">
        <v>729</v>
      </c>
      <c r="D689" s="226"/>
      <c r="E689" s="227"/>
      <c r="F689" s="222"/>
      <c r="G689" s="222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22"/>
      <c r="Z689" s="212"/>
      <c r="AA689" s="212"/>
      <c r="AB689" s="212"/>
      <c r="AC689" s="212"/>
      <c r="AD689" s="212"/>
      <c r="AE689" s="212"/>
      <c r="AF689" s="212"/>
      <c r="AG689" s="212" t="s">
        <v>199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3" x14ac:dyDescent="0.2">
      <c r="A690" s="219"/>
      <c r="B690" s="220"/>
      <c r="C690" s="255" t="s">
        <v>730</v>
      </c>
      <c r="D690" s="226"/>
      <c r="E690" s="227"/>
      <c r="F690" s="222"/>
      <c r="G690" s="222"/>
      <c r="H690" s="222"/>
      <c r="I690" s="222"/>
      <c r="J690" s="222"/>
      <c r="K690" s="222"/>
      <c r="L690" s="222"/>
      <c r="M690" s="222"/>
      <c r="N690" s="221"/>
      <c r="O690" s="221"/>
      <c r="P690" s="221"/>
      <c r="Q690" s="221"/>
      <c r="R690" s="222"/>
      <c r="S690" s="222"/>
      <c r="T690" s="222"/>
      <c r="U690" s="222"/>
      <c r="V690" s="222"/>
      <c r="W690" s="222"/>
      <c r="X690" s="222"/>
      <c r="Y690" s="222"/>
      <c r="Z690" s="212"/>
      <c r="AA690" s="212"/>
      <c r="AB690" s="212"/>
      <c r="AC690" s="212"/>
      <c r="AD690" s="212"/>
      <c r="AE690" s="212"/>
      <c r="AF690" s="212"/>
      <c r="AG690" s="212" t="s">
        <v>199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3" x14ac:dyDescent="0.2">
      <c r="A691" s="219"/>
      <c r="B691" s="220"/>
      <c r="C691" s="255" t="s">
        <v>732</v>
      </c>
      <c r="D691" s="226"/>
      <c r="E691" s="227"/>
      <c r="F691" s="222"/>
      <c r="G691" s="222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22"/>
      <c r="Z691" s="212"/>
      <c r="AA691" s="212"/>
      <c r="AB691" s="212"/>
      <c r="AC691" s="212"/>
      <c r="AD691" s="212"/>
      <c r="AE691" s="212"/>
      <c r="AF691" s="212"/>
      <c r="AG691" s="212" t="s">
        <v>199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">
      <c r="A692" s="219"/>
      <c r="B692" s="220"/>
      <c r="C692" s="255" t="s">
        <v>741</v>
      </c>
      <c r="D692" s="226"/>
      <c r="E692" s="227">
        <v>5.2</v>
      </c>
      <c r="F692" s="222"/>
      <c r="G692" s="222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22"/>
      <c r="Z692" s="212"/>
      <c r="AA692" s="212"/>
      <c r="AB692" s="212"/>
      <c r="AC692" s="212"/>
      <c r="AD692" s="212"/>
      <c r="AE692" s="212"/>
      <c r="AF692" s="212"/>
      <c r="AG692" s="212" t="s">
        <v>199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3" x14ac:dyDescent="0.2">
      <c r="A693" s="219"/>
      <c r="B693" s="220"/>
      <c r="C693" s="265" t="s">
        <v>242</v>
      </c>
      <c r="D693" s="260"/>
      <c r="E693" s="261">
        <v>5.2</v>
      </c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22"/>
      <c r="Z693" s="212"/>
      <c r="AA693" s="212"/>
      <c r="AB693" s="212"/>
      <c r="AC693" s="212"/>
      <c r="AD693" s="212"/>
      <c r="AE693" s="212"/>
      <c r="AF693" s="212"/>
      <c r="AG693" s="212" t="s">
        <v>199</v>
      </c>
      <c r="AH693" s="212">
        <v>1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36">
        <v>56</v>
      </c>
      <c r="B694" s="237" t="s">
        <v>742</v>
      </c>
      <c r="C694" s="253" t="s">
        <v>743</v>
      </c>
      <c r="D694" s="238" t="s">
        <v>262</v>
      </c>
      <c r="E694" s="239">
        <v>3.1175000000000002</v>
      </c>
      <c r="F694" s="240"/>
      <c r="G694" s="241">
        <f>ROUND(E694*F694,2)</f>
        <v>0</v>
      </c>
      <c r="H694" s="240"/>
      <c r="I694" s="241">
        <f>ROUND(E694*H694,2)</f>
        <v>0</v>
      </c>
      <c r="J694" s="240"/>
      <c r="K694" s="241">
        <f>ROUND(E694*J694,2)</f>
        <v>0</v>
      </c>
      <c r="L694" s="241">
        <v>12</v>
      </c>
      <c r="M694" s="241">
        <f>G694*(1+L694/100)</f>
        <v>0</v>
      </c>
      <c r="N694" s="239">
        <v>0</v>
      </c>
      <c r="O694" s="239">
        <f>ROUND(E694*N694,2)</f>
        <v>0</v>
      </c>
      <c r="P694" s="239">
        <v>0</v>
      </c>
      <c r="Q694" s="239">
        <f>ROUND(E694*P694,2)</f>
        <v>0</v>
      </c>
      <c r="R694" s="241" t="s">
        <v>728</v>
      </c>
      <c r="S694" s="241" t="s">
        <v>180</v>
      </c>
      <c r="T694" s="242" t="s">
        <v>180</v>
      </c>
      <c r="U694" s="222">
        <v>0.16</v>
      </c>
      <c r="V694" s="222">
        <f>ROUND(E694*U694,2)</f>
        <v>0.5</v>
      </c>
      <c r="W694" s="222"/>
      <c r="X694" s="222" t="s">
        <v>226</v>
      </c>
      <c r="Y694" s="222" t="s">
        <v>183</v>
      </c>
      <c r="Z694" s="212"/>
      <c r="AA694" s="212"/>
      <c r="AB694" s="212"/>
      <c r="AC694" s="212"/>
      <c r="AD694" s="212"/>
      <c r="AE694" s="212"/>
      <c r="AF694" s="212"/>
      <c r="AG694" s="212" t="s">
        <v>227</v>
      </c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2" x14ac:dyDescent="0.2">
      <c r="A695" s="219"/>
      <c r="B695" s="220"/>
      <c r="C695" s="255" t="s">
        <v>493</v>
      </c>
      <c r="D695" s="226"/>
      <c r="E695" s="227"/>
      <c r="F695" s="222"/>
      <c r="G695" s="222"/>
      <c r="H695" s="222"/>
      <c r="I695" s="222"/>
      <c r="J695" s="222"/>
      <c r="K695" s="222"/>
      <c r="L695" s="222"/>
      <c r="M695" s="222"/>
      <c r="N695" s="221"/>
      <c r="O695" s="221"/>
      <c r="P695" s="221"/>
      <c r="Q695" s="221"/>
      <c r="R695" s="222"/>
      <c r="S695" s="222"/>
      <c r="T695" s="222"/>
      <c r="U695" s="222"/>
      <c r="V695" s="222"/>
      <c r="W695" s="222"/>
      <c r="X695" s="222"/>
      <c r="Y695" s="222"/>
      <c r="Z695" s="212"/>
      <c r="AA695" s="212"/>
      <c r="AB695" s="212"/>
      <c r="AC695" s="212"/>
      <c r="AD695" s="212"/>
      <c r="AE695" s="212"/>
      <c r="AF695" s="212"/>
      <c r="AG695" s="212" t="s">
        <v>199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 x14ac:dyDescent="0.2">
      <c r="A696" s="219"/>
      <c r="B696" s="220"/>
      <c r="C696" s="255" t="s">
        <v>545</v>
      </c>
      <c r="D696" s="226"/>
      <c r="E696" s="227"/>
      <c r="F696" s="222"/>
      <c r="G696" s="222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22"/>
      <c r="Z696" s="212"/>
      <c r="AA696" s="212"/>
      <c r="AB696" s="212"/>
      <c r="AC696" s="212"/>
      <c r="AD696" s="212"/>
      <c r="AE696" s="212"/>
      <c r="AF696" s="212"/>
      <c r="AG696" s="212" t="s">
        <v>199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3" x14ac:dyDescent="0.2">
      <c r="A697" s="219"/>
      <c r="B697" s="220"/>
      <c r="C697" s="255" t="s">
        <v>744</v>
      </c>
      <c r="D697" s="226"/>
      <c r="E697" s="227">
        <v>3.1175000000000002</v>
      </c>
      <c r="F697" s="222"/>
      <c r="G697" s="222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22"/>
      <c r="Z697" s="212"/>
      <c r="AA697" s="212"/>
      <c r="AB697" s="212"/>
      <c r="AC697" s="212"/>
      <c r="AD697" s="212"/>
      <c r="AE697" s="212"/>
      <c r="AF697" s="212"/>
      <c r="AG697" s="212" t="s">
        <v>199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">
      <c r="A698" s="219"/>
      <c r="B698" s="220"/>
      <c r="C698" s="265" t="s">
        <v>242</v>
      </c>
      <c r="D698" s="260"/>
      <c r="E698" s="261">
        <v>3.1175000000000002</v>
      </c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22"/>
      <c r="Z698" s="212"/>
      <c r="AA698" s="212"/>
      <c r="AB698" s="212"/>
      <c r="AC698" s="212"/>
      <c r="AD698" s="212"/>
      <c r="AE698" s="212"/>
      <c r="AF698" s="212"/>
      <c r="AG698" s="212" t="s">
        <v>199</v>
      </c>
      <c r="AH698" s="212">
        <v>1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36">
        <v>57</v>
      </c>
      <c r="B699" s="237" t="s">
        <v>745</v>
      </c>
      <c r="C699" s="253" t="s">
        <v>746</v>
      </c>
      <c r="D699" s="238" t="s">
        <v>262</v>
      </c>
      <c r="E699" s="239">
        <v>3.4292500000000001</v>
      </c>
      <c r="F699" s="240"/>
      <c r="G699" s="241">
        <f>ROUND(E699*F699,2)</f>
        <v>0</v>
      </c>
      <c r="H699" s="240"/>
      <c r="I699" s="241">
        <f>ROUND(E699*H699,2)</f>
        <v>0</v>
      </c>
      <c r="J699" s="240"/>
      <c r="K699" s="241">
        <f>ROUND(E699*J699,2)</f>
        <v>0</v>
      </c>
      <c r="L699" s="241">
        <v>12</v>
      </c>
      <c r="M699" s="241">
        <f>G699*(1+L699/100)</f>
        <v>0</v>
      </c>
      <c r="N699" s="239">
        <v>1E-3</v>
      </c>
      <c r="O699" s="239">
        <f>ROUND(E699*N699,2)</f>
        <v>0</v>
      </c>
      <c r="P699" s="239">
        <v>0</v>
      </c>
      <c r="Q699" s="239">
        <f>ROUND(E699*P699,2)</f>
        <v>0</v>
      </c>
      <c r="R699" s="241" t="s">
        <v>498</v>
      </c>
      <c r="S699" s="241" t="s">
        <v>180</v>
      </c>
      <c r="T699" s="242" t="s">
        <v>180</v>
      </c>
      <c r="U699" s="222">
        <v>0</v>
      </c>
      <c r="V699" s="222">
        <f>ROUND(E699*U699,2)</f>
        <v>0</v>
      </c>
      <c r="W699" s="222"/>
      <c r="X699" s="222" t="s">
        <v>499</v>
      </c>
      <c r="Y699" s="222" t="s">
        <v>183</v>
      </c>
      <c r="Z699" s="212"/>
      <c r="AA699" s="212"/>
      <c r="AB699" s="212"/>
      <c r="AC699" s="212"/>
      <c r="AD699" s="212"/>
      <c r="AE699" s="212"/>
      <c r="AF699" s="212"/>
      <c r="AG699" s="212" t="s">
        <v>500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2" x14ac:dyDescent="0.2">
      <c r="A700" s="219"/>
      <c r="B700" s="220"/>
      <c r="C700" s="255" t="s">
        <v>493</v>
      </c>
      <c r="D700" s="226"/>
      <c r="E700" s="227"/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22"/>
      <c r="Z700" s="212"/>
      <c r="AA700" s="212"/>
      <c r="AB700" s="212"/>
      <c r="AC700" s="212"/>
      <c r="AD700" s="212"/>
      <c r="AE700" s="212"/>
      <c r="AF700" s="212"/>
      <c r="AG700" s="212" t="s">
        <v>199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19"/>
      <c r="B701" s="220"/>
      <c r="C701" s="255" t="s">
        <v>545</v>
      </c>
      <c r="D701" s="226"/>
      <c r="E701" s="227"/>
      <c r="F701" s="222"/>
      <c r="G701" s="222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22"/>
      <c r="Z701" s="212"/>
      <c r="AA701" s="212"/>
      <c r="AB701" s="212"/>
      <c r="AC701" s="212"/>
      <c r="AD701" s="212"/>
      <c r="AE701" s="212"/>
      <c r="AF701" s="212"/>
      <c r="AG701" s="212" t="s">
        <v>199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">
      <c r="A702" s="219"/>
      <c r="B702" s="220"/>
      <c r="C702" s="255" t="s">
        <v>744</v>
      </c>
      <c r="D702" s="226"/>
      <c r="E702" s="227">
        <v>3.1175000000000002</v>
      </c>
      <c r="F702" s="222"/>
      <c r="G702" s="222"/>
      <c r="H702" s="222"/>
      <c r="I702" s="222"/>
      <c r="J702" s="222"/>
      <c r="K702" s="222"/>
      <c r="L702" s="222"/>
      <c r="M702" s="222"/>
      <c r="N702" s="221"/>
      <c r="O702" s="221"/>
      <c r="P702" s="221"/>
      <c r="Q702" s="221"/>
      <c r="R702" s="222"/>
      <c r="S702" s="222"/>
      <c r="T702" s="222"/>
      <c r="U702" s="222"/>
      <c r="V702" s="222"/>
      <c r="W702" s="222"/>
      <c r="X702" s="222"/>
      <c r="Y702" s="222"/>
      <c r="Z702" s="212"/>
      <c r="AA702" s="212"/>
      <c r="AB702" s="212"/>
      <c r="AC702" s="212"/>
      <c r="AD702" s="212"/>
      <c r="AE702" s="212"/>
      <c r="AF702" s="212"/>
      <c r="AG702" s="212" t="s">
        <v>199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 x14ac:dyDescent="0.2">
      <c r="A703" s="219"/>
      <c r="B703" s="220"/>
      <c r="C703" s="265" t="s">
        <v>242</v>
      </c>
      <c r="D703" s="260"/>
      <c r="E703" s="261">
        <v>3.1175000000000002</v>
      </c>
      <c r="F703" s="222"/>
      <c r="G703" s="222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22"/>
      <c r="Z703" s="212"/>
      <c r="AA703" s="212"/>
      <c r="AB703" s="212"/>
      <c r="AC703" s="212"/>
      <c r="AD703" s="212"/>
      <c r="AE703" s="212"/>
      <c r="AF703" s="212"/>
      <c r="AG703" s="212" t="s">
        <v>199</v>
      </c>
      <c r="AH703" s="212">
        <v>1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">
      <c r="A704" s="219"/>
      <c r="B704" s="220"/>
      <c r="C704" s="276" t="s">
        <v>508</v>
      </c>
      <c r="D704" s="271"/>
      <c r="E704" s="272">
        <v>0.31175000000000003</v>
      </c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22"/>
      <c r="Z704" s="212"/>
      <c r="AA704" s="212"/>
      <c r="AB704" s="212"/>
      <c r="AC704" s="212"/>
      <c r="AD704" s="212"/>
      <c r="AE704" s="212"/>
      <c r="AF704" s="212"/>
      <c r="AG704" s="212" t="s">
        <v>199</v>
      </c>
      <c r="AH704" s="212">
        <v>4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36">
        <v>58</v>
      </c>
      <c r="B705" s="237" t="s">
        <v>747</v>
      </c>
      <c r="C705" s="253" t="s">
        <v>748</v>
      </c>
      <c r="D705" s="238" t="s">
        <v>340</v>
      </c>
      <c r="E705" s="239">
        <v>9.75</v>
      </c>
      <c r="F705" s="240"/>
      <c r="G705" s="241">
        <f>ROUND(E705*F705,2)</f>
        <v>0</v>
      </c>
      <c r="H705" s="240"/>
      <c r="I705" s="241">
        <f>ROUND(E705*H705,2)</f>
        <v>0</v>
      </c>
      <c r="J705" s="240"/>
      <c r="K705" s="241">
        <f>ROUND(E705*J705,2)</f>
        <v>0</v>
      </c>
      <c r="L705" s="241">
        <v>12</v>
      </c>
      <c r="M705" s="241">
        <f>G705*(1+L705/100)</f>
        <v>0</v>
      </c>
      <c r="N705" s="239">
        <v>0</v>
      </c>
      <c r="O705" s="239">
        <f>ROUND(E705*N705,2)</f>
        <v>0</v>
      </c>
      <c r="P705" s="239">
        <v>0</v>
      </c>
      <c r="Q705" s="239">
        <f>ROUND(E705*P705,2)</f>
        <v>0</v>
      </c>
      <c r="R705" s="241" t="s">
        <v>728</v>
      </c>
      <c r="S705" s="241" t="s">
        <v>180</v>
      </c>
      <c r="T705" s="242" t="s">
        <v>180</v>
      </c>
      <c r="U705" s="222">
        <v>0.1</v>
      </c>
      <c r="V705" s="222">
        <f>ROUND(E705*U705,2)</f>
        <v>0.98</v>
      </c>
      <c r="W705" s="222"/>
      <c r="X705" s="222" t="s">
        <v>226</v>
      </c>
      <c r="Y705" s="222" t="s">
        <v>183</v>
      </c>
      <c r="Z705" s="212"/>
      <c r="AA705" s="212"/>
      <c r="AB705" s="212"/>
      <c r="AC705" s="212"/>
      <c r="AD705" s="212"/>
      <c r="AE705" s="212"/>
      <c r="AF705" s="212"/>
      <c r="AG705" s="212" t="s">
        <v>227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2" x14ac:dyDescent="0.2">
      <c r="A706" s="219"/>
      <c r="B706" s="220"/>
      <c r="C706" s="255" t="s">
        <v>749</v>
      </c>
      <c r="D706" s="226"/>
      <c r="E706" s="227">
        <v>9.75</v>
      </c>
      <c r="F706" s="222"/>
      <c r="G706" s="222"/>
      <c r="H706" s="222"/>
      <c r="I706" s="222"/>
      <c r="J706" s="222"/>
      <c r="K706" s="222"/>
      <c r="L706" s="222"/>
      <c r="M706" s="222"/>
      <c r="N706" s="221"/>
      <c r="O706" s="221"/>
      <c r="P706" s="221"/>
      <c r="Q706" s="221"/>
      <c r="R706" s="222"/>
      <c r="S706" s="222"/>
      <c r="T706" s="222"/>
      <c r="U706" s="222"/>
      <c r="V706" s="222"/>
      <c r="W706" s="222"/>
      <c r="X706" s="222"/>
      <c r="Y706" s="222"/>
      <c r="Z706" s="212"/>
      <c r="AA706" s="212"/>
      <c r="AB706" s="212"/>
      <c r="AC706" s="212"/>
      <c r="AD706" s="212"/>
      <c r="AE706" s="212"/>
      <c r="AF706" s="212"/>
      <c r="AG706" s="212" t="s">
        <v>199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36">
        <v>59</v>
      </c>
      <c r="B707" s="237" t="s">
        <v>750</v>
      </c>
      <c r="C707" s="253" t="s">
        <v>751</v>
      </c>
      <c r="D707" s="238" t="s">
        <v>390</v>
      </c>
      <c r="E707" s="239">
        <v>4.2169999999999999E-2</v>
      </c>
      <c r="F707" s="240"/>
      <c r="G707" s="241">
        <f>ROUND(E707*F707,2)</f>
        <v>0</v>
      </c>
      <c r="H707" s="240"/>
      <c r="I707" s="241">
        <f>ROUND(E707*H707,2)</f>
        <v>0</v>
      </c>
      <c r="J707" s="240"/>
      <c r="K707" s="241">
        <f>ROUND(E707*J707,2)</f>
        <v>0</v>
      </c>
      <c r="L707" s="241">
        <v>12</v>
      </c>
      <c r="M707" s="241">
        <f>G707*(1+L707/100)</f>
        <v>0</v>
      </c>
      <c r="N707" s="239">
        <v>0</v>
      </c>
      <c r="O707" s="239">
        <f>ROUND(E707*N707,2)</f>
        <v>0</v>
      </c>
      <c r="P707" s="239">
        <v>0</v>
      </c>
      <c r="Q707" s="239">
        <f>ROUND(E707*P707,2)</f>
        <v>0</v>
      </c>
      <c r="R707" s="241" t="s">
        <v>728</v>
      </c>
      <c r="S707" s="241" t="s">
        <v>180</v>
      </c>
      <c r="T707" s="242" t="s">
        <v>180</v>
      </c>
      <c r="U707" s="222">
        <v>1.5669999999999999</v>
      </c>
      <c r="V707" s="222">
        <f>ROUND(E707*U707,2)</f>
        <v>7.0000000000000007E-2</v>
      </c>
      <c r="W707" s="222"/>
      <c r="X707" s="222" t="s">
        <v>724</v>
      </c>
      <c r="Y707" s="222" t="s">
        <v>183</v>
      </c>
      <c r="Z707" s="212"/>
      <c r="AA707" s="212"/>
      <c r="AB707" s="212"/>
      <c r="AC707" s="212"/>
      <c r="AD707" s="212"/>
      <c r="AE707" s="212"/>
      <c r="AF707" s="212"/>
      <c r="AG707" s="212" t="s">
        <v>752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2" x14ac:dyDescent="0.2">
      <c r="A708" s="219"/>
      <c r="B708" s="220"/>
      <c r="C708" s="264" t="s">
        <v>753</v>
      </c>
      <c r="D708" s="262"/>
      <c r="E708" s="262"/>
      <c r="F708" s="262"/>
      <c r="G708" s="262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22"/>
      <c r="Z708" s="212"/>
      <c r="AA708" s="212"/>
      <c r="AB708" s="212"/>
      <c r="AC708" s="212"/>
      <c r="AD708" s="212"/>
      <c r="AE708" s="212"/>
      <c r="AF708" s="212"/>
      <c r="AG708" s="212" t="s">
        <v>229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x14ac:dyDescent="0.2">
      <c r="A709" s="229" t="s">
        <v>175</v>
      </c>
      <c r="B709" s="230" t="s">
        <v>110</v>
      </c>
      <c r="C709" s="252" t="s">
        <v>111</v>
      </c>
      <c r="D709" s="231"/>
      <c r="E709" s="232"/>
      <c r="F709" s="233"/>
      <c r="G709" s="233">
        <f>SUMIF(AG710:AG729,"&lt;&gt;NOR",G710:G729)</f>
        <v>0</v>
      </c>
      <c r="H709" s="233"/>
      <c r="I709" s="233">
        <f>SUM(I710:I729)</f>
        <v>0</v>
      </c>
      <c r="J709" s="233"/>
      <c r="K709" s="233">
        <f>SUM(K710:K729)</f>
        <v>0</v>
      </c>
      <c r="L709" s="233"/>
      <c r="M709" s="233">
        <f>SUM(M710:M729)</f>
        <v>0</v>
      </c>
      <c r="N709" s="232"/>
      <c r="O709" s="232">
        <f>SUM(O710:O729)</f>
        <v>0.01</v>
      </c>
      <c r="P709" s="232"/>
      <c r="Q709" s="232">
        <f>SUM(Q710:Q729)</f>
        <v>0</v>
      </c>
      <c r="R709" s="233"/>
      <c r="S709" s="233"/>
      <c r="T709" s="234"/>
      <c r="U709" s="228"/>
      <c r="V709" s="228">
        <f>SUM(V710:V729)</f>
        <v>2.8399999999999994</v>
      </c>
      <c r="W709" s="228"/>
      <c r="X709" s="228"/>
      <c r="Y709" s="228"/>
      <c r="AG709" t="s">
        <v>176</v>
      </c>
    </row>
    <row r="710" spans="1:60" ht="22.5" outlineLevel="1" x14ac:dyDescent="0.2">
      <c r="A710" s="236">
        <v>60</v>
      </c>
      <c r="B710" s="237" t="s">
        <v>754</v>
      </c>
      <c r="C710" s="253" t="s">
        <v>755</v>
      </c>
      <c r="D710" s="238" t="s">
        <v>262</v>
      </c>
      <c r="E710" s="239">
        <v>2.98</v>
      </c>
      <c r="F710" s="240"/>
      <c r="G710" s="241">
        <f>ROUND(E710*F710,2)</f>
        <v>0</v>
      </c>
      <c r="H710" s="240"/>
      <c r="I710" s="241">
        <f>ROUND(E710*H710,2)</f>
        <v>0</v>
      </c>
      <c r="J710" s="240"/>
      <c r="K710" s="241">
        <f>ROUND(E710*J710,2)</f>
        <v>0</v>
      </c>
      <c r="L710" s="241">
        <v>12</v>
      </c>
      <c r="M710" s="241">
        <f>G710*(1+L710/100)</f>
        <v>0</v>
      </c>
      <c r="N710" s="239">
        <v>4.0000000000000003E-5</v>
      </c>
      <c r="O710" s="239">
        <f>ROUND(E710*N710,2)</f>
        <v>0</v>
      </c>
      <c r="P710" s="239">
        <v>0</v>
      </c>
      <c r="Q710" s="239">
        <f>ROUND(E710*P710,2)</f>
        <v>0</v>
      </c>
      <c r="R710" s="241"/>
      <c r="S710" s="241" t="s">
        <v>193</v>
      </c>
      <c r="T710" s="242" t="s">
        <v>181</v>
      </c>
      <c r="U710" s="222">
        <v>0.84799999999999998</v>
      </c>
      <c r="V710" s="222">
        <f>ROUND(E710*U710,2)</f>
        <v>2.5299999999999998</v>
      </c>
      <c r="W710" s="222"/>
      <c r="X710" s="222" t="s">
        <v>226</v>
      </c>
      <c r="Y710" s="222" t="s">
        <v>183</v>
      </c>
      <c r="Z710" s="212"/>
      <c r="AA710" s="212"/>
      <c r="AB710" s="212"/>
      <c r="AC710" s="212"/>
      <c r="AD710" s="212"/>
      <c r="AE710" s="212"/>
      <c r="AF710" s="212"/>
      <c r="AG710" s="212" t="s">
        <v>227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ht="22.5" outlineLevel="2" x14ac:dyDescent="0.2">
      <c r="A711" s="219"/>
      <c r="B711" s="220"/>
      <c r="C711" s="254" t="s">
        <v>756</v>
      </c>
      <c r="D711" s="243"/>
      <c r="E711" s="243"/>
      <c r="F711" s="243"/>
      <c r="G711" s="243"/>
      <c r="H711" s="222"/>
      <c r="I711" s="222"/>
      <c r="J711" s="222"/>
      <c r="K711" s="222"/>
      <c r="L711" s="222"/>
      <c r="M711" s="222"/>
      <c r="N711" s="221"/>
      <c r="O711" s="221"/>
      <c r="P711" s="221"/>
      <c r="Q711" s="221"/>
      <c r="R711" s="222"/>
      <c r="S711" s="222"/>
      <c r="T711" s="222"/>
      <c r="U711" s="222"/>
      <c r="V711" s="222"/>
      <c r="W711" s="222"/>
      <c r="X711" s="222"/>
      <c r="Y711" s="222"/>
      <c r="Z711" s="212"/>
      <c r="AA711" s="212"/>
      <c r="AB711" s="212"/>
      <c r="AC711" s="212"/>
      <c r="AD711" s="212"/>
      <c r="AE711" s="212"/>
      <c r="AF711" s="212"/>
      <c r="AG711" s="212" t="s">
        <v>186</v>
      </c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44" t="str">
        <f>C711</f>
        <v>včetně ukotvení k podkladu hmoždinkami, svaření všech spojů a překrytí kotev fólií, lepení/svařování spojů, dodávky i montáže náběhových klínů, lišt a dalších systémových detailů dle dodavatele</v>
      </c>
      <c r="BB711" s="212"/>
      <c r="BC711" s="212"/>
      <c r="BD711" s="212"/>
      <c r="BE711" s="212"/>
      <c r="BF711" s="212"/>
      <c r="BG711" s="212"/>
      <c r="BH711" s="212"/>
    </row>
    <row r="712" spans="1:60" ht="33.75" outlineLevel="2" x14ac:dyDescent="0.2">
      <c r="A712" s="219"/>
      <c r="B712" s="220"/>
      <c r="C712" s="255" t="s">
        <v>757</v>
      </c>
      <c r="D712" s="226"/>
      <c r="E712" s="227"/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22"/>
      <c r="Z712" s="212"/>
      <c r="AA712" s="212"/>
      <c r="AB712" s="212"/>
      <c r="AC712" s="212"/>
      <c r="AD712" s="212"/>
      <c r="AE712" s="212"/>
      <c r="AF712" s="212"/>
      <c r="AG712" s="212" t="s">
        <v>199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3" x14ac:dyDescent="0.2">
      <c r="A713" s="219"/>
      <c r="B713" s="220"/>
      <c r="C713" s="255" t="s">
        <v>343</v>
      </c>
      <c r="D713" s="226"/>
      <c r="E713" s="227"/>
      <c r="F713" s="222"/>
      <c r="G713" s="222"/>
      <c r="H713" s="222"/>
      <c r="I713" s="222"/>
      <c r="J713" s="222"/>
      <c r="K713" s="222"/>
      <c r="L713" s="222"/>
      <c r="M713" s="222"/>
      <c r="N713" s="221"/>
      <c r="O713" s="221"/>
      <c r="P713" s="221"/>
      <c r="Q713" s="221"/>
      <c r="R713" s="222"/>
      <c r="S713" s="222"/>
      <c r="T713" s="222"/>
      <c r="U713" s="222"/>
      <c r="V713" s="222"/>
      <c r="W713" s="222"/>
      <c r="X713" s="222"/>
      <c r="Y713" s="222"/>
      <c r="Z713" s="212"/>
      <c r="AA713" s="212"/>
      <c r="AB713" s="212"/>
      <c r="AC713" s="212"/>
      <c r="AD713" s="212"/>
      <c r="AE713" s="212"/>
      <c r="AF713" s="212"/>
      <c r="AG713" s="212" t="s">
        <v>199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3" x14ac:dyDescent="0.2">
      <c r="A714" s="219"/>
      <c r="B714" s="220"/>
      <c r="C714" s="255" t="s">
        <v>758</v>
      </c>
      <c r="D714" s="226"/>
      <c r="E714" s="227">
        <v>2.98</v>
      </c>
      <c r="F714" s="222"/>
      <c r="G714" s="222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22"/>
      <c r="Z714" s="212"/>
      <c r="AA714" s="212"/>
      <c r="AB714" s="212"/>
      <c r="AC714" s="212"/>
      <c r="AD714" s="212"/>
      <c r="AE714" s="212"/>
      <c r="AF714" s="212"/>
      <c r="AG714" s="212" t="s">
        <v>199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">
      <c r="A715" s="219"/>
      <c r="B715" s="220"/>
      <c r="C715" s="265" t="s">
        <v>242</v>
      </c>
      <c r="D715" s="260"/>
      <c r="E715" s="261">
        <v>2.98</v>
      </c>
      <c r="F715" s="222"/>
      <c r="G715" s="222"/>
      <c r="H715" s="222"/>
      <c r="I715" s="222"/>
      <c r="J715" s="222"/>
      <c r="K715" s="222"/>
      <c r="L715" s="222"/>
      <c r="M715" s="222"/>
      <c r="N715" s="221"/>
      <c r="O715" s="221"/>
      <c r="P715" s="221"/>
      <c r="Q715" s="221"/>
      <c r="R715" s="222"/>
      <c r="S715" s="222"/>
      <c r="T715" s="222"/>
      <c r="U715" s="222"/>
      <c r="V715" s="222"/>
      <c r="W715" s="222"/>
      <c r="X715" s="222"/>
      <c r="Y715" s="222"/>
      <c r="Z715" s="212"/>
      <c r="AA715" s="212"/>
      <c r="AB715" s="212"/>
      <c r="AC715" s="212"/>
      <c r="AD715" s="212"/>
      <c r="AE715" s="212"/>
      <c r="AF715" s="212"/>
      <c r="AG715" s="212" t="s">
        <v>199</v>
      </c>
      <c r="AH715" s="212">
        <v>1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36">
        <v>61</v>
      </c>
      <c r="B716" s="237" t="s">
        <v>759</v>
      </c>
      <c r="C716" s="253" t="s">
        <v>760</v>
      </c>
      <c r="D716" s="238" t="s">
        <v>262</v>
      </c>
      <c r="E716" s="239">
        <v>3.5760000000000001</v>
      </c>
      <c r="F716" s="240"/>
      <c r="G716" s="241">
        <f>ROUND(E716*F716,2)</f>
        <v>0</v>
      </c>
      <c r="H716" s="240"/>
      <c r="I716" s="241">
        <f>ROUND(E716*H716,2)</f>
        <v>0</v>
      </c>
      <c r="J716" s="240"/>
      <c r="K716" s="241">
        <f>ROUND(E716*J716,2)</f>
        <v>0</v>
      </c>
      <c r="L716" s="241">
        <v>12</v>
      </c>
      <c r="M716" s="241">
        <f>G716*(1+L716/100)</f>
        <v>0</v>
      </c>
      <c r="N716" s="239">
        <v>1.8500000000000001E-3</v>
      </c>
      <c r="O716" s="239">
        <f>ROUND(E716*N716,2)</f>
        <v>0.01</v>
      </c>
      <c r="P716" s="239">
        <v>0</v>
      </c>
      <c r="Q716" s="239">
        <f>ROUND(E716*P716,2)</f>
        <v>0</v>
      </c>
      <c r="R716" s="241" t="s">
        <v>498</v>
      </c>
      <c r="S716" s="241" t="s">
        <v>180</v>
      </c>
      <c r="T716" s="242" t="s">
        <v>180</v>
      </c>
      <c r="U716" s="222">
        <v>0</v>
      </c>
      <c r="V716" s="222">
        <f>ROUND(E716*U716,2)</f>
        <v>0</v>
      </c>
      <c r="W716" s="222"/>
      <c r="X716" s="222" t="s">
        <v>499</v>
      </c>
      <c r="Y716" s="222" t="s">
        <v>183</v>
      </c>
      <c r="Z716" s="212"/>
      <c r="AA716" s="212"/>
      <c r="AB716" s="212"/>
      <c r="AC716" s="212"/>
      <c r="AD716" s="212"/>
      <c r="AE716" s="212"/>
      <c r="AF716" s="212"/>
      <c r="AG716" s="212" t="s">
        <v>500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2" x14ac:dyDescent="0.2">
      <c r="A717" s="219"/>
      <c r="B717" s="220"/>
      <c r="C717" s="255" t="s">
        <v>761</v>
      </c>
      <c r="D717" s="226"/>
      <c r="E717" s="227">
        <v>2.98</v>
      </c>
      <c r="F717" s="222"/>
      <c r="G717" s="22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22"/>
      <c r="Z717" s="212"/>
      <c r="AA717" s="212"/>
      <c r="AB717" s="212"/>
      <c r="AC717" s="212"/>
      <c r="AD717" s="212"/>
      <c r="AE717" s="212"/>
      <c r="AF717" s="212"/>
      <c r="AG717" s="212" t="s">
        <v>199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 x14ac:dyDescent="0.2">
      <c r="A718" s="219"/>
      <c r="B718" s="220"/>
      <c r="C718" s="265" t="s">
        <v>242</v>
      </c>
      <c r="D718" s="260"/>
      <c r="E718" s="261">
        <v>2.98</v>
      </c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22"/>
      <c r="Z718" s="212"/>
      <c r="AA718" s="212"/>
      <c r="AB718" s="212"/>
      <c r="AC718" s="212"/>
      <c r="AD718" s="212"/>
      <c r="AE718" s="212"/>
      <c r="AF718" s="212"/>
      <c r="AG718" s="212" t="s">
        <v>199</v>
      </c>
      <c r="AH718" s="212">
        <v>1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 x14ac:dyDescent="0.2">
      <c r="A719" s="219"/>
      <c r="B719" s="220"/>
      <c r="C719" s="276" t="s">
        <v>762</v>
      </c>
      <c r="D719" s="271"/>
      <c r="E719" s="272">
        <v>0.59599999999999997</v>
      </c>
      <c r="F719" s="222"/>
      <c r="G719" s="222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22"/>
      <c r="Z719" s="212"/>
      <c r="AA719" s="212"/>
      <c r="AB719" s="212"/>
      <c r="AC719" s="212"/>
      <c r="AD719" s="212"/>
      <c r="AE719" s="212"/>
      <c r="AF719" s="212"/>
      <c r="AG719" s="212" t="s">
        <v>199</v>
      </c>
      <c r="AH719" s="212">
        <v>4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36">
        <v>62</v>
      </c>
      <c r="B720" s="237" t="s">
        <v>763</v>
      </c>
      <c r="C720" s="253" t="s">
        <v>764</v>
      </c>
      <c r="D720" s="238" t="s">
        <v>262</v>
      </c>
      <c r="E720" s="239">
        <v>2.98</v>
      </c>
      <c r="F720" s="240"/>
      <c r="G720" s="241">
        <f>ROUND(E720*F720,2)</f>
        <v>0</v>
      </c>
      <c r="H720" s="240"/>
      <c r="I720" s="241">
        <f>ROUND(E720*H720,2)</f>
        <v>0</v>
      </c>
      <c r="J720" s="240"/>
      <c r="K720" s="241">
        <f>ROUND(E720*J720,2)</f>
        <v>0</v>
      </c>
      <c r="L720" s="241">
        <v>12</v>
      </c>
      <c r="M720" s="241">
        <f>G720*(1+L720/100)</f>
        <v>0</v>
      </c>
      <c r="N720" s="239">
        <v>0</v>
      </c>
      <c r="O720" s="239">
        <f>ROUND(E720*N720,2)</f>
        <v>0</v>
      </c>
      <c r="P720" s="239">
        <v>0</v>
      </c>
      <c r="Q720" s="239">
        <f>ROUND(E720*P720,2)</f>
        <v>0</v>
      </c>
      <c r="R720" s="241" t="s">
        <v>728</v>
      </c>
      <c r="S720" s="241" t="s">
        <v>180</v>
      </c>
      <c r="T720" s="242" t="s">
        <v>180</v>
      </c>
      <c r="U720" s="222">
        <v>0.1</v>
      </c>
      <c r="V720" s="222">
        <f>ROUND(E720*U720,2)</f>
        <v>0.3</v>
      </c>
      <c r="W720" s="222"/>
      <c r="X720" s="222" t="s">
        <v>226</v>
      </c>
      <c r="Y720" s="222" t="s">
        <v>183</v>
      </c>
      <c r="Z720" s="212"/>
      <c r="AA720" s="212"/>
      <c r="AB720" s="212"/>
      <c r="AC720" s="212"/>
      <c r="AD720" s="212"/>
      <c r="AE720" s="212"/>
      <c r="AF720" s="212"/>
      <c r="AG720" s="212" t="s">
        <v>227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2" x14ac:dyDescent="0.2">
      <c r="A721" s="219"/>
      <c r="B721" s="220"/>
      <c r="C721" s="255" t="s">
        <v>761</v>
      </c>
      <c r="D721" s="226"/>
      <c r="E721" s="227">
        <v>2.98</v>
      </c>
      <c r="F721" s="222"/>
      <c r="G721" s="222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22"/>
      <c r="Z721" s="212"/>
      <c r="AA721" s="212"/>
      <c r="AB721" s="212"/>
      <c r="AC721" s="212"/>
      <c r="AD721" s="212"/>
      <c r="AE721" s="212"/>
      <c r="AF721" s="212"/>
      <c r="AG721" s="212" t="s">
        <v>199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">
      <c r="A722" s="219"/>
      <c r="B722" s="220"/>
      <c r="C722" s="265" t="s">
        <v>242</v>
      </c>
      <c r="D722" s="260"/>
      <c r="E722" s="261">
        <v>2.98</v>
      </c>
      <c r="F722" s="222"/>
      <c r="G722" s="222"/>
      <c r="H722" s="222"/>
      <c r="I722" s="222"/>
      <c r="J722" s="222"/>
      <c r="K722" s="222"/>
      <c r="L722" s="222"/>
      <c r="M722" s="222"/>
      <c r="N722" s="221"/>
      <c r="O722" s="221"/>
      <c r="P722" s="221"/>
      <c r="Q722" s="221"/>
      <c r="R722" s="222"/>
      <c r="S722" s="222"/>
      <c r="T722" s="222"/>
      <c r="U722" s="222"/>
      <c r="V722" s="222"/>
      <c r="W722" s="222"/>
      <c r="X722" s="222"/>
      <c r="Y722" s="222"/>
      <c r="Z722" s="212"/>
      <c r="AA722" s="212"/>
      <c r="AB722" s="212"/>
      <c r="AC722" s="212"/>
      <c r="AD722" s="212"/>
      <c r="AE722" s="212"/>
      <c r="AF722" s="212"/>
      <c r="AG722" s="212" t="s">
        <v>199</v>
      </c>
      <c r="AH722" s="212">
        <v>1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ht="22.5" outlineLevel="1" x14ac:dyDescent="0.2">
      <c r="A723" s="236">
        <v>63</v>
      </c>
      <c r="B723" s="237" t="s">
        <v>765</v>
      </c>
      <c r="C723" s="253" t="s">
        <v>766</v>
      </c>
      <c r="D723" s="238" t="s">
        <v>262</v>
      </c>
      <c r="E723" s="239">
        <v>3.5760000000000001</v>
      </c>
      <c r="F723" s="240"/>
      <c r="G723" s="241">
        <f>ROUND(E723*F723,2)</f>
        <v>0</v>
      </c>
      <c r="H723" s="240"/>
      <c r="I723" s="241">
        <f>ROUND(E723*H723,2)</f>
        <v>0</v>
      </c>
      <c r="J723" s="240"/>
      <c r="K723" s="241">
        <f>ROUND(E723*J723,2)</f>
        <v>0</v>
      </c>
      <c r="L723" s="241">
        <v>12</v>
      </c>
      <c r="M723" s="241">
        <f>G723*(1+L723/100)</f>
        <v>0</v>
      </c>
      <c r="N723" s="239">
        <v>2.9999999999999997E-4</v>
      </c>
      <c r="O723" s="239">
        <f>ROUND(E723*N723,2)</f>
        <v>0</v>
      </c>
      <c r="P723" s="239">
        <v>0</v>
      </c>
      <c r="Q723" s="239">
        <f>ROUND(E723*P723,2)</f>
        <v>0</v>
      </c>
      <c r="R723" s="241" t="s">
        <v>498</v>
      </c>
      <c r="S723" s="241" t="s">
        <v>180</v>
      </c>
      <c r="T723" s="242" t="s">
        <v>180</v>
      </c>
      <c r="U723" s="222">
        <v>0</v>
      </c>
      <c r="V723" s="222">
        <f>ROUND(E723*U723,2)</f>
        <v>0</v>
      </c>
      <c r="W723" s="222"/>
      <c r="X723" s="222" t="s">
        <v>499</v>
      </c>
      <c r="Y723" s="222" t="s">
        <v>183</v>
      </c>
      <c r="Z723" s="212"/>
      <c r="AA723" s="212"/>
      <c r="AB723" s="212"/>
      <c r="AC723" s="212"/>
      <c r="AD723" s="212"/>
      <c r="AE723" s="212"/>
      <c r="AF723" s="212"/>
      <c r="AG723" s="212" t="s">
        <v>500</v>
      </c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2" x14ac:dyDescent="0.2">
      <c r="A724" s="219"/>
      <c r="B724" s="220"/>
      <c r="C724" s="255" t="s">
        <v>767</v>
      </c>
      <c r="D724" s="226"/>
      <c r="E724" s="227"/>
      <c r="F724" s="222"/>
      <c r="G724" s="22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22"/>
      <c r="Z724" s="212"/>
      <c r="AA724" s="212"/>
      <c r="AB724" s="212"/>
      <c r="AC724" s="212"/>
      <c r="AD724" s="212"/>
      <c r="AE724" s="212"/>
      <c r="AF724" s="212"/>
      <c r="AG724" s="212" t="s">
        <v>199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 x14ac:dyDescent="0.2">
      <c r="A725" s="219"/>
      <c r="B725" s="220"/>
      <c r="C725" s="255" t="s">
        <v>768</v>
      </c>
      <c r="D725" s="226"/>
      <c r="E725" s="227">
        <v>2.98</v>
      </c>
      <c r="F725" s="222"/>
      <c r="G725" s="222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22"/>
      <c r="Z725" s="212"/>
      <c r="AA725" s="212"/>
      <c r="AB725" s="212"/>
      <c r="AC725" s="212"/>
      <c r="AD725" s="212"/>
      <c r="AE725" s="212"/>
      <c r="AF725" s="212"/>
      <c r="AG725" s="212" t="s">
        <v>199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19"/>
      <c r="B726" s="220"/>
      <c r="C726" s="265" t="s">
        <v>242</v>
      </c>
      <c r="D726" s="260"/>
      <c r="E726" s="261">
        <v>2.98</v>
      </c>
      <c r="F726" s="222"/>
      <c r="G726" s="222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22"/>
      <c r="Z726" s="212"/>
      <c r="AA726" s="212"/>
      <c r="AB726" s="212"/>
      <c r="AC726" s="212"/>
      <c r="AD726" s="212"/>
      <c r="AE726" s="212"/>
      <c r="AF726" s="212"/>
      <c r="AG726" s="212" t="s">
        <v>199</v>
      </c>
      <c r="AH726" s="212">
        <v>1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19"/>
      <c r="B727" s="220"/>
      <c r="C727" s="276" t="s">
        <v>762</v>
      </c>
      <c r="D727" s="271"/>
      <c r="E727" s="272">
        <v>0.59599999999999997</v>
      </c>
      <c r="F727" s="222"/>
      <c r="G727" s="222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22"/>
      <c r="Z727" s="212"/>
      <c r="AA727" s="212"/>
      <c r="AB727" s="212"/>
      <c r="AC727" s="212"/>
      <c r="AD727" s="212"/>
      <c r="AE727" s="212"/>
      <c r="AF727" s="212"/>
      <c r="AG727" s="212" t="s">
        <v>199</v>
      </c>
      <c r="AH727" s="212">
        <v>4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36">
        <v>64</v>
      </c>
      <c r="B728" s="237" t="s">
        <v>769</v>
      </c>
      <c r="C728" s="253" t="s">
        <v>770</v>
      </c>
      <c r="D728" s="238" t="s">
        <v>390</v>
      </c>
      <c r="E728" s="239">
        <v>7.8100000000000001E-3</v>
      </c>
      <c r="F728" s="240"/>
      <c r="G728" s="241">
        <f>ROUND(E728*F728,2)</f>
        <v>0</v>
      </c>
      <c r="H728" s="240"/>
      <c r="I728" s="241">
        <f>ROUND(E728*H728,2)</f>
        <v>0</v>
      </c>
      <c r="J728" s="240"/>
      <c r="K728" s="241">
        <f>ROUND(E728*J728,2)</f>
        <v>0</v>
      </c>
      <c r="L728" s="241">
        <v>12</v>
      </c>
      <c r="M728" s="241">
        <f>G728*(1+L728/100)</f>
        <v>0</v>
      </c>
      <c r="N728" s="239">
        <v>0</v>
      </c>
      <c r="O728" s="239">
        <f>ROUND(E728*N728,2)</f>
        <v>0</v>
      </c>
      <c r="P728" s="239">
        <v>0</v>
      </c>
      <c r="Q728" s="239">
        <f>ROUND(E728*P728,2)</f>
        <v>0</v>
      </c>
      <c r="R728" s="241" t="s">
        <v>728</v>
      </c>
      <c r="S728" s="241" t="s">
        <v>180</v>
      </c>
      <c r="T728" s="242" t="s">
        <v>180</v>
      </c>
      <c r="U728" s="222">
        <v>1.6850000000000001</v>
      </c>
      <c r="V728" s="222">
        <f>ROUND(E728*U728,2)</f>
        <v>0.01</v>
      </c>
      <c r="W728" s="222"/>
      <c r="X728" s="222" t="s">
        <v>724</v>
      </c>
      <c r="Y728" s="222" t="s">
        <v>183</v>
      </c>
      <c r="Z728" s="212"/>
      <c r="AA728" s="212"/>
      <c r="AB728" s="212"/>
      <c r="AC728" s="212"/>
      <c r="AD728" s="212"/>
      <c r="AE728" s="212"/>
      <c r="AF728" s="212"/>
      <c r="AG728" s="212" t="s">
        <v>752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2" x14ac:dyDescent="0.2">
      <c r="A729" s="219"/>
      <c r="B729" s="220"/>
      <c r="C729" s="264" t="s">
        <v>771</v>
      </c>
      <c r="D729" s="262"/>
      <c r="E729" s="262"/>
      <c r="F729" s="262"/>
      <c r="G729" s="26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22"/>
      <c r="Z729" s="212"/>
      <c r="AA729" s="212"/>
      <c r="AB729" s="212"/>
      <c r="AC729" s="212"/>
      <c r="AD729" s="212"/>
      <c r="AE729" s="212"/>
      <c r="AF729" s="212"/>
      <c r="AG729" s="212" t="s">
        <v>229</v>
      </c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x14ac:dyDescent="0.2">
      <c r="A730" s="229" t="s">
        <v>175</v>
      </c>
      <c r="B730" s="230" t="s">
        <v>112</v>
      </c>
      <c r="C730" s="252" t="s">
        <v>113</v>
      </c>
      <c r="D730" s="231"/>
      <c r="E730" s="232"/>
      <c r="F730" s="233"/>
      <c r="G730" s="233">
        <f>SUMIF(AG731:AG759,"&lt;&gt;NOR",G731:G759)</f>
        <v>0</v>
      </c>
      <c r="H730" s="233"/>
      <c r="I730" s="233">
        <f>SUM(I731:I759)</f>
        <v>0</v>
      </c>
      <c r="J730" s="233"/>
      <c r="K730" s="233">
        <f>SUM(K731:K759)</f>
        <v>0</v>
      </c>
      <c r="L730" s="233"/>
      <c r="M730" s="233">
        <f>SUM(M731:M759)</f>
        <v>0</v>
      </c>
      <c r="N730" s="232"/>
      <c r="O730" s="232">
        <f>SUM(O731:O759)</f>
        <v>0.02</v>
      </c>
      <c r="P730" s="232"/>
      <c r="Q730" s="232">
        <f>SUM(Q731:Q759)</f>
        <v>0</v>
      </c>
      <c r="R730" s="233"/>
      <c r="S730" s="233"/>
      <c r="T730" s="234"/>
      <c r="U730" s="228"/>
      <c r="V730" s="228">
        <f>SUM(V731:V759)</f>
        <v>2.17</v>
      </c>
      <c r="W730" s="228"/>
      <c r="X730" s="228"/>
      <c r="Y730" s="228"/>
      <c r="AG730" t="s">
        <v>176</v>
      </c>
    </row>
    <row r="731" spans="1:60" outlineLevel="1" x14ac:dyDescent="0.2">
      <c r="A731" s="236">
        <v>65</v>
      </c>
      <c r="B731" s="237" t="s">
        <v>772</v>
      </c>
      <c r="C731" s="253" t="s">
        <v>773</v>
      </c>
      <c r="D731" s="238" t="s">
        <v>262</v>
      </c>
      <c r="E731" s="239">
        <v>4.3239999999999998</v>
      </c>
      <c r="F731" s="240"/>
      <c r="G731" s="241">
        <f>ROUND(E731*F731,2)</f>
        <v>0</v>
      </c>
      <c r="H731" s="240"/>
      <c r="I731" s="241">
        <f>ROUND(E731*H731,2)</f>
        <v>0</v>
      </c>
      <c r="J731" s="240"/>
      <c r="K731" s="241">
        <f>ROUND(E731*J731,2)</f>
        <v>0</v>
      </c>
      <c r="L731" s="241">
        <v>12</v>
      </c>
      <c r="M731" s="241">
        <f>G731*(1+L731/100)</f>
        <v>0</v>
      </c>
      <c r="N731" s="239">
        <v>1.6000000000000001E-4</v>
      </c>
      <c r="O731" s="239">
        <f>ROUND(E731*N731,2)</f>
        <v>0</v>
      </c>
      <c r="P731" s="239">
        <v>0</v>
      </c>
      <c r="Q731" s="239">
        <f>ROUND(E731*P731,2)</f>
        <v>0</v>
      </c>
      <c r="R731" s="241" t="s">
        <v>394</v>
      </c>
      <c r="S731" s="241" t="s">
        <v>180</v>
      </c>
      <c r="T731" s="242" t="s">
        <v>180</v>
      </c>
      <c r="U731" s="222">
        <v>0.21</v>
      </c>
      <c r="V731" s="222">
        <f>ROUND(E731*U731,2)</f>
        <v>0.91</v>
      </c>
      <c r="W731" s="222"/>
      <c r="X731" s="222" t="s">
        <v>226</v>
      </c>
      <c r="Y731" s="222" t="s">
        <v>183</v>
      </c>
      <c r="Z731" s="212"/>
      <c r="AA731" s="212"/>
      <c r="AB731" s="212"/>
      <c r="AC731" s="212"/>
      <c r="AD731" s="212"/>
      <c r="AE731" s="212"/>
      <c r="AF731" s="212"/>
      <c r="AG731" s="212" t="s">
        <v>227</v>
      </c>
      <c r="AH731" s="212"/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ht="33.75" outlineLevel="2" x14ac:dyDescent="0.2">
      <c r="A732" s="219"/>
      <c r="B732" s="220"/>
      <c r="C732" s="255" t="s">
        <v>757</v>
      </c>
      <c r="D732" s="226"/>
      <c r="E732" s="227"/>
      <c r="F732" s="222"/>
      <c r="G732" s="222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22"/>
      <c r="Z732" s="212"/>
      <c r="AA732" s="212"/>
      <c r="AB732" s="212"/>
      <c r="AC732" s="212"/>
      <c r="AD732" s="212"/>
      <c r="AE732" s="212"/>
      <c r="AF732" s="212"/>
      <c r="AG732" s="212" t="s">
        <v>199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19"/>
      <c r="B733" s="220"/>
      <c r="C733" s="255" t="s">
        <v>343</v>
      </c>
      <c r="D733" s="226"/>
      <c r="E733" s="227"/>
      <c r="F733" s="222"/>
      <c r="G733" s="222"/>
      <c r="H733" s="222"/>
      <c r="I733" s="222"/>
      <c r="J733" s="222"/>
      <c r="K733" s="222"/>
      <c r="L733" s="222"/>
      <c r="M733" s="222"/>
      <c r="N733" s="221"/>
      <c r="O733" s="221"/>
      <c r="P733" s="221"/>
      <c r="Q733" s="221"/>
      <c r="R733" s="222"/>
      <c r="S733" s="222"/>
      <c r="T733" s="222"/>
      <c r="U733" s="222"/>
      <c r="V733" s="222"/>
      <c r="W733" s="222"/>
      <c r="X733" s="222"/>
      <c r="Y733" s="222"/>
      <c r="Z733" s="212"/>
      <c r="AA733" s="212"/>
      <c r="AB733" s="212"/>
      <c r="AC733" s="212"/>
      <c r="AD733" s="212"/>
      <c r="AE733" s="212"/>
      <c r="AF733" s="212"/>
      <c r="AG733" s="212" t="s">
        <v>199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19"/>
      <c r="B734" s="220"/>
      <c r="C734" s="255" t="s">
        <v>758</v>
      </c>
      <c r="D734" s="226"/>
      <c r="E734" s="227">
        <v>2.98</v>
      </c>
      <c r="F734" s="222"/>
      <c r="G734" s="222"/>
      <c r="H734" s="222"/>
      <c r="I734" s="222"/>
      <c r="J734" s="222"/>
      <c r="K734" s="222"/>
      <c r="L734" s="222"/>
      <c r="M734" s="222"/>
      <c r="N734" s="221"/>
      <c r="O734" s="221"/>
      <c r="P734" s="221"/>
      <c r="Q734" s="221"/>
      <c r="R734" s="222"/>
      <c r="S734" s="222"/>
      <c r="T734" s="222"/>
      <c r="U734" s="222"/>
      <c r="V734" s="222"/>
      <c r="W734" s="222"/>
      <c r="X734" s="222"/>
      <c r="Y734" s="222"/>
      <c r="Z734" s="212"/>
      <c r="AA734" s="212"/>
      <c r="AB734" s="212"/>
      <c r="AC734" s="212"/>
      <c r="AD734" s="212"/>
      <c r="AE734" s="212"/>
      <c r="AF734" s="212"/>
      <c r="AG734" s="212" t="s">
        <v>199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19"/>
      <c r="B735" s="220"/>
      <c r="C735" s="265" t="s">
        <v>242</v>
      </c>
      <c r="D735" s="260"/>
      <c r="E735" s="261">
        <v>2.98</v>
      </c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22"/>
      <c r="Z735" s="212"/>
      <c r="AA735" s="212"/>
      <c r="AB735" s="212"/>
      <c r="AC735" s="212"/>
      <c r="AD735" s="212"/>
      <c r="AE735" s="212"/>
      <c r="AF735" s="212"/>
      <c r="AG735" s="212" t="s">
        <v>199</v>
      </c>
      <c r="AH735" s="212">
        <v>1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ht="22.5" outlineLevel="3" x14ac:dyDescent="0.2">
      <c r="A736" s="219"/>
      <c r="B736" s="220"/>
      <c r="C736" s="255" t="s">
        <v>774</v>
      </c>
      <c r="D736" s="226"/>
      <c r="E736" s="227"/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22"/>
      <c r="Z736" s="212"/>
      <c r="AA736" s="212"/>
      <c r="AB736" s="212"/>
      <c r="AC736" s="212"/>
      <c r="AD736" s="212"/>
      <c r="AE736" s="212"/>
      <c r="AF736" s="212"/>
      <c r="AG736" s="212" t="s">
        <v>199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19"/>
      <c r="B737" s="220"/>
      <c r="C737" s="255" t="s">
        <v>343</v>
      </c>
      <c r="D737" s="226"/>
      <c r="E737" s="227"/>
      <c r="F737" s="222"/>
      <c r="G737" s="222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22"/>
      <c r="Z737" s="212"/>
      <c r="AA737" s="212"/>
      <c r="AB737" s="212"/>
      <c r="AC737" s="212"/>
      <c r="AD737" s="212"/>
      <c r="AE737" s="212"/>
      <c r="AF737" s="212"/>
      <c r="AG737" s="212" t="s">
        <v>199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19"/>
      <c r="B738" s="220"/>
      <c r="C738" s="255" t="s">
        <v>775</v>
      </c>
      <c r="D738" s="226"/>
      <c r="E738" s="227">
        <v>1.3440000000000001</v>
      </c>
      <c r="F738" s="222"/>
      <c r="G738" s="222"/>
      <c r="H738" s="222"/>
      <c r="I738" s="222"/>
      <c r="J738" s="222"/>
      <c r="K738" s="222"/>
      <c r="L738" s="222"/>
      <c r="M738" s="222"/>
      <c r="N738" s="221"/>
      <c r="O738" s="221"/>
      <c r="P738" s="221"/>
      <c r="Q738" s="221"/>
      <c r="R738" s="222"/>
      <c r="S738" s="222"/>
      <c r="T738" s="222"/>
      <c r="U738" s="222"/>
      <c r="V738" s="222"/>
      <c r="W738" s="222"/>
      <c r="X738" s="222"/>
      <c r="Y738" s="222"/>
      <c r="Z738" s="212"/>
      <c r="AA738" s="212"/>
      <c r="AB738" s="212"/>
      <c r="AC738" s="212"/>
      <c r="AD738" s="212"/>
      <c r="AE738" s="212"/>
      <c r="AF738" s="212"/>
      <c r="AG738" s="212" t="s">
        <v>199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19"/>
      <c r="B739" s="220"/>
      <c r="C739" s="265" t="s">
        <v>242</v>
      </c>
      <c r="D739" s="260"/>
      <c r="E739" s="261">
        <v>1.3440000000000001</v>
      </c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22"/>
      <c r="Z739" s="212"/>
      <c r="AA739" s="212"/>
      <c r="AB739" s="212"/>
      <c r="AC739" s="212"/>
      <c r="AD739" s="212"/>
      <c r="AE739" s="212"/>
      <c r="AF739" s="212"/>
      <c r="AG739" s="212" t="s">
        <v>199</v>
      </c>
      <c r="AH739" s="212">
        <v>1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ht="22.5" outlineLevel="1" x14ac:dyDescent="0.2">
      <c r="A740" s="236">
        <v>66</v>
      </c>
      <c r="B740" s="237" t="s">
        <v>776</v>
      </c>
      <c r="C740" s="253" t="s">
        <v>777</v>
      </c>
      <c r="D740" s="238" t="s">
        <v>224</v>
      </c>
      <c r="E740" s="239">
        <v>0.49170000000000003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12</v>
      </c>
      <c r="M740" s="241">
        <f>G740*(1+L740/100)</f>
        <v>0</v>
      </c>
      <c r="N740" s="239">
        <v>2.5000000000000001E-2</v>
      </c>
      <c r="O740" s="239">
        <f>ROUND(E740*N740,2)</f>
        <v>0.01</v>
      </c>
      <c r="P740" s="239">
        <v>0</v>
      </c>
      <c r="Q740" s="239">
        <f>ROUND(E740*P740,2)</f>
        <v>0</v>
      </c>
      <c r="R740" s="241" t="s">
        <v>498</v>
      </c>
      <c r="S740" s="241" t="s">
        <v>180</v>
      </c>
      <c r="T740" s="242" t="s">
        <v>180</v>
      </c>
      <c r="U740" s="222">
        <v>0</v>
      </c>
      <c r="V740" s="222">
        <f>ROUND(E740*U740,2)</f>
        <v>0</v>
      </c>
      <c r="W740" s="222"/>
      <c r="X740" s="222" t="s">
        <v>499</v>
      </c>
      <c r="Y740" s="222" t="s">
        <v>183</v>
      </c>
      <c r="Z740" s="212"/>
      <c r="AA740" s="212"/>
      <c r="AB740" s="212"/>
      <c r="AC740" s="212"/>
      <c r="AD740" s="212"/>
      <c r="AE740" s="212"/>
      <c r="AF740" s="212"/>
      <c r="AG740" s="212" t="s">
        <v>500</v>
      </c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ht="33.75" outlineLevel="2" x14ac:dyDescent="0.2">
      <c r="A741" s="219"/>
      <c r="B741" s="220"/>
      <c r="C741" s="255" t="s">
        <v>757</v>
      </c>
      <c r="D741" s="226"/>
      <c r="E741" s="227"/>
      <c r="F741" s="222"/>
      <c r="G741" s="222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22"/>
      <c r="Z741" s="212"/>
      <c r="AA741" s="212"/>
      <c r="AB741" s="212"/>
      <c r="AC741" s="212"/>
      <c r="AD741" s="212"/>
      <c r="AE741" s="212"/>
      <c r="AF741" s="212"/>
      <c r="AG741" s="212" t="s">
        <v>199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">
      <c r="A742" s="219"/>
      <c r="B742" s="220"/>
      <c r="C742" s="255" t="s">
        <v>343</v>
      </c>
      <c r="D742" s="226"/>
      <c r="E742" s="227"/>
      <c r="F742" s="222"/>
      <c r="G742" s="222"/>
      <c r="H742" s="222"/>
      <c r="I742" s="222"/>
      <c r="J742" s="222"/>
      <c r="K742" s="222"/>
      <c r="L742" s="222"/>
      <c r="M742" s="222"/>
      <c r="N742" s="221"/>
      <c r="O742" s="221"/>
      <c r="P742" s="221"/>
      <c r="Q742" s="221"/>
      <c r="R742" s="222"/>
      <c r="S742" s="222"/>
      <c r="T742" s="222"/>
      <c r="U742" s="222"/>
      <c r="V742" s="222"/>
      <c r="W742" s="222"/>
      <c r="X742" s="222"/>
      <c r="Y742" s="222"/>
      <c r="Z742" s="212"/>
      <c r="AA742" s="212"/>
      <c r="AB742" s="212"/>
      <c r="AC742" s="212"/>
      <c r="AD742" s="212"/>
      <c r="AE742" s="212"/>
      <c r="AF742" s="212"/>
      <c r="AG742" s="212" t="s">
        <v>199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19"/>
      <c r="B743" s="220"/>
      <c r="C743" s="255" t="s">
        <v>778</v>
      </c>
      <c r="D743" s="226"/>
      <c r="E743" s="227">
        <v>0.44700000000000001</v>
      </c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22"/>
      <c r="Z743" s="212"/>
      <c r="AA743" s="212"/>
      <c r="AB743" s="212"/>
      <c r="AC743" s="212"/>
      <c r="AD743" s="212"/>
      <c r="AE743" s="212"/>
      <c r="AF743" s="212"/>
      <c r="AG743" s="212" t="s">
        <v>199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19"/>
      <c r="B744" s="220"/>
      <c r="C744" s="265" t="s">
        <v>242</v>
      </c>
      <c r="D744" s="260"/>
      <c r="E744" s="261">
        <v>0.44700000000000001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22"/>
      <c r="Z744" s="212"/>
      <c r="AA744" s="212"/>
      <c r="AB744" s="212"/>
      <c r="AC744" s="212"/>
      <c r="AD744" s="212"/>
      <c r="AE744" s="212"/>
      <c r="AF744" s="212"/>
      <c r="AG744" s="212" t="s">
        <v>199</v>
      </c>
      <c r="AH744" s="212">
        <v>1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">
      <c r="A745" s="219"/>
      <c r="B745" s="220"/>
      <c r="C745" s="276" t="s">
        <v>779</v>
      </c>
      <c r="D745" s="271"/>
      <c r="E745" s="272">
        <v>4.4699999999999997E-2</v>
      </c>
      <c r="F745" s="222"/>
      <c r="G745" s="222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22"/>
      <c r="Z745" s="212"/>
      <c r="AA745" s="212"/>
      <c r="AB745" s="212"/>
      <c r="AC745" s="212"/>
      <c r="AD745" s="212"/>
      <c r="AE745" s="212"/>
      <c r="AF745" s="212"/>
      <c r="AG745" s="212" t="s">
        <v>199</v>
      </c>
      <c r="AH745" s="212">
        <v>4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ht="33.75" outlineLevel="1" x14ac:dyDescent="0.2">
      <c r="A746" s="236">
        <v>67</v>
      </c>
      <c r="B746" s="237" t="s">
        <v>780</v>
      </c>
      <c r="C746" s="253" t="s">
        <v>781</v>
      </c>
      <c r="D746" s="238" t="s">
        <v>262</v>
      </c>
      <c r="E746" s="239">
        <v>1.4783999999999999</v>
      </c>
      <c r="F746" s="240"/>
      <c r="G746" s="241">
        <f>ROUND(E746*F746,2)</f>
        <v>0</v>
      </c>
      <c r="H746" s="240"/>
      <c r="I746" s="241">
        <f>ROUND(E746*H746,2)</f>
        <v>0</v>
      </c>
      <c r="J746" s="240"/>
      <c r="K746" s="241">
        <f>ROUND(E746*J746,2)</f>
        <v>0</v>
      </c>
      <c r="L746" s="241">
        <v>12</v>
      </c>
      <c r="M746" s="241">
        <f>G746*(1+L746/100)</f>
        <v>0</v>
      </c>
      <c r="N746" s="239">
        <v>2.8E-3</v>
      </c>
      <c r="O746" s="239">
        <f>ROUND(E746*N746,2)</f>
        <v>0</v>
      </c>
      <c r="P746" s="239">
        <v>0</v>
      </c>
      <c r="Q746" s="239">
        <f>ROUND(E746*P746,2)</f>
        <v>0</v>
      </c>
      <c r="R746" s="241" t="s">
        <v>498</v>
      </c>
      <c r="S746" s="241" t="s">
        <v>180</v>
      </c>
      <c r="T746" s="242" t="s">
        <v>180</v>
      </c>
      <c r="U746" s="222">
        <v>0</v>
      </c>
      <c r="V746" s="222">
        <f>ROUND(E746*U746,2)</f>
        <v>0</v>
      </c>
      <c r="W746" s="222"/>
      <c r="X746" s="222" t="s">
        <v>499</v>
      </c>
      <c r="Y746" s="222" t="s">
        <v>183</v>
      </c>
      <c r="Z746" s="212"/>
      <c r="AA746" s="212"/>
      <c r="AB746" s="212"/>
      <c r="AC746" s="212"/>
      <c r="AD746" s="212"/>
      <c r="AE746" s="212"/>
      <c r="AF746" s="212"/>
      <c r="AG746" s="212" t="s">
        <v>500</v>
      </c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ht="22.5" outlineLevel="2" x14ac:dyDescent="0.2">
      <c r="A747" s="219"/>
      <c r="B747" s="220"/>
      <c r="C747" s="255" t="s">
        <v>774</v>
      </c>
      <c r="D747" s="226"/>
      <c r="E747" s="227"/>
      <c r="F747" s="222"/>
      <c r="G747" s="222"/>
      <c r="H747" s="222"/>
      <c r="I747" s="222"/>
      <c r="J747" s="222"/>
      <c r="K747" s="222"/>
      <c r="L747" s="222"/>
      <c r="M747" s="222"/>
      <c r="N747" s="221"/>
      <c r="O747" s="221"/>
      <c r="P747" s="221"/>
      <c r="Q747" s="221"/>
      <c r="R747" s="222"/>
      <c r="S747" s="222"/>
      <c r="T747" s="222"/>
      <c r="U747" s="222"/>
      <c r="V747" s="222"/>
      <c r="W747" s="222"/>
      <c r="X747" s="222"/>
      <c r="Y747" s="222"/>
      <c r="Z747" s="212"/>
      <c r="AA747" s="212"/>
      <c r="AB747" s="212"/>
      <c r="AC747" s="212"/>
      <c r="AD747" s="212"/>
      <c r="AE747" s="212"/>
      <c r="AF747" s="212"/>
      <c r="AG747" s="212" t="s">
        <v>199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19"/>
      <c r="B748" s="220"/>
      <c r="C748" s="255" t="s">
        <v>343</v>
      </c>
      <c r="D748" s="226"/>
      <c r="E748" s="227"/>
      <c r="F748" s="222"/>
      <c r="G748" s="222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22"/>
      <c r="Z748" s="212"/>
      <c r="AA748" s="212"/>
      <c r="AB748" s="212"/>
      <c r="AC748" s="212"/>
      <c r="AD748" s="212"/>
      <c r="AE748" s="212"/>
      <c r="AF748" s="212"/>
      <c r="AG748" s="212" t="s">
        <v>199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3" x14ac:dyDescent="0.2">
      <c r="A749" s="219"/>
      <c r="B749" s="220"/>
      <c r="C749" s="255" t="s">
        <v>775</v>
      </c>
      <c r="D749" s="226"/>
      <c r="E749" s="227">
        <v>1.3440000000000001</v>
      </c>
      <c r="F749" s="222"/>
      <c r="G749" s="222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22"/>
      <c r="Z749" s="212"/>
      <c r="AA749" s="212"/>
      <c r="AB749" s="212"/>
      <c r="AC749" s="212"/>
      <c r="AD749" s="212"/>
      <c r="AE749" s="212"/>
      <c r="AF749" s="212"/>
      <c r="AG749" s="212" t="s">
        <v>199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">
      <c r="A750" s="219"/>
      <c r="B750" s="220"/>
      <c r="C750" s="265" t="s">
        <v>242</v>
      </c>
      <c r="D750" s="260"/>
      <c r="E750" s="261">
        <v>1.3440000000000001</v>
      </c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22"/>
      <c r="Z750" s="212"/>
      <c r="AA750" s="212"/>
      <c r="AB750" s="212"/>
      <c r="AC750" s="212"/>
      <c r="AD750" s="212"/>
      <c r="AE750" s="212"/>
      <c r="AF750" s="212"/>
      <c r="AG750" s="212" t="s">
        <v>199</v>
      </c>
      <c r="AH750" s="212">
        <v>1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76" t="s">
        <v>779</v>
      </c>
      <c r="D751" s="271"/>
      <c r="E751" s="272">
        <v>0.13439999999999999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22"/>
      <c r="Z751" s="212"/>
      <c r="AA751" s="212"/>
      <c r="AB751" s="212"/>
      <c r="AC751" s="212"/>
      <c r="AD751" s="212"/>
      <c r="AE751" s="212"/>
      <c r="AF751" s="212"/>
      <c r="AG751" s="212" t="s">
        <v>199</v>
      </c>
      <c r="AH751" s="212">
        <v>4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ht="22.5" outlineLevel="1" x14ac:dyDescent="0.2">
      <c r="A752" s="236">
        <v>68</v>
      </c>
      <c r="B752" s="237" t="s">
        <v>782</v>
      </c>
      <c r="C752" s="253" t="s">
        <v>783</v>
      </c>
      <c r="D752" s="238" t="s">
        <v>262</v>
      </c>
      <c r="E752" s="239">
        <v>3.24</v>
      </c>
      <c r="F752" s="240"/>
      <c r="G752" s="241">
        <f>ROUND(E752*F752,2)</f>
        <v>0</v>
      </c>
      <c r="H752" s="240"/>
      <c r="I752" s="241">
        <f>ROUND(E752*H752,2)</f>
        <v>0</v>
      </c>
      <c r="J752" s="240"/>
      <c r="K752" s="241">
        <f>ROUND(E752*J752,2)</f>
        <v>0</v>
      </c>
      <c r="L752" s="241">
        <v>12</v>
      </c>
      <c r="M752" s="241">
        <f>G752*(1+L752/100)</f>
        <v>0</v>
      </c>
      <c r="N752" s="239">
        <v>1E-4</v>
      </c>
      <c r="O752" s="239">
        <f>ROUND(E752*N752,2)</f>
        <v>0</v>
      </c>
      <c r="P752" s="239">
        <v>0</v>
      </c>
      <c r="Q752" s="239">
        <f>ROUND(E752*P752,2)</f>
        <v>0</v>
      </c>
      <c r="R752" s="241" t="s">
        <v>394</v>
      </c>
      <c r="S752" s="241" t="s">
        <v>180</v>
      </c>
      <c r="T752" s="242" t="s">
        <v>180</v>
      </c>
      <c r="U752" s="222">
        <v>0.37</v>
      </c>
      <c r="V752" s="222">
        <f>ROUND(E752*U752,2)</f>
        <v>1.2</v>
      </c>
      <c r="W752" s="222"/>
      <c r="X752" s="222" t="s">
        <v>226</v>
      </c>
      <c r="Y752" s="222" t="s">
        <v>183</v>
      </c>
      <c r="Z752" s="212"/>
      <c r="AA752" s="212"/>
      <c r="AB752" s="212"/>
      <c r="AC752" s="212"/>
      <c r="AD752" s="212"/>
      <c r="AE752" s="212"/>
      <c r="AF752" s="212"/>
      <c r="AG752" s="212" t="s">
        <v>227</v>
      </c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2" x14ac:dyDescent="0.2">
      <c r="A753" s="219"/>
      <c r="B753" s="220"/>
      <c r="C753" s="264" t="s">
        <v>784</v>
      </c>
      <c r="D753" s="262"/>
      <c r="E753" s="262"/>
      <c r="F753" s="262"/>
      <c r="G753" s="26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22"/>
      <c r="Z753" s="212"/>
      <c r="AA753" s="212"/>
      <c r="AB753" s="212"/>
      <c r="AC753" s="212"/>
      <c r="AD753" s="212"/>
      <c r="AE753" s="212"/>
      <c r="AF753" s="212"/>
      <c r="AG753" s="212" t="s">
        <v>229</v>
      </c>
      <c r="AH753" s="212"/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2" x14ac:dyDescent="0.2">
      <c r="A754" s="219"/>
      <c r="B754" s="220"/>
      <c r="C754" s="255" t="s">
        <v>785</v>
      </c>
      <c r="D754" s="226"/>
      <c r="E754" s="227"/>
      <c r="F754" s="222"/>
      <c r="G754" s="222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22"/>
      <c r="Z754" s="212"/>
      <c r="AA754" s="212"/>
      <c r="AB754" s="212"/>
      <c r="AC754" s="212"/>
      <c r="AD754" s="212"/>
      <c r="AE754" s="212"/>
      <c r="AF754" s="212"/>
      <c r="AG754" s="212" t="s">
        <v>199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">
      <c r="A755" s="219"/>
      <c r="B755" s="220"/>
      <c r="C755" s="255" t="s">
        <v>786</v>
      </c>
      <c r="D755" s="226"/>
      <c r="E755" s="227">
        <v>3.24</v>
      </c>
      <c r="F755" s="222"/>
      <c r="G755" s="222"/>
      <c r="H755" s="222"/>
      <c r="I755" s="222"/>
      <c r="J755" s="222"/>
      <c r="K755" s="222"/>
      <c r="L755" s="222"/>
      <c r="M755" s="222"/>
      <c r="N755" s="221"/>
      <c r="O755" s="221"/>
      <c r="P755" s="221"/>
      <c r="Q755" s="221"/>
      <c r="R755" s="222"/>
      <c r="S755" s="222"/>
      <c r="T755" s="222"/>
      <c r="U755" s="222"/>
      <c r="V755" s="222"/>
      <c r="W755" s="222"/>
      <c r="X755" s="222"/>
      <c r="Y755" s="222"/>
      <c r="Z755" s="212"/>
      <c r="AA755" s="212"/>
      <c r="AB755" s="212"/>
      <c r="AC755" s="212"/>
      <c r="AD755" s="212"/>
      <c r="AE755" s="212"/>
      <c r="AF755" s="212"/>
      <c r="AG755" s="212" t="s">
        <v>199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33.75" outlineLevel="1" x14ac:dyDescent="0.2">
      <c r="A756" s="236">
        <v>69</v>
      </c>
      <c r="B756" s="237" t="s">
        <v>787</v>
      </c>
      <c r="C756" s="253" t="s">
        <v>788</v>
      </c>
      <c r="D756" s="238" t="s">
        <v>262</v>
      </c>
      <c r="E756" s="239">
        <v>3.3048000000000002</v>
      </c>
      <c r="F756" s="240"/>
      <c r="G756" s="241">
        <f>ROUND(E756*F756,2)</f>
        <v>0</v>
      </c>
      <c r="H756" s="240"/>
      <c r="I756" s="241">
        <f>ROUND(E756*H756,2)</f>
        <v>0</v>
      </c>
      <c r="J756" s="240"/>
      <c r="K756" s="241">
        <f>ROUND(E756*J756,2)</f>
        <v>0</v>
      </c>
      <c r="L756" s="241">
        <v>12</v>
      </c>
      <c r="M756" s="241">
        <f>G756*(1+L756/100)</f>
        <v>0</v>
      </c>
      <c r="N756" s="239">
        <v>3.2000000000000002E-3</v>
      </c>
      <c r="O756" s="239">
        <f>ROUND(E756*N756,2)</f>
        <v>0.01</v>
      </c>
      <c r="P756" s="239">
        <v>0</v>
      </c>
      <c r="Q756" s="239">
        <f>ROUND(E756*P756,2)</f>
        <v>0</v>
      </c>
      <c r="R756" s="241" t="s">
        <v>498</v>
      </c>
      <c r="S756" s="241" t="s">
        <v>180</v>
      </c>
      <c r="T756" s="242" t="s">
        <v>180</v>
      </c>
      <c r="U756" s="222">
        <v>0</v>
      </c>
      <c r="V756" s="222">
        <f>ROUND(E756*U756,2)</f>
        <v>0</v>
      </c>
      <c r="W756" s="222"/>
      <c r="X756" s="222" t="s">
        <v>499</v>
      </c>
      <c r="Y756" s="222" t="s">
        <v>183</v>
      </c>
      <c r="Z756" s="212"/>
      <c r="AA756" s="212"/>
      <c r="AB756" s="212"/>
      <c r="AC756" s="212"/>
      <c r="AD756" s="212"/>
      <c r="AE756" s="212"/>
      <c r="AF756" s="212"/>
      <c r="AG756" s="212" t="s">
        <v>500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2" x14ac:dyDescent="0.2">
      <c r="A757" s="219"/>
      <c r="B757" s="220"/>
      <c r="C757" s="255" t="s">
        <v>789</v>
      </c>
      <c r="D757" s="226"/>
      <c r="E757" s="227">
        <v>3.3048000000000002</v>
      </c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22"/>
      <c r="Z757" s="212"/>
      <c r="AA757" s="212"/>
      <c r="AB757" s="212"/>
      <c r="AC757" s="212"/>
      <c r="AD757" s="212"/>
      <c r="AE757" s="212"/>
      <c r="AF757" s="212"/>
      <c r="AG757" s="212" t="s">
        <v>199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36">
        <v>70</v>
      </c>
      <c r="B758" s="237" t="s">
        <v>790</v>
      </c>
      <c r="C758" s="253" t="s">
        <v>791</v>
      </c>
      <c r="D758" s="238" t="s">
        <v>390</v>
      </c>
      <c r="E758" s="239">
        <v>2.802E-2</v>
      </c>
      <c r="F758" s="240"/>
      <c r="G758" s="241">
        <f>ROUND(E758*F758,2)</f>
        <v>0</v>
      </c>
      <c r="H758" s="240"/>
      <c r="I758" s="241">
        <f>ROUND(E758*H758,2)</f>
        <v>0</v>
      </c>
      <c r="J758" s="240"/>
      <c r="K758" s="241">
        <f>ROUND(E758*J758,2)</f>
        <v>0</v>
      </c>
      <c r="L758" s="241">
        <v>12</v>
      </c>
      <c r="M758" s="241">
        <f>G758*(1+L758/100)</f>
        <v>0</v>
      </c>
      <c r="N758" s="239">
        <v>0</v>
      </c>
      <c r="O758" s="239">
        <f>ROUND(E758*N758,2)</f>
        <v>0</v>
      </c>
      <c r="P758" s="239">
        <v>0</v>
      </c>
      <c r="Q758" s="239">
        <f>ROUND(E758*P758,2)</f>
        <v>0</v>
      </c>
      <c r="R758" s="241" t="s">
        <v>394</v>
      </c>
      <c r="S758" s="241" t="s">
        <v>180</v>
      </c>
      <c r="T758" s="242" t="s">
        <v>180</v>
      </c>
      <c r="U758" s="222">
        <v>1.966</v>
      </c>
      <c r="V758" s="222">
        <f>ROUND(E758*U758,2)</f>
        <v>0.06</v>
      </c>
      <c r="W758" s="222"/>
      <c r="X758" s="222" t="s">
        <v>724</v>
      </c>
      <c r="Y758" s="222" t="s">
        <v>183</v>
      </c>
      <c r="Z758" s="212"/>
      <c r="AA758" s="212"/>
      <c r="AB758" s="212"/>
      <c r="AC758" s="212"/>
      <c r="AD758" s="212"/>
      <c r="AE758" s="212"/>
      <c r="AF758" s="212"/>
      <c r="AG758" s="212" t="s">
        <v>752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2" x14ac:dyDescent="0.2">
      <c r="A759" s="219"/>
      <c r="B759" s="220"/>
      <c r="C759" s="264" t="s">
        <v>771</v>
      </c>
      <c r="D759" s="262"/>
      <c r="E759" s="262"/>
      <c r="F759" s="262"/>
      <c r="G759" s="26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22"/>
      <c r="Z759" s="212"/>
      <c r="AA759" s="212"/>
      <c r="AB759" s="212"/>
      <c r="AC759" s="212"/>
      <c r="AD759" s="212"/>
      <c r="AE759" s="212"/>
      <c r="AF759" s="212"/>
      <c r="AG759" s="212" t="s">
        <v>229</v>
      </c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x14ac:dyDescent="0.2">
      <c r="A760" s="229" t="s">
        <v>175</v>
      </c>
      <c r="B760" s="230" t="s">
        <v>114</v>
      </c>
      <c r="C760" s="252" t="s">
        <v>115</v>
      </c>
      <c r="D760" s="231"/>
      <c r="E760" s="232"/>
      <c r="F760" s="233"/>
      <c r="G760" s="233">
        <f>SUMIF(AG761:AG774,"&lt;&gt;NOR",G761:G774)</f>
        <v>0</v>
      </c>
      <c r="H760" s="233"/>
      <c r="I760" s="233">
        <f>SUM(I761:I774)</f>
        <v>0</v>
      </c>
      <c r="J760" s="233"/>
      <c r="K760" s="233">
        <f>SUM(K761:K774)</f>
        <v>0</v>
      </c>
      <c r="L760" s="233"/>
      <c r="M760" s="233">
        <f>SUM(M761:M774)</f>
        <v>0</v>
      </c>
      <c r="N760" s="232"/>
      <c r="O760" s="232">
        <f>SUM(O761:O774)</f>
        <v>0.08</v>
      </c>
      <c r="P760" s="232"/>
      <c r="Q760" s="232">
        <f>SUM(Q761:Q774)</f>
        <v>0</v>
      </c>
      <c r="R760" s="233"/>
      <c r="S760" s="233"/>
      <c r="T760" s="234"/>
      <c r="U760" s="228"/>
      <c r="V760" s="228">
        <f>SUM(V761:V774)</f>
        <v>2.5300000000000002</v>
      </c>
      <c r="W760" s="228"/>
      <c r="X760" s="228"/>
      <c r="Y760" s="228"/>
      <c r="AG760" t="s">
        <v>176</v>
      </c>
    </row>
    <row r="761" spans="1:60" outlineLevel="1" x14ac:dyDescent="0.2">
      <c r="A761" s="245">
        <v>71</v>
      </c>
      <c r="B761" s="246" t="s">
        <v>792</v>
      </c>
      <c r="C761" s="256" t="s">
        <v>793</v>
      </c>
      <c r="D761" s="247" t="s">
        <v>414</v>
      </c>
      <c r="E761" s="248">
        <v>1</v>
      </c>
      <c r="F761" s="249"/>
      <c r="G761" s="250">
        <f>ROUND(E761*F761,2)</f>
        <v>0</v>
      </c>
      <c r="H761" s="249"/>
      <c r="I761" s="250">
        <f>ROUND(E761*H761,2)</f>
        <v>0</v>
      </c>
      <c r="J761" s="249"/>
      <c r="K761" s="250">
        <f>ROUND(E761*J761,2)</f>
        <v>0</v>
      </c>
      <c r="L761" s="250">
        <v>12</v>
      </c>
      <c r="M761" s="250">
        <f>G761*(1+L761/100)</f>
        <v>0</v>
      </c>
      <c r="N761" s="248">
        <v>0</v>
      </c>
      <c r="O761" s="248">
        <f>ROUND(E761*N761,2)</f>
        <v>0</v>
      </c>
      <c r="P761" s="248">
        <v>0</v>
      </c>
      <c r="Q761" s="248">
        <f>ROUND(E761*P761,2)</f>
        <v>0</v>
      </c>
      <c r="R761" s="250" t="s">
        <v>401</v>
      </c>
      <c r="S761" s="250" t="s">
        <v>180</v>
      </c>
      <c r="T761" s="251" t="s">
        <v>347</v>
      </c>
      <c r="U761" s="222">
        <v>0.79600000000000004</v>
      </c>
      <c r="V761" s="222">
        <f>ROUND(E761*U761,2)</f>
        <v>0.8</v>
      </c>
      <c r="W761" s="222"/>
      <c r="X761" s="222" t="s">
        <v>226</v>
      </c>
      <c r="Y761" s="222" t="s">
        <v>183</v>
      </c>
      <c r="Z761" s="212"/>
      <c r="AA761" s="212"/>
      <c r="AB761" s="212"/>
      <c r="AC761" s="212"/>
      <c r="AD761" s="212"/>
      <c r="AE761" s="212"/>
      <c r="AF761" s="212"/>
      <c r="AG761" s="212" t="s">
        <v>227</v>
      </c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ht="33.75" outlineLevel="1" x14ac:dyDescent="0.2">
      <c r="A762" s="245">
        <v>72</v>
      </c>
      <c r="B762" s="246" t="s">
        <v>794</v>
      </c>
      <c r="C762" s="256" t="s">
        <v>795</v>
      </c>
      <c r="D762" s="247" t="s">
        <v>414</v>
      </c>
      <c r="E762" s="248">
        <v>1</v>
      </c>
      <c r="F762" s="249"/>
      <c r="G762" s="250">
        <f>ROUND(E762*F762,2)</f>
        <v>0</v>
      </c>
      <c r="H762" s="249"/>
      <c r="I762" s="250">
        <f>ROUND(E762*H762,2)</f>
        <v>0</v>
      </c>
      <c r="J762" s="249"/>
      <c r="K762" s="250">
        <f>ROUND(E762*J762,2)</f>
        <v>0</v>
      </c>
      <c r="L762" s="250">
        <v>12</v>
      </c>
      <c r="M762" s="250">
        <f>G762*(1+L762/100)</f>
        <v>0</v>
      </c>
      <c r="N762" s="248">
        <v>8.3799999999999999E-2</v>
      </c>
      <c r="O762" s="248">
        <f>ROUND(E762*N762,2)</f>
        <v>0.08</v>
      </c>
      <c r="P762" s="248">
        <v>0</v>
      </c>
      <c r="Q762" s="248">
        <f>ROUND(E762*P762,2)</f>
        <v>0</v>
      </c>
      <c r="R762" s="250" t="s">
        <v>401</v>
      </c>
      <c r="S762" s="250" t="s">
        <v>180</v>
      </c>
      <c r="T762" s="251" t="s">
        <v>347</v>
      </c>
      <c r="U762" s="222">
        <v>0.5</v>
      </c>
      <c r="V762" s="222">
        <f>ROUND(E762*U762,2)</f>
        <v>0.5</v>
      </c>
      <c r="W762" s="222"/>
      <c r="X762" s="222" t="s">
        <v>226</v>
      </c>
      <c r="Y762" s="222" t="s">
        <v>183</v>
      </c>
      <c r="Z762" s="212"/>
      <c r="AA762" s="212"/>
      <c r="AB762" s="212"/>
      <c r="AC762" s="212"/>
      <c r="AD762" s="212"/>
      <c r="AE762" s="212"/>
      <c r="AF762" s="212"/>
      <c r="AG762" s="212" t="s">
        <v>227</v>
      </c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ht="22.5" outlineLevel="1" x14ac:dyDescent="0.2">
      <c r="A763" s="236">
        <v>73</v>
      </c>
      <c r="B763" s="237" t="s">
        <v>796</v>
      </c>
      <c r="C763" s="253" t="s">
        <v>797</v>
      </c>
      <c r="D763" s="238" t="s">
        <v>798</v>
      </c>
      <c r="E763" s="239">
        <v>1</v>
      </c>
      <c r="F763" s="240"/>
      <c r="G763" s="241">
        <f>ROUND(E763*F763,2)</f>
        <v>0</v>
      </c>
      <c r="H763" s="240"/>
      <c r="I763" s="241">
        <f>ROUND(E763*H763,2)</f>
        <v>0</v>
      </c>
      <c r="J763" s="240"/>
      <c r="K763" s="241">
        <f>ROUND(E763*J763,2)</f>
        <v>0</v>
      </c>
      <c r="L763" s="241">
        <v>12</v>
      </c>
      <c r="M763" s="241">
        <f>G763*(1+L763/100)</f>
        <v>0</v>
      </c>
      <c r="N763" s="239">
        <v>2.7699999999999999E-3</v>
      </c>
      <c r="O763" s="239">
        <f>ROUND(E763*N763,2)</f>
        <v>0</v>
      </c>
      <c r="P763" s="239">
        <v>0</v>
      </c>
      <c r="Q763" s="239">
        <f>ROUND(E763*P763,2)</f>
        <v>0</v>
      </c>
      <c r="R763" s="241"/>
      <c r="S763" s="241" t="s">
        <v>193</v>
      </c>
      <c r="T763" s="242" t="s">
        <v>181</v>
      </c>
      <c r="U763" s="222">
        <v>0.55000000000000004</v>
      </c>
      <c r="V763" s="222">
        <f>ROUND(E763*U763,2)</f>
        <v>0.55000000000000004</v>
      </c>
      <c r="W763" s="222"/>
      <c r="X763" s="222" t="s">
        <v>226</v>
      </c>
      <c r="Y763" s="222" t="s">
        <v>183</v>
      </c>
      <c r="Z763" s="212"/>
      <c r="AA763" s="212"/>
      <c r="AB763" s="212"/>
      <c r="AC763" s="212"/>
      <c r="AD763" s="212"/>
      <c r="AE763" s="212"/>
      <c r="AF763" s="212"/>
      <c r="AG763" s="212" t="s">
        <v>227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2" x14ac:dyDescent="0.2">
      <c r="A764" s="219"/>
      <c r="B764" s="220"/>
      <c r="C764" s="254" t="s">
        <v>799</v>
      </c>
      <c r="D764" s="243"/>
      <c r="E764" s="243"/>
      <c r="F764" s="243"/>
      <c r="G764" s="243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22"/>
      <c r="Z764" s="212"/>
      <c r="AA764" s="212"/>
      <c r="AB764" s="212"/>
      <c r="AC764" s="212"/>
      <c r="AD764" s="212"/>
      <c r="AE764" s="212"/>
      <c r="AF764" s="212"/>
      <c r="AG764" s="212" t="s">
        <v>186</v>
      </c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2" x14ac:dyDescent="0.2">
      <c r="A765" s="219"/>
      <c r="B765" s="220"/>
      <c r="C765" s="255" t="s">
        <v>800</v>
      </c>
      <c r="D765" s="226"/>
      <c r="E765" s="227"/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22"/>
      <c r="Z765" s="212"/>
      <c r="AA765" s="212"/>
      <c r="AB765" s="212"/>
      <c r="AC765" s="212"/>
      <c r="AD765" s="212"/>
      <c r="AE765" s="212"/>
      <c r="AF765" s="212"/>
      <c r="AG765" s="212" t="s">
        <v>199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">
      <c r="A766" s="219"/>
      <c r="B766" s="220"/>
      <c r="C766" s="255" t="s">
        <v>78</v>
      </c>
      <c r="D766" s="226"/>
      <c r="E766" s="227">
        <v>1</v>
      </c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22"/>
      <c r="Z766" s="212"/>
      <c r="AA766" s="212"/>
      <c r="AB766" s="212"/>
      <c r="AC766" s="212"/>
      <c r="AD766" s="212"/>
      <c r="AE766" s="212"/>
      <c r="AF766" s="212"/>
      <c r="AG766" s="212" t="s">
        <v>199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 x14ac:dyDescent="0.2">
      <c r="A767" s="219"/>
      <c r="B767" s="220"/>
      <c r="C767" s="265" t="s">
        <v>242</v>
      </c>
      <c r="D767" s="260"/>
      <c r="E767" s="261">
        <v>1</v>
      </c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22"/>
      <c r="Z767" s="212"/>
      <c r="AA767" s="212"/>
      <c r="AB767" s="212"/>
      <c r="AC767" s="212"/>
      <c r="AD767" s="212"/>
      <c r="AE767" s="212"/>
      <c r="AF767" s="212"/>
      <c r="AG767" s="212" t="s">
        <v>199</v>
      </c>
      <c r="AH767" s="212">
        <v>1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ht="22.5" outlineLevel="1" x14ac:dyDescent="0.2">
      <c r="A768" s="236">
        <v>74</v>
      </c>
      <c r="B768" s="237" t="s">
        <v>801</v>
      </c>
      <c r="C768" s="253" t="s">
        <v>802</v>
      </c>
      <c r="D768" s="238" t="s">
        <v>798</v>
      </c>
      <c r="E768" s="239">
        <v>1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12</v>
      </c>
      <c r="M768" s="241">
        <f>G768*(1+L768/100)</f>
        <v>0</v>
      </c>
      <c r="N768" s="239">
        <v>2.7699999999999999E-3</v>
      </c>
      <c r="O768" s="239">
        <f>ROUND(E768*N768,2)</f>
        <v>0</v>
      </c>
      <c r="P768" s="239">
        <v>0</v>
      </c>
      <c r="Q768" s="239">
        <f>ROUND(E768*P768,2)</f>
        <v>0</v>
      </c>
      <c r="R768" s="241"/>
      <c r="S768" s="241" t="s">
        <v>193</v>
      </c>
      <c r="T768" s="242" t="s">
        <v>181</v>
      </c>
      <c r="U768" s="222">
        <v>0.55000000000000004</v>
      </c>
      <c r="V768" s="222">
        <f>ROUND(E768*U768,2)</f>
        <v>0.55000000000000004</v>
      </c>
      <c r="W768" s="222"/>
      <c r="X768" s="222" t="s">
        <v>226</v>
      </c>
      <c r="Y768" s="222" t="s">
        <v>183</v>
      </c>
      <c r="Z768" s="212"/>
      <c r="AA768" s="212"/>
      <c r="AB768" s="212"/>
      <c r="AC768" s="212"/>
      <c r="AD768" s="212"/>
      <c r="AE768" s="212"/>
      <c r="AF768" s="212"/>
      <c r="AG768" s="212" t="s">
        <v>227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2" x14ac:dyDescent="0.2">
      <c r="A769" s="219"/>
      <c r="B769" s="220"/>
      <c r="C769" s="254" t="s">
        <v>799</v>
      </c>
      <c r="D769" s="243"/>
      <c r="E769" s="243"/>
      <c r="F769" s="243"/>
      <c r="G769" s="243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22"/>
      <c r="Z769" s="212"/>
      <c r="AA769" s="212"/>
      <c r="AB769" s="212"/>
      <c r="AC769" s="212"/>
      <c r="AD769" s="212"/>
      <c r="AE769" s="212"/>
      <c r="AF769" s="212"/>
      <c r="AG769" s="212" t="s">
        <v>186</v>
      </c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ht="22.5" outlineLevel="2" x14ac:dyDescent="0.2">
      <c r="A770" s="219"/>
      <c r="B770" s="220"/>
      <c r="C770" s="255" t="s">
        <v>803</v>
      </c>
      <c r="D770" s="226"/>
      <c r="E770" s="227"/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22"/>
      <c r="Z770" s="212"/>
      <c r="AA770" s="212"/>
      <c r="AB770" s="212"/>
      <c r="AC770" s="212"/>
      <c r="AD770" s="212"/>
      <c r="AE770" s="212"/>
      <c r="AF770" s="212"/>
      <c r="AG770" s="212" t="s">
        <v>199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 x14ac:dyDescent="0.2">
      <c r="A771" s="219"/>
      <c r="B771" s="220"/>
      <c r="C771" s="255" t="s">
        <v>78</v>
      </c>
      <c r="D771" s="226"/>
      <c r="E771" s="227">
        <v>1</v>
      </c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22"/>
      <c r="Z771" s="212"/>
      <c r="AA771" s="212"/>
      <c r="AB771" s="212"/>
      <c r="AC771" s="212"/>
      <c r="AD771" s="212"/>
      <c r="AE771" s="212"/>
      <c r="AF771" s="212"/>
      <c r="AG771" s="212" t="s">
        <v>199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19"/>
      <c r="B772" s="220"/>
      <c r="C772" s="265" t="s">
        <v>242</v>
      </c>
      <c r="D772" s="260"/>
      <c r="E772" s="261">
        <v>1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22"/>
      <c r="Z772" s="212"/>
      <c r="AA772" s="212"/>
      <c r="AB772" s="212"/>
      <c r="AC772" s="212"/>
      <c r="AD772" s="212"/>
      <c r="AE772" s="212"/>
      <c r="AF772" s="212"/>
      <c r="AG772" s="212" t="s">
        <v>199</v>
      </c>
      <c r="AH772" s="212">
        <v>1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36">
        <v>75</v>
      </c>
      <c r="B773" s="237" t="s">
        <v>804</v>
      </c>
      <c r="C773" s="253" t="s">
        <v>805</v>
      </c>
      <c r="D773" s="238" t="s">
        <v>390</v>
      </c>
      <c r="E773" s="239">
        <v>8.9340000000000003E-2</v>
      </c>
      <c r="F773" s="240"/>
      <c r="G773" s="241">
        <f>ROUND(E773*F773,2)</f>
        <v>0</v>
      </c>
      <c r="H773" s="240"/>
      <c r="I773" s="241">
        <f>ROUND(E773*H773,2)</f>
        <v>0</v>
      </c>
      <c r="J773" s="240"/>
      <c r="K773" s="241">
        <f>ROUND(E773*J773,2)</f>
        <v>0</v>
      </c>
      <c r="L773" s="241">
        <v>12</v>
      </c>
      <c r="M773" s="241">
        <f>G773*(1+L773/100)</f>
        <v>0</v>
      </c>
      <c r="N773" s="239">
        <v>0</v>
      </c>
      <c r="O773" s="239">
        <f>ROUND(E773*N773,2)</f>
        <v>0</v>
      </c>
      <c r="P773" s="239">
        <v>0</v>
      </c>
      <c r="Q773" s="239">
        <f>ROUND(E773*P773,2)</f>
        <v>0</v>
      </c>
      <c r="R773" s="241" t="s">
        <v>401</v>
      </c>
      <c r="S773" s="241" t="s">
        <v>180</v>
      </c>
      <c r="T773" s="242" t="s">
        <v>347</v>
      </c>
      <c r="U773" s="222">
        <v>1.47</v>
      </c>
      <c r="V773" s="222">
        <f>ROUND(E773*U773,2)</f>
        <v>0.13</v>
      </c>
      <c r="W773" s="222"/>
      <c r="X773" s="222" t="s">
        <v>724</v>
      </c>
      <c r="Y773" s="222" t="s">
        <v>183</v>
      </c>
      <c r="Z773" s="212"/>
      <c r="AA773" s="212"/>
      <c r="AB773" s="212"/>
      <c r="AC773" s="212"/>
      <c r="AD773" s="212"/>
      <c r="AE773" s="212"/>
      <c r="AF773" s="212"/>
      <c r="AG773" s="212" t="s">
        <v>806</v>
      </c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2" x14ac:dyDescent="0.2">
      <c r="A774" s="219"/>
      <c r="B774" s="220"/>
      <c r="C774" s="264" t="s">
        <v>807</v>
      </c>
      <c r="D774" s="262"/>
      <c r="E774" s="262"/>
      <c r="F774" s="262"/>
      <c r="G774" s="26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22"/>
      <c r="Z774" s="212"/>
      <c r="AA774" s="212"/>
      <c r="AB774" s="212"/>
      <c r="AC774" s="212"/>
      <c r="AD774" s="212"/>
      <c r="AE774" s="212"/>
      <c r="AF774" s="212"/>
      <c r="AG774" s="212" t="s">
        <v>229</v>
      </c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x14ac:dyDescent="0.2">
      <c r="A775" s="229" t="s">
        <v>175</v>
      </c>
      <c r="B775" s="230" t="s">
        <v>116</v>
      </c>
      <c r="C775" s="252" t="s">
        <v>117</v>
      </c>
      <c r="D775" s="231"/>
      <c r="E775" s="232"/>
      <c r="F775" s="233"/>
      <c r="G775" s="233">
        <f>SUMIF(AG776:AG789,"&lt;&gt;NOR",G776:G789)</f>
        <v>0</v>
      </c>
      <c r="H775" s="233"/>
      <c r="I775" s="233">
        <f>SUM(I776:I789)</f>
        <v>0</v>
      </c>
      <c r="J775" s="233"/>
      <c r="K775" s="233">
        <f>SUM(K776:K789)</f>
        <v>0</v>
      </c>
      <c r="L775" s="233"/>
      <c r="M775" s="233">
        <f>SUM(M776:M789)</f>
        <v>0</v>
      </c>
      <c r="N775" s="232"/>
      <c r="O775" s="232">
        <f>SUM(O776:O789)</f>
        <v>0</v>
      </c>
      <c r="P775" s="232"/>
      <c r="Q775" s="232">
        <f>SUM(Q776:Q789)</f>
        <v>0</v>
      </c>
      <c r="R775" s="233"/>
      <c r="S775" s="233"/>
      <c r="T775" s="234"/>
      <c r="U775" s="228"/>
      <c r="V775" s="228">
        <f>SUM(V776:V789)</f>
        <v>0</v>
      </c>
      <c r="W775" s="228"/>
      <c r="X775" s="228"/>
      <c r="Y775" s="228"/>
      <c r="AG775" t="s">
        <v>176</v>
      </c>
    </row>
    <row r="776" spans="1:60" ht="22.5" outlineLevel="1" x14ac:dyDescent="0.2">
      <c r="A776" s="236">
        <v>76</v>
      </c>
      <c r="B776" s="237" t="s">
        <v>808</v>
      </c>
      <c r="C776" s="253" t="s">
        <v>809</v>
      </c>
      <c r="D776" s="238" t="s">
        <v>798</v>
      </c>
      <c r="E776" s="239">
        <v>4</v>
      </c>
      <c r="F776" s="240"/>
      <c r="G776" s="241">
        <f>ROUND(E776*F776,2)</f>
        <v>0</v>
      </c>
      <c r="H776" s="240"/>
      <c r="I776" s="241">
        <f>ROUND(E776*H776,2)</f>
        <v>0</v>
      </c>
      <c r="J776" s="240"/>
      <c r="K776" s="241">
        <f>ROUND(E776*J776,2)</f>
        <v>0</v>
      </c>
      <c r="L776" s="241">
        <v>12</v>
      </c>
      <c r="M776" s="241">
        <f>G776*(1+L776/100)</f>
        <v>0</v>
      </c>
      <c r="N776" s="239">
        <v>0</v>
      </c>
      <c r="O776" s="239">
        <f>ROUND(E776*N776,2)</f>
        <v>0</v>
      </c>
      <c r="P776" s="239">
        <v>0</v>
      </c>
      <c r="Q776" s="239">
        <f>ROUND(E776*P776,2)</f>
        <v>0</v>
      </c>
      <c r="R776" s="241"/>
      <c r="S776" s="241" t="s">
        <v>193</v>
      </c>
      <c r="T776" s="242" t="s">
        <v>181</v>
      </c>
      <c r="U776" s="222">
        <v>0</v>
      </c>
      <c r="V776" s="222">
        <f>ROUND(E776*U776,2)</f>
        <v>0</v>
      </c>
      <c r="W776" s="222"/>
      <c r="X776" s="222" t="s">
        <v>226</v>
      </c>
      <c r="Y776" s="222" t="s">
        <v>183</v>
      </c>
      <c r="Z776" s="212"/>
      <c r="AA776" s="212"/>
      <c r="AB776" s="212"/>
      <c r="AC776" s="212"/>
      <c r="AD776" s="212"/>
      <c r="AE776" s="212"/>
      <c r="AF776" s="212"/>
      <c r="AG776" s="212" t="s">
        <v>227</v>
      </c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ht="22.5" outlineLevel="2" x14ac:dyDescent="0.2">
      <c r="A777" s="219"/>
      <c r="B777" s="220"/>
      <c r="C777" s="254" t="s">
        <v>810</v>
      </c>
      <c r="D777" s="243"/>
      <c r="E777" s="243"/>
      <c r="F777" s="243"/>
      <c r="G777" s="243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22"/>
      <c r="Z777" s="212"/>
      <c r="AA777" s="212"/>
      <c r="AB777" s="212"/>
      <c r="AC777" s="212"/>
      <c r="AD777" s="212"/>
      <c r="AE777" s="212"/>
      <c r="AF777" s="212"/>
      <c r="AG777" s="212" t="s">
        <v>186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44" t="str">
        <f>C777</f>
        <v>včetně kotvících a spojovacích prvků, příslušenství, značení, doplňků, povrchové úpravy, zednického zapravení, pomocných prací a přípomocí</v>
      </c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19"/>
      <c r="B778" s="220"/>
      <c r="C778" s="277" t="s">
        <v>425</v>
      </c>
      <c r="D778" s="223"/>
      <c r="E778" s="224"/>
      <c r="F778" s="225"/>
      <c r="G778" s="225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22"/>
      <c r="Z778" s="212"/>
      <c r="AA778" s="212"/>
      <c r="AB778" s="212"/>
      <c r="AC778" s="212"/>
      <c r="AD778" s="212"/>
      <c r="AE778" s="212"/>
      <c r="AF778" s="212"/>
      <c r="AG778" s="212" t="s">
        <v>186</v>
      </c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ht="67.5" outlineLevel="3" x14ac:dyDescent="0.2">
      <c r="A779" s="219"/>
      <c r="B779" s="220"/>
      <c r="C779" s="266" t="s">
        <v>811</v>
      </c>
      <c r="D779" s="263"/>
      <c r="E779" s="263"/>
      <c r="F779" s="263"/>
      <c r="G779" s="263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22"/>
      <c r="Z779" s="212"/>
      <c r="AA779" s="212"/>
      <c r="AB779" s="212"/>
      <c r="AC779" s="212"/>
      <c r="AD779" s="212"/>
      <c r="AE779" s="212"/>
      <c r="AF779" s="212"/>
      <c r="AG779" s="212" t="s">
        <v>186</v>
      </c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44" t="str">
        <f>C779</f>
        <v>VENTILACE PROSTOR WC BUDE PO ZAZDĚNÍ OTVORŮ ZAJIŠTĚNA NOVÝMI VENTILÁTORY O PRŮMĚRU 125MM. VENTILÁTORY BUDOU SPÍNÁNY VYPÍNAČEM OSVĚTLENÍ WC, NA VENTILÁTORU BUDE NASTAVEN DOBĚH. SOUČÁSTÍ PRACÍ BUDE ÚPRAVA ELEKTROINSTALACE WC A ZEDNICKÉ ZAPRAVENÍ NOVÉ KABELÁŽE. ODTAH VENTILÁRORŮ BUDE PROVEDEN Z HRANATÉHO VZDUCHOTECHNICKÉHO PVC POTRUBÍ PROFILU 60x204MM, KTERÉ BUDE UMÍSTĚNO DO VODOROVNÉ DRÁŽKY VE STÁVAJÍCÍM ETICS. PO UMÍSTĚNÍ ODTAHŮ BUDE ZATEPLENÍ OBJEKTU V MÍSTĚ DRÁŽKY UVEDENO DO PŮVODNÍHO STAVU. VÝFUK VENTILÁTORU BUDE UMÍSTĚN MIMO PŮDORYS VÝTAHOVÉ ŠACHTY. ZAKRYT MŘÍŽKOU S DEŠŤOVOU ŽALUZIÍ.</v>
      </c>
      <c r="BB779" s="212"/>
      <c r="BC779" s="212"/>
      <c r="BD779" s="212"/>
      <c r="BE779" s="212"/>
      <c r="BF779" s="212"/>
      <c r="BG779" s="212"/>
      <c r="BH779" s="212"/>
    </row>
    <row r="780" spans="1:60" outlineLevel="2" x14ac:dyDescent="0.2">
      <c r="A780" s="219"/>
      <c r="B780" s="220"/>
      <c r="C780" s="255" t="s">
        <v>699</v>
      </c>
      <c r="D780" s="226"/>
      <c r="E780" s="227"/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22"/>
      <c r="Z780" s="212"/>
      <c r="AA780" s="212"/>
      <c r="AB780" s="212"/>
      <c r="AC780" s="212"/>
      <c r="AD780" s="212"/>
      <c r="AE780" s="212"/>
      <c r="AF780" s="212"/>
      <c r="AG780" s="212" t="s">
        <v>199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19"/>
      <c r="B781" s="220"/>
      <c r="C781" s="255" t="s">
        <v>290</v>
      </c>
      <c r="D781" s="226"/>
      <c r="E781" s="227"/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22"/>
      <c r="Z781" s="212"/>
      <c r="AA781" s="212"/>
      <c r="AB781" s="212"/>
      <c r="AC781" s="212"/>
      <c r="AD781" s="212"/>
      <c r="AE781" s="212"/>
      <c r="AF781" s="212"/>
      <c r="AG781" s="212" t="s">
        <v>199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 x14ac:dyDescent="0.2">
      <c r="A782" s="219"/>
      <c r="B782" s="220"/>
      <c r="C782" s="255" t="s">
        <v>78</v>
      </c>
      <c r="D782" s="226"/>
      <c r="E782" s="227">
        <v>1</v>
      </c>
      <c r="F782" s="222"/>
      <c r="G782" s="222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22"/>
      <c r="Z782" s="212"/>
      <c r="AA782" s="212"/>
      <c r="AB782" s="212"/>
      <c r="AC782" s="212"/>
      <c r="AD782" s="212"/>
      <c r="AE782" s="212"/>
      <c r="AF782" s="212"/>
      <c r="AG782" s="212" t="s">
        <v>199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 x14ac:dyDescent="0.2">
      <c r="A783" s="219"/>
      <c r="B783" s="220"/>
      <c r="C783" s="255" t="s">
        <v>292</v>
      </c>
      <c r="D783" s="226"/>
      <c r="E783" s="227"/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22"/>
      <c r="Z783" s="212"/>
      <c r="AA783" s="212"/>
      <c r="AB783" s="212"/>
      <c r="AC783" s="212"/>
      <c r="AD783" s="212"/>
      <c r="AE783" s="212"/>
      <c r="AF783" s="212"/>
      <c r="AG783" s="212" t="s">
        <v>199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3" x14ac:dyDescent="0.2">
      <c r="A784" s="219"/>
      <c r="B784" s="220"/>
      <c r="C784" s="255" t="s">
        <v>78</v>
      </c>
      <c r="D784" s="226"/>
      <c r="E784" s="227">
        <v>1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22"/>
      <c r="Z784" s="212"/>
      <c r="AA784" s="212"/>
      <c r="AB784" s="212"/>
      <c r="AC784" s="212"/>
      <c r="AD784" s="212"/>
      <c r="AE784" s="212"/>
      <c r="AF784" s="212"/>
      <c r="AG784" s="212" t="s">
        <v>199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 x14ac:dyDescent="0.2">
      <c r="A785" s="219"/>
      <c r="B785" s="220"/>
      <c r="C785" s="255" t="s">
        <v>293</v>
      </c>
      <c r="D785" s="226"/>
      <c r="E785" s="227"/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22"/>
      <c r="Z785" s="212"/>
      <c r="AA785" s="212"/>
      <c r="AB785" s="212"/>
      <c r="AC785" s="212"/>
      <c r="AD785" s="212"/>
      <c r="AE785" s="212"/>
      <c r="AF785" s="212"/>
      <c r="AG785" s="212" t="s">
        <v>199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19"/>
      <c r="B786" s="220"/>
      <c r="C786" s="255" t="s">
        <v>78</v>
      </c>
      <c r="D786" s="226"/>
      <c r="E786" s="227">
        <v>1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22"/>
      <c r="Z786" s="212"/>
      <c r="AA786" s="212"/>
      <c r="AB786" s="212"/>
      <c r="AC786" s="212"/>
      <c r="AD786" s="212"/>
      <c r="AE786" s="212"/>
      <c r="AF786" s="212"/>
      <c r="AG786" s="212" t="s">
        <v>199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19"/>
      <c r="B787" s="220"/>
      <c r="C787" s="255" t="s">
        <v>294</v>
      </c>
      <c r="D787" s="226"/>
      <c r="E787" s="227"/>
      <c r="F787" s="222"/>
      <c r="G787" s="222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22"/>
      <c r="Z787" s="212"/>
      <c r="AA787" s="212"/>
      <c r="AB787" s="212"/>
      <c r="AC787" s="212"/>
      <c r="AD787" s="212"/>
      <c r="AE787" s="212"/>
      <c r="AF787" s="212"/>
      <c r="AG787" s="212" t="s">
        <v>199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">
      <c r="A788" s="219"/>
      <c r="B788" s="220"/>
      <c r="C788" s="255" t="s">
        <v>78</v>
      </c>
      <c r="D788" s="226"/>
      <c r="E788" s="227">
        <v>1</v>
      </c>
      <c r="F788" s="222"/>
      <c r="G788" s="222"/>
      <c r="H788" s="222"/>
      <c r="I788" s="222"/>
      <c r="J788" s="222"/>
      <c r="K788" s="222"/>
      <c r="L788" s="222"/>
      <c r="M788" s="222"/>
      <c r="N788" s="221"/>
      <c r="O788" s="221"/>
      <c r="P788" s="221"/>
      <c r="Q788" s="221"/>
      <c r="R788" s="222"/>
      <c r="S788" s="222"/>
      <c r="T788" s="222"/>
      <c r="U788" s="222"/>
      <c r="V788" s="222"/>
      <c r="W788" s="222"/>
      <c r="X788" s="222"/>
      <c r="Y788" s="222"/>
      <c r="Z788" s="212"/>
      <c r="AA788" s="212"/>
      <c r="AB788" s="212"/>
      <c r="AC788" s="212"/>
      <c r="AD788" s="212"/>
      <c r="AE788" s="212"/>
      <c r="AF788" s="212"/>
      <c r="AG788" s="212" t="s">
        <v>199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3" x14ac:dyDescent="0.2">
      <c r="A789" s="219"/>
      <c r="B789" s="220"/>
      <c r="C789" s="265" t="s">
        <v>242</v>
      </c>
      <c r="D789" s="260"/>
      <c r="E789" s="261">
        <v>4</v>
      </c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22"/>
      <c r="Z789" s="212"/>
      <c r="AA789" s="212"/>
      <c r="AB789" s="212"/>
      <c r="AC789" s="212"/>
      <c r="AD789" s="212"/>
      <c r="AE789" s="212"/>
      <c r="AF789" s="212"/>
      <c r="AG789" s="212" t="s">
        <v>199</v>
      </c>
      <c r="AH789" s="212">
        <v>1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x14ac:dyDescent="0.2">
      <c r="A790" s="229" t="s">
        <v>175</v>
      </c>
      <c r="B790" s="230" t="s">
        <v>118</v>
      </c>
      <c r="C790" s="252" t="s">
        <v>119</v>
      </c>
      <c r="D790" s="231"/>
      <c r="E790" s="232"/>
      <c r="F790" s="233"/>
      <c r="G790" s="233">
        <f>SUMIF(AG791:AG819,"&lt;&gt;NOR",G791:G819)</f>
        <v>0</v>
      </c>
      <c r="H790" s="233"/>
      <c r="I790" s="233">
        <f>SUM(I791:I819)</f>
        <v>0</v>
      </c>
      <c r="J790" s="233"/>
      <c r="K790" s="233">
        <f>SUM(K791:K819)</f>
        <v>0</v>
      </c>
      <c r="L790" s="233"/>
      <c r="M790" s="233">
        <f>SUM(M791:M819)</f>
        <v>0</v>
      </c>
      <c r="N790" s="232"/>
      <c r="O790" s="232">
        <f>SUM(O791:O819)</f>
        <v>0.2</v>
      </c>
      <c r="P790" s="232"/>
      <c r="Q790" s="232">
        <f>SUM(Q791:Q819)</f>
        <v>0</v>
      </c>
      <c r="R790" s="233"/>
      <c r="S790" s="233"/>
      <c r="T790" s="234"/>
      <c r="U790" s="228"/>
      <c r="V790" s="228">
        <f>SUM(V791:V819)</f>
        <v>2.5700000000000003</v>
      </c>
      <c r="W790" s="228"/>
      <c r="X790" s="228"/>
      <c r="Y790" s="228"/>
      <c r="AG790" t="s">
        <v>176</v>
      </c>
    </row>
    <row r="791" spans="1:60" ht="22.5" outlineLevel="1" x14ac:dyDescent="0.2">
      <c r="A791" s="236">
        <v>77</v>
      </c>
      <c r="B791" s="237" t="s">
        <v>812</v>
      </c>
      <c r="C791" s="253" t="s">
        <v>813</v>
      </c>
      <c r="D791" s="238" t="s">
        <v>262</v>
      </c>
      <c r="E791" s="239">
        <v>3.24</v>
      </c>
      <c r="F791" s="240"/>
      <c r="G791" s="241">
        <f>ROUND(E791*F791,2)</f>
        <v>0</v>
      </c>
      <c r="H791" s="240"/>
      <c r="I791" s="241">
        <f>ROUND(E791*H791,2)</f>
        <v>0</v>
      </c>
      <c r="J791" s="240"/>
      <c r="K791" s="241">
        <f>ROUND(E791*J791,2)</f>
        <v>0</v>
      </c>
      <c r="L791" s="241">
        <v>12</v>
      </c>
      <c r="M791" s="241">
        <f>G791*(1+L791/100)</f>
        <v>0</v>
      </c>
      <c r="N791" s="239">
        <v>1.6000000000000001E-4</v>
      </c>
      <c r="O791" s="239">
        <f>ROUND(E791*N791,2)</f>
        <v>0</v>
      </c>
      <c r="P791" s="239">
        <v>0</v>
      </c>
      <c r="Q791" s="239">
        <f>ROUND(E791*P791,2)</f>
        <v>0</v>
      </c>
      <c r="R791" s="241" t="s">
        <v>814</v>
      </c>
      <c r="S791" s="241" t="s">
        <v>180</v>
      </c>
      <c r="T791" s="242" t="s">
        <v>180</v>
      </c>
      <c r="U791" s="222">
        <v>0.20499999999999999</v>
      </c>
      <c r="V791" s="222">
        <f>ROUND(E791*U791,2)</f>
        <v>0.66</v>
      </c>
      <c r="W791" s="222"/>
      <c r="X791" s="222" t="s">
        <v>226</v>
      </c>
      <c r="Y791" s="222" t="s">
        <v>183</v>
      </c>
      <c r="Z791" s="212"/>
      <c r="AA791" s="212"/>
      <c r="AB791" s="212"/>
      <c r="AC791" s="212"/>
      <c r="AD791" s="212"/>
      <c r="AE791" s="212"/>
      <c r="AF791" s="212"/>
      <c r="AG791" s="212" t="s">
        <v>227</v>
      </c>
      <c r="AH791" s="212"/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2" x14ac:dyDescent="0.2">
      <c r="A792" s="219"/>
      <c r="B792" s="220"/>
      <c r="C792" s="255" t="s">
        <v>785</v>
      </c>
      <c r="D792" s="226"/>
      <c r="E792" s="227"/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22"/>
      <c r="Z792" s="212"/>
      <c r="AA792" s="212"/>
      <c r="AB792" s="212"/>
      <c r="AC792" s="212"/>
      <c r="AD792" s="212"/>
      <c r="AE792" s="212"/>
      <c r="AF792" s="212"/>
      <c r="AG792" s="212" t="s">
        <v>199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 x14ac:dyDescent="0.2">
      <c r="A793" s="219"/>
      <c r="B793" s="220"/>
      <c r="C793" s="255" t="s">
        <v>815</v>
      </c>
      <c r="D793" s="226"/>
      <c r="E793" s="227">
        <v>3.24</v>
      </c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22"/>
      <c r="Z793" s="212"/>
      <c r="AA793" s="212"/>
      <c r="AB793" s="212"/>
      <c r="AC793" s="212"/>
      <c r="AD793" s="212"/>
      <c r="AE793" s="212"/>
      <c r="AF793" s="212"/>
      <c r="AG793" s="212" t="s">
        <v>199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 x14ac:dyDescent="0.2">
      <c r="A794" s="236">
        <v>78</v>
      </c>
      <c r="B794" s="237" t="s">
        <v>816</v>
      </c>
      <c r="C794" s="253" t="s">
        <v>817</v>
      </c>
      <c r="D794" s="238" t="s">
        <v>262</v>
      </c>
      <c r="E794" s="239">
        <v>3.4020000000000001</v>
      </c>
      <c r="F794" s="240"/>
      <c r="G794" s="241">
        <f>ROUND(E794*F794,2)</f>
        <v>0</v>
      </c>
      <c r="H794" s="240"/>
      <c r="I794" s="241">
        <f>ROUND(E794*H794,2)</f>
        <v>0</v>
      </c>
      <c r="J794" s="240"/>
      <c r="K794" s="241">
        <f>ROUND(E794*J794,2)</f>
        <v>0</v>
      </c>
      <c r="L794" s="241">
        <v>12</v>
      </c>
      <c r="M794" s="241">
        <f>G794*(1+L794/100)</f>
        <v>0</v>
      </c>
      <c r="N794" s="239">
        <v>1.35E-2</v>
      </c>
      <c r="O794" s="239">
        <f>ROUND(E794*N794,2)</f>
        <v>0.05</v>
      </c>
      <c r="P794" s="239">
        <v>0</v>
      </c>
      <c r="Q794" s="239">
        <f>ROUND(E794*P794,2)</f>
        <v>0</v>
      </c>
      <c r="R794" s="241" t="s">
        <v>498</v>
      </c>
      <c r="S794" s="241" t="s">
        <v>180</v>
      </c>
      <c r="T794" s="242" t="s">
        <v>180</v>
      </c>
      <c r="U794" s="222">
        <v>0</v>
      </c>
      <c r="V794" s="222">
        <f>ROUND(E794*U794,2)</f>
        <v>0</v>
      </c>
      <c r="W794" s="222"/>
      <c r="X794" s="222" t="s">
        <v>499</v>
      </c>
      <c r="Y794" s="222" t="s">
        <v>183</v>
      </c>
      <c r="Z794" s="212"/>
      <c r="AA794" s="212"/>
      <c r="AB794" s="212"/>
      <c r="AC794" s="212"/>
      <c r="AD794" s="212"/>
      <c r="AE794" s="212"/>
      <c r="AF794" s="212"/>
      <c r="AG794" s="212" t="s">
        <v>500</v>
      </c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2" x14ac:dyDescent="0.2">
      <c r="A795" s="219"/>
      <c r="B795" s="220"/>
      <c r="C795" s="255" t="s">
        <v>818</v>
      </c>
      <c r="D795" s="226"/>
      <c r="E795" s="227">
        <v>3.4020000000000001</v>
      </c>
      <c r="F795" s="222"/>
      <c r="G795" s="222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22"/>
      <c r="Z795" s="212"/>
      <c r="AA795" s="212"/>
      <c r="AB795" s="212"/>
      <c r="AC795" s="212"/>
      <c r="AD795" s="212"/>
      <c r="AE795" s="212"/>
      <c r="AF795" s="212"/>
      <c r="AG795" s="212" t="s">
        <v>199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 x14ac:dyDescent="0.2">
      <c r="A796" s="236">
        <v>79</v>
      </c>
      <c r="B796" s="237" t="s">
        <v>819</v>
      </c>
      <c r="C796" s="253" t="s">
        <v>820</v>
      </c>
      <c r="D796" s="238" t="s">
        <v>262</v>
      </c>
      <c r="E796" s="239">
        <v>5.3116000000000003</v>
      </c>
      <c r="F796" s="240"/>
      <c r="G796" s="241">
        <f>ROUND(E796*F796,2)</f>
        <v>0</v>
      </c>
      <c r="H796" s="240"/>
      <c r="I796" s="241">
        <f>ROUND(E796*H796,2)</f>
        <v>0</v>
      </c>
      <c r="J796" s="240"/>
      <c r="K796" s="241">
        <f>ROUND(E796*J796,2)</f>
        <v>0</v>
      </c>
      <c r="L796" s="241">
        <v>12</v>
      </c>
      <c r="M796" s="241">
        <f>G796*(1+L796/100)</f>
        <v>0</v>
      </c>
      <c r="N796" s="239">
        <v>0</v>
      </c>
      <c r="O796" s="239">
        <f>ROUND(E796*N796,2)</f>
        <v>0</v>
      </c>
      <c r="P796" s="239">
        <v>0</v>
      </c>
      <c r="Q796" s="239">
        <f>ROUND(E796*P796,2)</f>
        <v>0</v>
      </c>
      <c r="R796" s="241" t="s">
        <v>814</v>
      </c>
      <c r="S796" s="241" t="s">
        <v>180</v>
      </c>
      <c r="T796" s="242" t="s">
        <v>180</v>
      </c>
      <c r="U796" s="222">
        <v>0.28999999999999998</v>
      </c>
      <c r="V796" s="222">
        <f>ROUND(E796*U796,2)</f>
        <v>1.54</v>
      </c>
      <c r="W796" s="222"/>
      <c r="X796" s="222" t="s">
        <v>226</v>
      </c>
      <c r="Y796" s="222" t="s">
        <v>183</v>
      </c>
      <c r="Z796" s="212"/>
      <c r="AA796" s="212"/>
      <c r="AB796" s="212"/>
      <c r="AC796" s="212"/>
      <c r="AD796" s="212"/>
      <c r="AE796" s="212"/>
      <c r="AF796" s="212"/>
      <c r="AG796" s="212" t="s">
        <v>227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2" x14ac:dyDescent="0.2">
      <c r="A797" s="219"/>
      <c r="B797" s="220"/>
      <c r="C797" s="255" t="s">
        <v>343</v>
      </c>
      <c r="D797" s="226"/>
      <c r="E797" s="227"/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22"/>
      <c r="Z797" s="212"/>
      <c r="AA797" s="212"/>
      <c r="AB797" s="212"/>
      <c r="AC797" s="212"/>
      <c r="AD797" s="212"/>
      <c r="AE797" s="212"/>
      <c r="AF797" s="212"/>
      <c r="AG797" s="212" t="s">
        <v>199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19"/>
      <c r="B798" s="220"/>
      <c r="C798" s="255" t="s">
        <v>775</v>
      </c>
      <c r="D798" s="226"/>
      <c r="E798" s="227">
        <v>1.3440000000000001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22"/>
      <c r="Z798" s="212"/>
      <c r="AA798" s="212"/>
      <c r="AB798" s="212"/>
      <c r="AC798" s="212"/>
      <c r="AD798" s="212"/>
      <c r="AE798" s="212"/>
      <c r="AF798" s="212"/>
      <c r="AG798" s="212" t="s">
        <v>199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65" t="s">
        <v>242</v>
      </c>
      <c r="D799" s="260"/>
      <c r="E799" s="261">
        <v>1.3440000000000001</v>
      </c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22"/>
      <c r="Z799" s="212"/>
      <c r="AA799" s="212"/>
      <c r="AB799" s="212"/>
      <c r="AC799" s="212"/>
      <c r="AD799" s="212"/>
      <c r="AE799" s="212"/>
      <c r="AF799" s="212"/>
      <c r="AG799" s="212" t="s">
        <v>199</v>
      </c>
      <c r="AH799" s="212">
        <v>1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55" t="s">
        <v>785</v>
      </c>
      <c r="D800" s="226"/>
      <c r="E800" s="227"/>
      <c r="F800" s="222"/>
      <c r="G800" s="222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22"/>
      <c r="Z800" s="212"/>
      <c r="AA800" s="212"/>
      <c r="AB800" s="212"/>
      <c r="AC800" s="212"/>
      <c r="AD800" s="212"/>
      <c r="AE800" s="212"/>
      <c r="AF800" s="212"/>
      <c r="AG800" s="212" t="s">
        <v>199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19"/>
      <c r="B801" s="220"/>
      <c r="C801" s="255" t="s">
        <v>821</v>
      </c>
      <c r="D801" s="226"/>
      <c r="E801" s="227">
        <v>3.9676</v>
      </c>
      <c r="F801" s="222"/>
      <c r="G801" s="222"/>
      <c r="H801" s="222"/>
      <c r="I801" s="222"/>
      <c r="J801" s="222"/>
      <c r="K801" s="222"/>
      <c r="L801" s="222"/>
      <c r="M801" s="222"/>
      <c r="N801" s="221"/>
      <c r="O801" s="221"/>
      <c r="P801" s="221"/>
      <c r="Q801" s="221"/>
      <c r="R801" s="222"/>
      <c r="S801" s="222"/>
      <c r="T801" s="222"/>
      <c r="U801" s="222"/>
      <c r="V801" s="222"/>
      <c r="W801" s="222"/>
      <c r="X801" s="222"/>
      <c r="Y801" s="222"/>
      <c r="Z801" s="212"/>
      <c r="AA801" s="212"/>
      <c r="AB801" s="212"/>
      <c r="AC801" s="212"/>
      <c r="AD801" s="212"/>
      <c r="AE801" s="212"/>
      <c r="AF801" s="212"/>
      <c r="AG801" s="212" t="s">
        <v>199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19"/>
      <c r="B802" s="220"/>
      <c r="C802" s="265" t="s">
        <v>242</v>
      </c>
      <c r="D802" s="260"/>
      <c r="E802" s="261">
        <v>3.9676</v>
      </c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22"/>
      <c r="Z802" s="212"/>
      <c r="AA802" s="212"/>
      <c r="AB802" s="212"/>
      <c r="AC802" s="212"/>
      <c r="AD802" s="212"/>
      <c r="AE802" s="212"/>
      <c r="AF802" s="212"/>
      <c r="AG802" s="212" t="s">
        <v>199</v>
      </c>
      <c r="AH802" s="212">
        <v>1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36">
        <v>80</v>
      </c>
      <c r="B803" s="237" t="s">
        <v>822</v>
      </c>
      <c r="C803" s="253" t="s">
        <v>823</v>
      </c>
      <c r="D803" s="238" t="s">
        <v>262</v>
      </c>
      <c r="E803" s="239">
        <v>1.4783999999999999</v>
      </c>
      <c r="F803" s="240"/>
      <c r="G803" s="241">
        <f>ROUND(E803*F803,2)</f>
        <v>0</v>
      </c>
      <c r="H803" s="240"/>
      <c r="I803" s="241">
        <f>ROUND(E803*H803,2)</f>
        <v>0</v>
      </c>
      <c r="J803" s="240"/>
      <c r="K803" s="241">
        <f>ROUND(E803*J803,2)</f>
        <v>0</v>
      </c>
      <c r="L803" s="241">
        <v>12</v>
      </c>
      <c r="M803" s="241">
        <f>G803*(1+L803/100)</f>
        <v>0</v>
      </c>
      <c r="N803" s="239">
        <v>2.4299999999999999E-2</v>
      </c>
      <c r="O803" s="239">
        <f>ROUND(E803*N803,2)</f>
        <v>0.04</v>
      </c>
      <c r="P803" s="239">
        <v>0</v>
      </c>
      <c r="Q803" s="239">
        <f>ROUND(E803*P803,2)</f>
        <v>0</v>
      </c>
      <c r="R803" s="241" t="s">
        <v>498</v>
      </c>
      <c r="S803" s="241" t="s">
        <v>180</v>
      </c>
      <c r="T803" s="242" t="s">
        <v>180</v>
      </c>
      <c r="U803" s="222">
        <v>0</v>
      </c>
      <c r="V803" s="222">
        <f>ROUND(E803*U803,2)</f>
        <v>0</v>
      </c>
      <c r="W803" s="222"/>
      <c r="X803" s="222" t="s">
        <v>499</v>
      </c>
      <c r="Y803" s="222" t="s">
        <v>183</v>
      </c>
      <c r="Z803" s="212"/>
      <c r="AA803" s="212"/>
      <c r="AB803" s="212"/>
      <c r="AC803" s="212"/>
      <c r="AD803" s="212"/>
      <c r="AE803" s="212"/>
      <c r="AF803" s="212"/>
      <c r="AG803" s="212" t="s">
        <v>500</v>
      </c>
      <c r="AH803" s="212"/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2" x14ac:dyDescent="0.2">
      <c r="A804" s="219"/>
      <c r="B804" s="220"/>
      <c r="C804" s="255" t="s">
        <v>343</v>
      </c>
      <c r="D804" s="226"/>
      <c r="E804" s="227"/>
      <c r="F804" s="222"/>
      <c r="G804" s="222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22"/>
      <c r="Z804" s="212"/>
      <c r="AA804" s="212"/>
      <c r="AB804" s="212"/>
      <c r="AC804" s="212"/>
      <c r="AD804" s="212"/>
      <c r="AE804" s="212"/>
      <c r="AF804" s="212"/>
      <c r="AG804" s="212" t="s">
        <v>199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19"/>
      <c r="B805" s="220"/>
      <c r="C805" s="255" t="s">
        <v>775</v>
      </c>
      <c r="D805" s="226"/>
      <c r="E805" s="227">
        <v>1.3440000000000001</v>
      </c>
      <c r="F805" s="222"/>
      <c r="G805" s="222"/>
      <c r="H805" s="222"/>
      <c r="I805" s="222"/>
      <c r="J805" s="222"/>
      <c r="K805" s="222"/>
      <c r="L805" s="222"/>
      <c r="M805" s="222"/>
      <c r="N805" s="221"/>
      <c r="O805" s="221"/>
      <c r="P805" s="221"/>
      <c r="Q805" s="221"/>
      <c r="R805" s="222"/>
      <c r="S805" s="222"/>
      <c r="T805" s="222"/>
      <c r="U805" s="222"/>
      <c r="V805" s="222"/>
      <c r="W805" s="222"/>
      <c r="X805" s="222"/>
      <c r="Y805" s="222"/>
      <c r="Z805" s="212"/>
      <c r="AA805" s="212"/>
      <c r="AB805" s="212"/>
      <c r="AC805" s="212"/>
      <c r="AD805" s="212"/>
      <c r="AE805" s="212"/>
      <c r="AF805" s="212"/>
      <c r="AG805" s="212" t="s">
        <v>199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19"/>
      <c r="B806" s="220"/>
      <c r="C806" s="265" t="s">
        <v>242</v>
      </c>
      <c r="D806" s="260"/>
      <c r="E806" s="261">
        <v>1.3440000000000001</v>
      </c>
      <c r="F806" s="222"/>
      <c r="G806" s="222"/>
      <c r="H806" s="222"/>
      <c r="I806" s="222"/>
      <c r="J806" s="222"/>
      <c r="K806" s="222"/>
      <c r="L806" s="222"/>
      <c r="M806" s="222"/>
      <c r="N806" s="221"/>
      <c r="O806" s="221"/>
      <c r="P806" s="221"/>
      <c r="Q806" s="221"/>
      <c r="R806" s="222"/>
      <c r="S806" s="222"/>
      <c r="T806" s="222"/>
      <c r="U806" s="222"/>
      <c r="V806" s="222"/>
      <c r="W806" s="222"/>
      <c r="X806" s="222"/>
      <c r="Y806" s="222"/>
      <c r="Z806" s="212"/>
      <c r="AA806" s="212"/>
      <c r="AB806" s="212"/>
      <c r="AC806" s="212"/>
      <c r="AD806" s="212"/>
      <c r="AE806" s="212"/>
      <c r="AF806" s="212"/>
      <c r="AG806" s="212" t="s">
        <v>199</v>
      </c>
      <c r="AH806" s="212">
        <v>1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 x14ac:dyDescent="0.2">
      <c r="A807" s="219"/>
      <c r="B807" s="220"/>
      <c r="C807" s="276" t="s">
        <v>508</v>
      </c>
      <c r="D807" s="271"/>
      <c r="E807" s="272">
        <v>0.13439999999999999</v>
      </c>
      <c r="F807" s="222"/>
      <c r="G807" s="222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22"/>
      <c r="Z807" s="212"/>
      <c r="AA807" s="212"/>
      <c r="AB807" s="212"/>
      <c r="AC807" s="212"/>
      <c r="AD807" s="212"/>
      <c r="AE807" s="212"/>
      <c r="AF807" s="212"/>
      <c r="AG807" s="212" t="s">
        <v>199</v>
      </c>
      <c r="AH807" s="212">
        <v>4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36">
        <v>81</v>
      </c>
      <c r="B808" s="237" t="s">
        <v>824</v>
      </c>
      <c r="C808" s="253" t="s">
        <v>825</v>
      </c>
      <c r="D808" s="238" t="s">
        <v>262</v>
      </c>
      <c r="E808" s="239">
        <v>4.1659800000000002</v>
      </c>
      <c r="F808" s="240"/>
      <c r="G808" s="241">
        <f>ROUND(E808*F808,2)</f>
        <v>0</v>
      </c>
      <c r="H808" s="240"/>
      <c r="I808" s="241">
        <f>ROUND(E808*H808,2)</f>
        <v>0</v>
      </c>
      <c r="J808" s="240"/>
      <c r="K808" s="241">
        <f>ROUND(E808*J808,2)</f>
        <v>0</v>
      </c>
      <c r="L808" s="241">
        <v>12</v>
      </c>
      <c r="M808" s="241">
        <f>G808*(1+L808/100)</f>
        <v>0</v>
      </c>
      <c r="N808" s="239">
        <v>2.7E-2</v>
      </c>
      <c r="O808" s="239">
        <f>ROUND(E808*N808,2)</f>
        <v>0.11</v>
      </c>
      <c r="P808" s="239">
        <v>0</v>
      </c>
      <c r="Q808" s="239">
        <f>ROUND(E808*P808,2)</f>
        <v>0</v>
      </c>
      <c r="R808" s="241" t="s">
        <v>498</v>
      </c>
      <c r="S808" s="241" t="s">
        <v>180</v>
      </c>
      <c r="T808" s="242" t="s">
        <v>180</v>
      </c>
      <c r="U808" s="222">
        <v>0</v>
      </c>
      <c r="V808" s="222">
        <f>ROUND(E808*U808,2)</f>
        <v>0</v>
      </c>
      <c r="W808" s="222"/>
      <c r="X808" s="222" t="s">
        <v>499</v>
      </c>
      <c r="Y808" s="222" t="s">
        <v>183</v>
      </c>
      <c r="Z808" s="212"/>
      <c r="AA808" s="212"/>
      <c r="AB808" s="212"/>
      <c r="AC808" s="212"/>
      <c r="AD808" s="212"/>
      <c r="AE808" s="212"/>
      <c r="AF808" s="212"/>
      <c r="AG808" s="212" t="s">
        <v>500</v>
      </c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2" x14ac:dyDescent="0.2">
      <c r="A809" s="219"/>
      <c r="B809" s="220"/>
      <c r="C809" s="255" t="s">
        <v>785</v>
      </c>
      <c r="D809" s="226"/>
      <c r="E809" s="227"/>
      <c r="F809" s="222"/>
      <c r="G809" s="222"/>
      <c r="H809" s="222"/>
      <c r="I809" s="222"/>
      <c r="J809" s="222"/>
      <c r="K809" s="222"/>
      <c r="L809" s="222"/>
      <c r="M809" s="222"/>
      <c r="N809" s="221"/>
      <c r="O809" s="221"/>
      <c r="P809" s="221"/>
      <c r="Q809" s="221"/>
      <c r="R809" s="222"/>
      <c r="S809" s="222"/>
      <c r="T809" s="222"/>
      <c r="U809" s="222"/>
      <c r="V809" s="222"/>
      <c r="W809" s="222"/>
      <c r="X809" s="222"/>
      <c r="Y809" s="222"/>
      <c r="Z809" s="212"/>
      <c r="AA809" s="212"/>
      <c r="AB809" s="212"/>
      <c r="AC809" s="212"/>
      <c r="AD809" s="212"/>
      <c r="AE809" s="212"/>
      <c r="AF809" s="212"/>
      <c r="AG809" s="212" t="s">
        <v>199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19"/>
      <c r="B810" s="220"/>
      <c r="C810" s="255" t="s">
        <v>826</v>
      </c>
      <c r="D810" s="226"/>
      <c r="E810" s="227">
        <v>4.1659800000000002</v>
      </c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22"/>
      <c r="Z810" s="212"/>
      <c r="AA810" s="212"/>
      <c r="AB810" s="212"/>
      <c r="AC810" s="212"/>
      <c r="AD810" s="212"/>
      <c r="AE810" s="212"/>
      <c r="AF810" s="212"/>
      <c r="AG810" s="212" t="s">
        <v>199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55" t="s">
        <v>827</v>
      </c>
      <c r="D811" s="226"/>
      <c r="E811" s="227"/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22"/>
      <c r="Z811" s="212"/>
      <c r="AA811" s="212"/>
      <c r="AB811" s="212"/>
      <c r="AC811" s="212"/>
      <c r="AD811" s="212"/>
      <c r="AE811" s="212"/>
      <c r="AF811" s="212"/>
      <c r="AG811" s="212" t="s">
        <v>199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36">
        <v>82</v>
      </c>
      <c r="B812" s="237" t="s">
        <v>828</v>
      </c>
      <c r="C812" s="253" t="s">
        <v>829</v>
      </c>
      <c r="D812" s="238" t="s">
        <v>224</v>
      </c>
      <c r="E812" s="239">
        <v>0.13594000000000001</v>
      </c>
      <c r="F812" s="240"/>
      <c r="G812" s="241">
        <f>ROUND(E812*F812,2)</f>
        <v>0</v>
      </c>
      <c r="H812" s="240"/>
      <c r="I812" s="241">
        <f>ROUND(E812*H812,2)</f>
        <v>0</v>
      </c>
      <c r="J812" s="240"/>
      <c r="K812" s="241">
        <f>ROUND(E812*J812,2)</f>
        <v>0</v>
      </c>
      <c r="L812" s="241">
        <v>12</v>
      </c>
      <c r="M812" s="241">
        <f>G812*(1+L812/100)</f>
        <v>0</v>
      </c>
      <c r="N812" s="239">
        <v>2.2970000000000001E-2</v>
      </c>
      <c r="O812" s="239">
        <f>ROUND(E812*N812,2)</f>
        <v>0</v>
      </c>
      <c r="P812" s="239">
        <v>0</v>
      </c>
      <c r="Q812" s="239">
        <f>ROUND(E812*P812,2)</f>
        <v>0</v>
      </c>
      <c r="R812" s="241" t="s">
        <v>814</v>
      </c>
      <c r="S812" s="241" t="s">
        <v>180</v>
      </c>
      <c r="T812" s="242" t="s">
        <v>180</v>
      </c>
      <c r="U812" s="222">
        <v>0</v>
      </c>
      <c r="V812" s="222">
        <f>ROUND(E812*U812,2)</f>
        <v>0</v>
      </c>
      <c r="W812" s="222"/>
      <c r="X812" s="222" t="s">
        <v>226</v>
      </c>
      <c r="Y812" s="222" t="s">
        <v>183</v>
      </c>
      <c r="Z812" s="212"/>
      <c r="AA812" s="212"/>
      <c r="AB812" s="212"/>
      <c r="AC812" s="212"/>
      <c r="AD812" s="212"/>
      <c r="AE812" s="212"/>
      <c r="AF812" s="212"/>
      <c r="AG812" s="212" t="s">
        <v>227</v>
      </c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2" x14ac:dyDescent="0.2">
      <c r="A813" s="219"/>
      <c r="B813" s="220"/>
      <c r="C813" s="255" t="s">
        <v>343</v>
      </c>
      <c r="D813" s="226"/>
      <c r="E813" s="227"/>
      <c r="F813" s="222"/>
      <c r="G813" s="222"/>
      <c r="H813" s="222"/>
      <c r="I813" s="222"/>
      <c r="J813" s="222"/>
      <c r="K813" s="222"/>
      <c r="L813" s="222"/>
      <c r="M813" s="222"/>
      <c r="N813" s="221"/>
      <c r="O813" s="221"/>
      <c r="P813" s="221"/>
      <c r="Q813" s="221"/>
      <c r="R813" s="222"/>
      <c r="S813" s="222"/>
      <c r="T813" s="222"/>
      <c r="U813" s="222"/>
      <c r="V813" s="222"/>
      <c r="W813" s="222"/>
      <c r="X813" s="222"/>
      <c r="Y813" s="222"/>
      <c r="Z813" s="212"/>
      <c r="AA813" s="212"/>
      <c r="AB813" s="212"/>
      <c r="AC813" s="212"/>
      <c r="AD813" s="212"/>
      <c r="AE813" s="212"/>
      <c r="AF813" s="212"/>
      <c r="AG813" s="212" t="s">
        <v>199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3" x14ac:dyDescent="0.2">
      <c r="A814" s="219"/>
      <c r="B814" s="220"/>
      <c r="C814" s="255" t="s">
        <v>830</v>
      </c>
      <c r="D814" s="226"/>
      <c r="E814" s="227">
        <v>2.419E-2</v>
      </c>
      <c r="F814" s="222"/>
      <c r="G814" s="22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22"/>
      <c r="Z814" s="212"/>
      <c r="AA814" s="212"/>
      <c r="AB814" s="212"/>
      <c r="AC814" s="212"/>
      <c r="AD814" s="212"/>
      <c r="AE814" s="212"/>
      <c r="AF814" s="212"/>
      <c r="AG814" s="212" t="s">
        <v>199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3" x14ac:dyDescent="0.2">
      <c r="A815" s="219"/>
      <c r="B815" s="220"/>
      <c r="C815" s="265" t="s">
        <v>242</v>
      </c>
      <c r="D815" s="260"/>
      <c r="E815" s="261">
        <v>2.419E-2</v>
      </c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22"/>
      <c r="Z815" s="212"/>
      <c r="AA815" s="212"/>
      <c r="AB815" s="212"/>
      <c r="AC815" s="212"/>
      <c r="AD815" s="212"/>
      <c r="AE815" s="212"/>
      <c r="AF815" s="212"/>
      <c r="AG815" s="212" t="s">
        <v>199</v>
      </c>
      <c r="AH815" s="212">
        <v>1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19"/>
      <c r="B816" s="220"/>
      <c r="C816" s="255" t="s">
        <v>831</v>
      </c>
      <c r="D816" s="226"/>
      <c r="E816" s="227">
        <v>3.2399999999999998E-2</v>
      </c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22"/>
      <c r="Z816" s="212"/>
      <c r="AA816" s="212"/>
      <c r="AB816" s="212"/>
      <c r="AC816" s="212"/>
      <c r="AD816" s="212"/>
      <c r="AE816" s="212"/>
      <c r="AF816" s="212"/>
      <c r="AG816" s="212" t="s">
        <v>199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19"/>
      <c r="B817" s="220"/>
      <c r="C817" s="255" t="s">
        <v>832</v>
      </c>
      <c r="D817" s="226"/>
      <c r="E817" s="227">
        <v>7.9350000000000004E-2</v>
      </c>
      <c r="F817" s="222"/>
      <c r="G817" s="222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22"/>
      <c r="Z817" s="212"/>
      <c r="AA817" s="212"/>
      <c r="AB817" s="212"/>
      <c r="AC817" s="212"/>
      <c r="AD817" s="212"/>
      <c r="AE817" s="212"/>
      <c r="AF817" s="212"/>
      <c r="AG817" s="212" t="s">
        <v>199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 x14ac:dyDescent="0.2">
      <c r="A818" s="236">
        <v>83</v>
      </c>
      <c r="B818" s="237" t="s">
        <v>833</v>
      </c>
      <c r="C818" s="253" t="s">
        <v>834</v>
      </c>
      <c r="D818" s="238" t="s">
        <v>390</v>
      </c>
      <c r="E818" s="239">
        <v>0.19797000000000001</v>
      </c>
      <c r="F818" s="240"/>
      <c r="G818" s="241">
        <f>ROUND(E818*F818,2)</f>
        <v>0</v>
      </c>
      <c r="H818" s="240"/>
      <c r="I818" s="241">
        <f>ROUND(E818*H818,2)</f>
        <v>0</v>
      </c>
      <c r="J818" s="240"/>
      <c r="K818" s="241">
        <f>ROUND(E818*J818,2)</f>
        <v>0</v>
      </c>
      <c r="L818" s="241">
        <v>12</v>
      </c>
      <c r="M818" s="241">
        <f>G818*(1+L818/100)</f>
        <v>0</v>
      </c>
      <c r="N818" s="239">
        <v>0</v>
      </c>
      <c r="O818" s="239">
        <f>ROUND(E818*N818,2)</f>
        <v>0</v>
      </c>
      <c r="P818" s="239">
        <v>0</v>
      </c>
      <c r="Q818" s="239">
        <f>ROUND(E818*P818,2)</f>
        <v>0</v>
      </c>
      <c r="R818" s="241" t="s">
        <v>814</v>
      </c>
      <c r="S818" s="241" t="s">
        <v>180</v>
      </c>
      <c r="T818" s="242" t="s">
        <v>180</v>
      </c>
      <c r="U818" s="222">
        <v>1.863</v>
      </c>
      <c r="V818" s="222">
        <f>ROUND(E818*U818,2)</f>
        <v>0.37</v>
      </c>
      <c r="W818" s="222"/>
      <c r="X818" s="222" t="s">
        <v>724</v>
      </c>
      <c r="Y818" s="222" t="s">
        <v>183</v>
      </c>
      <c r="Z818" s="212"/>
      <c r="AA818" s="212"/>
      <c r="AB818" s="212"/>
      <c r="AC818" s="212"/>
      <c r="AD818" s="212"/>
      <c r="AE818" s="212"/>
      <c r="AF818" s="212"/>
      <c r="AG818" s="212" t="s">
        <v>752</v>
      </c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2" x14ac:dyDescent="0.2">
      <c r="A819" s="219"/>
      <c r="B819" s="220"/>
      <c r="C819" s="264" t="s">
        <v>771</v>
      </c>
      <c r="D819" s="262"/>
      <c r="E819" s="262"/>
      <c r="F819" s="262"/>
      <c r="G819" s="26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22"/>
      <c r="Z819" s="212"/>
      <c r="AA819" s="212"/>
      <c r="AB819" s="212"/>
      <c r="AC819" s="212"/>
      <c r="AD819" s="212"/>
      <c r="AE819" s="212"/>
      <c r="AF819" s="212"/>
      <c r="AG819" s="212" t="s">
        <v>229</v>
      </c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x14ac:dyDescent="0.2">
      <c r="A820" s="229" t="s">
        <v>175</v>
      </c>
      <c r="B820" s="230" t="s">
        <v>120</v>
      </c>
      <c r="C820" s="252" t="s">
        <v>121</v>
      </c>
      <c r="D820" s="231"/>
      <c r="E820" s="232"/>
      <c r="F820" s="233"/>
      <c r="G820" s="233">
        <f>SUMIF(AG821:AG847,"&lt;&gt;NOR",G821:G847)</f>
        <v>0</v>
      </c>
      <c r="H820" s="233"/>
      <c r="I820" s="233">
        <f>SUM(I821:I847)</f>
        <v>0</v>
      </c>
      <c r="J820" s="233"/>
      <c r="K820" s="233">
        <f>SUM(K821:K847)</f>
        <v>0</v>
      </c>
      <c r="L820" s="233"/>
      <c r="M820" s="233">
        <f>SUM(M821:M847)</f>
        <v>0</v>
      </c>
      <c r="N820" s="232"/>
      <c r="O820" s="232">
        <f>SUM(O821:O847)</f>
        <v>0.14000000000000001</v>
      </c>
      <c r="P820" s="232"/>
      <c r="Q820" s="232">
        <f>SUM(Q821:Q847)</f>
        <v>0</v>
      </c>
      <c r="R820" s="233"/>
      <c r="S820" s="233"/>
      <c r="T820" s="234"/>
      <c r="U820" s="228"/>
      <c r="V820" s="228">
        <f>SUM(V821:V847)</f>
        <v>22.790000000000003</v>
      </c>
      <c r="W820" s="228"/>
      <c r="X820" s="228"/>
      <c r="Y820" s="228"/>
      <c r="AG820" t="s">
        <v>176</v>
      </c>
    </row>
    <row r="821" spans="1:60" outlineLevel="1" x14ac:dyDescent="0.2">
      <c r="A821" s="236">
        <v>84</v>
      </c>
      <c r="B821" s="237" t="s">
        <v>835</v>
      </c>
      <c r="C821" s="253" t="s">
        <v>836</v>
      </c>
      <c r="D821" s="238" t="s">
        <v>262</v>
      </c>
      <c r="E821" s="239">
        <v>3.9676</v>
      </c>
      <c r="F821" s="240"/>
      <c r="G821" s="241">
        <f>ROUND(E821*F821,2)</f>
        <v>0</v>
      </c>
      <c r="H821" s="240"/>
      <c r="I821" s="241">
        <f>ROUND(E821*H821,2)</f>
        <v>0</v>
      </c>
      <c r="J821" s="240"/>
      <c r="K821" s="241">
        <f>ROUND(E821*J821,2)</f>
        <v>0</v>
      </c>
      <c r="L821" s="241">
        <v>12</v>
      </c>
      <c r="M821" s="241">
        <f>G821*(1+L821/100)</f>
        <v>0</v>
      </c>
      <c r="N821" s="239">
        <v>1.763E-2</v>
      </c>
      <c r="O821" s="239">
        <f>ROUND(E821*N821,2)</f>
        <v>7.0000000000000007E-2</v>
      </c>
      <c r="P821" s="239">
        <v>0</v>
      </c>
      <c r="Q821" s="239">
        <f>ROUND(E821*P821,2)</f>
        <v>0</v>
      </c>
      <c r="R821" s="241" t="s">
        <v>837</v>
      </c>
      <c r="S821" s="241" t="s">
        <v>180</v>
      </c>
      <c r="T821" s="242" t="s">
        <v>180</v>
      </c>
      <c r="U821" s="222">
        <v>1.6517299999999999</v>
      </c>
      <c r="V821" s="222">
        <f>ROUND(E821*U821,2)</f>
        <v>6.55</v>
      </c>
      <c r="W821" s="222"/>
      <c r="X821" s="222" t="s">
        <v>582</v>
      </c>
      <c r="Y821" s="222" t="s">
        <v>183</v>
      </c>
      <c r="Z821" s="212"/>
      <c r="AA821" s="212"/>
      <c r="AB821" s="212"/>
      <c r="AC821" s="212"/>
      <c r="AD821" s="212"/>
      <c r="AE821" s="212"/>
      <c r="AF821" s="212"/>
      <c r="AG821" s="212" t="s">
        <v>583</v>
      </c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2" x14ac:dyDescent="0.2">
      <c r="A822" s="219"/>
      <c r="B822" s="220"/>
      <c r="C822" s="264" t="s">
        <v>838</v>
      </c>
      <c r="D822" s="262"/>
      <c r="E822" s="262"/>
      <c r="F822" s="262"/>
      <c r="G822" s="262"/>
      <c r="H822" s="222"/>
      <c r="I822" s="222"/>
      <c r="J822" s="222"/>
      <c r="K822" s="222"/>
      <c r="L822" s="222"/>
      <c r="M822" s="222"/>
      <c r="N822" s="221"/>
      <c r="O822" s="221"/>
      <c r="P822" s="221"/>
      <c r="Q822" s="221"/>
      <c r="R822" s="222"/>
      <c r="S822" s="222"/>
      <c r="T822" s="222"/>
      <c r="U822" s="222"/>
      <c r="V822" s="222"/>
      <c r="W822" s="222"/>
      <c r="X822" s="222"/>
      <c r="Y822" s="222"/>
      <c r="Z822" s="212"/>
      <c r="AA822" s="212"/>
      <c r="AB822" s="212"/>
      <c r="AC822" s="212"/>
      <c r="AD822" s="212"/>
      <c r="AE822" s="212"/>
      <c r="AF822" s="212"/>
      <c r="AG822" s="212" t="s">
        <v>229</v>
      </c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2" x14ac:dyDescent="0.2">
      <c r="A823" s="219"/>
      <c r="B823" s="220"/>
      <c r="C823" s="255" t="s">
        <v>785</v>
      </c>
      <c r="D823" s="226"/>
      <c r="E823" s="227"/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22"/>
      <c r="Z823" s="212"/>
      <c r="AA823" s="212"/>
      <c r="AB823" s="212"/>
      <c r="AC823" s="212"/>
      <c r="AD823" s="212"/>
      <c r="AE823" s="212"/>
      <c r="AF823" s="212"/>
      <c r="AG823" s="212" t="s">
        <v>199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55" t="s">
        <v>839</v>
      </c>
      <c r="D824" s="226"/>
      <c r="E824" s="227">
        <v>3.9676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22"/>
      <c r="Z824" s="212"/>
      <c r="AA824" s="212"/>
      <c r="AB824" s="212"/>
      <c r="AC824" s="212"/>
      <c r="AD824" s="212"/>
      <c r="AE824" s="212"/>
      <c r="AF824" s="212"/>
      <c r="AG824" s="212" t="s">
        <v>199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ht="33.75" outlineLevel="1" x14ac:dyDescent="0.2">
      <c r="A825" s="236">
        <v>85</v>
      </c>
      <c r="B825" s="237" t="s">
        <v>840</v>
      </c>
      <c r="C825" s="253" t="s">
        <v>841</v>
      </c>
      <c r="D825" s="238" t="s">
        <v>340</v>
      </c>
      <c r="E825" s="239">
        <v>3.84</v>
      </c>
      <c r="F825" s="240"/>
      <c r="G825" s="241">
        <f>ROUND(E825*F825,2)</f>
        <v>0</v>
      </c>
      <c r="H825" s="240"/>
      <c r="I825" s="241">
        <f>ROUND(E825*H825,2)</f>
        <v>0</v>
      </c>
      <c r="J825" s="240"/>
      <c r="K825" s="241">
        <f>ROUND(E825*J825,2)</f>
        <v>0</v>
      </c>
      <c r="L825" s="241">
        <v>12</v>
      </c>
      <c r="M825" s="241">
        <f>G825*(1+L825/100)</f>
        <v>0</v>
      </c>
      <c r="N825" s="239">
        <v>3.5699999999999998E-3</v>
      </c>
      <c r="O825" s="239">
        <f>ROUND(E825*N825,2)</f>
        <v>0.01</v>
      </c>
      <c r="P825" s="239">
        <v>0</v>
      </c>
      <c r="Q825" s="239">
        <f>ROUND(E825*P825,2)</f>
        <v>0</v>
      </c>
      <c r="R825" s="241" t="s">
        <v>408</v>
      </c>
      <c r="S825" s="241" t="s">
        <v>180</v>
      </c>
      <c r="T825" s="242" t="s">
        <v>180</v>
      </c>
      <c r="U825" s="222">
        <v>0.64090000000000003</v>
      </c>
      <c r="V825" s="222">
        <f>ROUND(E825*U825,2)</f>
        <v>2.46</v>
      </c>
      <c r="W825" s="222"/>
      <c r="X825" s="222" t="s">
        <v>226</v>
      </c>
      <c r="Y825" s="222" t="s">
        <v>183</v>
      </c>
      <c r="Z825" s="212"/>
      <c r="AA825" s="212"/>
      <c r="AB825" s="212"/>
      <c r="AC825" s="212"/>
      <c r="AD825" s="212"/>
      <c r="AE825" s="212"/>
      <c r="AF825" s="212"/>
      <c r="AG825" s="212" t="s">
        <v>227</v>
      </c>
      <c r="AH825" s="212"/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2" x14ac:dyDescent="0.2">
      <c r="A826" s="219"/>
      <c r="B826" s="220"/>
      <c r="C826" s="255" t="s">
        <v>343</v>
      </c>
      <c r="D826" s="226"/>
      <c r="E826" s="227"/>
      <c r="F826" s="222"/>
      <c r="G826" s="222"/>
      <c r="H826" s="222"/>
      <c r="I826" s="222"/>
      <c r="J826" s="222"/>
      <c r="K826" s="222"/>
      <c r="L826" s="222"/>
      <c r="M826" s="222"/>
      <c r="N826" s="221"/>
      <c r="O826" s="221"/>
      <c r="P826" s="221"/>
      <c r="Q826" s="221"/>
      <c r="R826" s="222"/>
      <c r="S826" s="222"/>
      <c r="T826" s="222"/>
      <c r="U826" s="222"/>
      <c r="V826" s="222"/>
      <c r="W826" s="222"/>
      <c r="X826" s="222"/>
      <c r="Y826" s="222"/>
      <c r="Z826" s="212"/>
      <c r="AA826" s="212"/>
      <c r="AB826" s="212"/>
      <c r="AC826" s="212"/>
      <c r="AD826" s="212"/>
      <c r="AE826" s="212"/>
      <c r="AF826" s="212"/>
      <c r="AG826" s="212" t="s">
        <v>199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55" t="s">
        <v>842</v>
      </c>
      <c r="D827" s="226"/>
      <c r="E827" s="227">
        <v>3.84</v>
      </c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22"/>
      <c r="Z827" s="212"/>
      <c r="AA827" s="212"/>
      <c r="AB827" s="212"/>
      <c r="AC827" s="212"/>
      <c r="AD827" s="212"/>
      <c r="AE827" s="212"/>
      <c r="AF827" s="212"/>
      <c r="AG827" s="212" t="s">
        <v>199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65" t="s">
        <v>242</v>
      </c>
      <c r="D828" s="260"/>
      <c r="E828" s="261">
        <v>3.84</v>
      </c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22"/>
      <c r="Z828" s="212"/>
      <c r="AA828" s="212"/>
      <c r="AB828" s="212"/>
      <c r="AC828" s="212"/>
      <c r="AD828" s="212"/>
      <c r="AE828" s="212"/>
      <c r="AF828" s="212"/>
      <c r="AG828" s="212" t="s">
        <v>199</v>
      </c>
      <c r="AH828" s="212">
        <v>1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ht="33.75" outlineLevel="1" x14ac:dyDescent="0.2">
      <c r="A829" s="236">
        <v>86</v>
      </c>
      <c r="B829" s="237" t="s">
        <v>843</v>
      </c>
      <c r="C829" s="253" t="s">
        <v>844</v>
      </c>
      <c r="D829" s="238" t="s">
        <v>340</v>
      </c>
      <c r="E829" s="239">
        <v>0.7</v>
      </c>
      <c r="F829" s="240"/>
      <c r="G829" s="241">
        <f>ROUND(E829*F829,2)</f>
        <v>0</v>
      </c>
      <c r="H829" s="240"/>
      <c r="I829" s="241">
        <f>ROUND(E829*H829,2)</f>
        <v>0</v>
      </c>
      <c r="J829" s="240"/>
      <c r="K829" s="241">
        <f>ROUND(E829*J829,2)</f>
        <v>0</v>
      </c>
      <c r="L829" s="241">
        <v>12</v>
      </c>
      <c r="M829" s="241">
        <f>G829*(1+L829/100)</f>
        <v>0</v>
      </c>
      <c r="N829" s="239">
        <v>3.0799999999999998E-3</v>
      </c>
      <c r="O829" s="239">
        <f>ROUND(E829*N829,2)</f>
        <v>0</v>
      </c>
      <c r="P829" s="239">
        <v>0</v>
      </c>
      <c r="Q829" s="239">
        <f>ROUND(E829*P829,2)</f>
        <v>0</v>
      </c>
      <c r="R829" s="241" t="s">
        <v>408</v>
      </c>
      <c r="S829" s="241" t="s">
        <v>180</v>
      </c>
      <c r="T829" s="242" t="s">
        <v>180</v>
      </c>
      <c r="U829" s="222">
        <v>0.57499999999999996</v>
      </c>
      <c r="V829" s="222">
        <f>ROUND(E829*U829,2)</f>
        <v>0.4</v>
      </c>
      <c r="W829" s="222"/>
      <c r="X829" s="222" t="s">
        <v>226</v>
      </c>
      <c r="Y829" s="222" t="s">
        <v>183</v>
      </c>
      <c r="Z829" s="212"/>
      <c r="AA829" s="212"/>
      <c r="AB829" s="212"/>
      <c r="AC829" s="212"/>
      <c r="AD829" s="212"/>
      <c r="AE829" s="212"/>
      <c r="AF829" s="212"/>
      <c r="AG829" s="212" t="s">
        <v>227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2" x14ac:dyDescent="0.2">
      <c r="A830" s="219"/>
      <c r="B830" s="220"/>
      <c r="C830" s="255" t="s">
        <v>343</v>
      </c>
      <c r="D830" s="226"/>
      <c r="E830" s="227"/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22"/>
      <c r="Z830" s="212"/>
      <c r="AA830" s="212"/>
      <c r="AB830" s="212"/>
      <c r="AC830" s="212"/>
      <c r="AD830" s="212"/>
      <c r="AE830" s="212"/>
      <c r="AF830" s="212"/>
      <c r="AG830" s="212" t="s">
        <v>199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55" t="s">
        <v>845</v>
      </c>
      <c r="D831" s="226"/>
      <c r="E831" s="227">
        <v>0.7</v>
      </c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22"/>
      <c r="Z831" s="212"/>
      <c r="AA831" s="212"/>
      <c r="AB831" s="212"/>
      <c r="AC831" s="212"/>
      <c r="AD831" s="212"/>
      <c r="AE831" s="212"/>
      <c r="AF831" s="212"/>
      <c r="AG831" s="212" t="s">
        <v>199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65" t="s">
        <v>242</v>
      </c>
      <c r="D832" s="260"/>
      <c r="E832" s="261">
        <v>0.7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22"/>
      <c r="Z832" s="212"/>
      <c r="AA832" s="212"/>
      <c r="AB832" s="212"/>
      <c r="AC832" s="212"/>
      <c r="AD832" s="212"/>
      <c r="AE832" s="212"/>
      <c r="AF832" s="212"/>
      <c r="AG832" s="212" t="s">
        <v>199</v>
      </c>
      <c r="AH832" s="212">
        <v>1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ht="22.5" outlineLevel="1" x14ac:dyDescent="0.2">
      <c r="A833" s="236">
        <v>87</v>
      </c>
      <c r="B833" s="237" t="s">
        <v>846</v>
      </c>
      <c r="C833" s="253" t="s">
        <v>847</v>
      </c>
      <c r="D833" s="238" t="s">
        <v>414</v>
      </c>
      <c r="E833" s="239">
        <v>1</v>
      </c>
      <c r="F833" s="240"/>
      <c r="G833" s="241">
        <f>ROUND(E833*F833,2)</f>
        <v>0</v>
      </c>
      <c r="H833" s="240"/>
      <c r="I833" s="241">
        <f>ROUND(E833*H833,2)</f>
        <v>0</v>
      </c>
      <c r="J833" s="240"/>
      <c r="K833" s="241">
        <f>ROUND(E833*J833,2)</f>
        <v>0</v>
      </c>
      <c r="L833" s="241">
        <v>12</v>
      </c>
      <c r="M833" s="241">
        <f>G833*(1+L833/100)</f>
        <v>0</v>
      </c>
      <c r="N833" s="239">
        <v>1.65E-3</v>
      </c>
      <c r="O833" s="239">
        <f>ROUND(E833*N833,2)</f>
        <v>0</v>
      </c>
      <c r="P833" s="239">
        <v>0</v>
      </c>
      <c r="Q833" s="239">
        <f>ROUND(E833*P833,2)</f>
        <v>0</v>
      </c>
      <c r="R833" s="241" t="s">
        <v>408</v>
      </c>
      <c r="S833" s="241" t="s">
        <v>180</v>
      </c>
      <c r="T833" s="242" t="s">
        <v>180</v>
      </c>
      <c r="U833" s="222">
        <v>1.0649</v>
      </c>
      <c r="V833" s="222">
        <f>ROUND(E833*U833,2)</f>
        <v>1.06</v>
      </c>
      <c r="W833" s="222"/>
      <c r="X833" s="222" t="s">
        <v>226</v>
      </c>
      <c r="Y833" s="222" t="s">
        <v>183</v>
      </c>
      <c r="Z833" s="212"/>
      <c r="AA833" s="212"/>
      <c r="AB833" s="212"/>
      <c r="AC833" s="212"/>
      <c r="AD833" s="212"/>
      <c r="AE833" s="212"/>
      <c r="AF833" s="212"/>
      <c r="AG833" s="212" t="s">
        <v>227</v>
      </c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2" x14ac:dyDescent="0.2">
      <c r="A834" s="219"/>
      <c r="B834" s="220"/>
      <c r="C834" s="255" t="s">
        <v>343</v>
      </c>
      <c r="D834" s="226"/>
      <c r="E834" s="227"/>
      <c r="F834" s="222"/>
      <c r="G834" s="222"/>
      <c r="H834" s="222"/>
      <c r="I834" s="222"/>
      <c r="J834" s="222"/>
      <c r="K834" s="222"/>
      <c r="L834" s="222"/>
      <c r="M834" s="222"/>
      <c r="N834" s="221"/>
      <c r="O834" s="221"/>
      <c r="P834" s="221"/>
      <c r="Q834" s="221"/>
      <c r="R834" s="222"/>
      <c r="S834" s="222"/>
      <c r="T834" s="222"/>
      <c r="U834" s="222"/>
      <c r="V834" s="222"/>
      <c r="W834" s="222"/>
      <c r="X834" s="222"/>
      <c r="Y834" s="222"/>
      <c r="Z834" s="212"/>
      <c r="AA834" s="212"/>
      <c r="AB834" s="212"/>
      <c r="AC834" s="212"/>
      <c r="AD834" s="212"/>
      <c r="AE834" s="212"/>
      <c r="AF834" s="212"/>
      <c r="AG834" s="212" t="s">
        <v>199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55" t="s">
        <v>78</v>
      </c>
      <c r="D835" s="226"/>
      <c r="E835" s="227">
        <v>1</v>
      </c>
      <c r="F835" s="222"/>
      <c r="G835" s="222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22"/>
      <c r="Z835" s="212"/>
      <c r="AA835" s="212"/>
      <c r="AB835" s="212"/>
      <c r="AC835" s="212"/>
      <c r="AD835" s="212"/>
      <c r="AE835" s="212"/>
      <c r="AF835" s="212"/>
      <c r="AG835" s="212" t="s">
        <v>199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65" t="s">
        <v>242</v>
      </c>
      <c r="D836" s="260"/>
      <c r="E836" s="261">
        <v>1</v>
      </c>
      <c r="F836" s="222"/>
      <c r="G836" s="222"/>
      <c r="H836" s="222"/>
      <c r="I836" s="222"/>
      <c r="J836" s="222"/>
      <c r="K836" s="222"/>
      <c r="L836" s="222"/>
      <c r="M836" s="222"/>
      <c r="N836" s="221"/>
      <c r="O836" s="221"/>
      <c r="P836" s="221"/>
      <c r="Q836" s="221"/>
      <c r="R836" s="222"/>
      <c r="S836" s="222"/>
      <c r="T836" s="222"/>
      <c r="U836" s="222"/>
      <c r="V836" s="222"/>
      <c r="W836" s="222"/>
      <c r="X836" s="222"/>
      <c r="Y836" s="222"/>
      <c r="Z836" s="212"/>
      <c r="AA836" s="212"/>
      <c r="AB836" s="212"/>
      <c r="AC836" s="212"/>
      <c r="AD836" s="212"/>
      <c r="AE836" s="212"/>
      <c r="AF836" s="212"/>
      <c r="AG836" s="212" t="s">
        <v>199</v>
      </c>
      <c r="AH836" s="212">
        <v>1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ht="45" outlineLevel="1" x14ac:dyDescent="0.2">
      <c r="A837" s="236">
        <v>88</v>
      </c>
      <c r="B837" s="237" t="s">
        <v>848</v>
      </c>
      <c r="C837" s="253" t="s">
        <v>849</v>
      </c>
      <c r="D837" s="238" t="s">
        <v>340</v>
      </c>
      <c r="E837" s="239">
        <v>22</v>
      </c>
      <c r="F837" s="240"/>
      <c r="G837" s="241">
        <f>ROUND(E837*F837,2)</f>
        <v>0</v>
      </c>
      <c r="H837" s="240"/>
      <c r="I837" s="241">
        <f>ROUND(E837*H837,2)</f>
        <v>0</v>
      </c>
      <c r="J837" s="240"/>
      <c r="K837" s="241">
        <f>ROUND(E837*J837,2)</f>
        <v>0</v>
      </c>
      <c r="L837" s="241">
        <v>12</v>
      </c>
      <c r="M837" s="241">
        <f>G837*(1+L837/100)</f>
        <v>0</v>
      </c>
      <c r="N837" s="239">
        <v>2.64E-3</v>
      </c>
      <c r="O837" s="239">
        <f>ROUND(E837*N837,2)</f>
        <v>0.06</v>
      </c>
      <c r="P837" s="239">
        <v>0</v>
      </c>
      <c r="Q837" s="239">
        <f>ROUND(E837*P837,2)</f>
        <v>0</v>
      </c>
      <c r="R837" s="241" t="s">
        <v>408</v>
      </c>
      <c r="S837" s="241" t="s">
        <v>180</v>
      </c>
      <c r="T837" s="242" t="s">
        <v>180</v>
      </c>
      <c r="U837" s="222">
        <v>0.54305000000000003</v>
      </c>
      <c r="V837" s="222">
        <f>ROUND(E837*U837,2)</f>
        <v>11.95</v>
      </c>
      <c r="W837" s="222"/>
      <c r="X837" s="222" t="s">
        <v>226</v>
      </c>
      <c r="Y837" s="222" t="s">
        <v>183</v>
      </c>
      <c r="Z837" s="212"/>
      <c r="AA837" s="212"/>
      <c r="AB837" s="212"/>
      <c r="AC837" s="212"/>
      <c r="AD837" s="212"/>
      <c r="AE837" s="212"/>
      <c r="AF837" s="212"/>
      <c r="AG837" s="212" t="s">
        <v>227</v>
      </c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2" x14ac:dyDescent="0.2">
      <c r="A838" s="219"/>
      <c r="B838" s="220"/>
      <c r="C838" s="255" t="s">
        <v>343</v>
      </c>
      <c r="D838" s="226"/>
      <c r="E838" s="227"/>
      <c r="F838" s="222"/>
      <c r="G838" s="222"/>
      <c r="H838" s="222"/>
      <c r="I838" s="222"/>
      <c r="J838" s="222"/>
      <c r="K838" s="222"/>
      <c r="L838" s="222"/>
      <c r="M838" s="222"/>
      <c r="N838" s="221"/>
      <c r="O838" s="221"/>
      <c r="P838" s="221"/>
      <c r="Q838" s="221"/>
      <c r="R838" s="222"/>
      <c r="S838" s="222"/>
      <c r="T838" s="222"/>
      <c r="U838" s="222"/>
      <c r="V838" s="222"/>
      <c r="W838" s="222"/>
      <c r="X838" s="222"/>
      <c r="Y838" s="222"/>
      <c r="Z838" s="212"/>
      <c r="AA838" s="212"/>
      <c r="AB838" s="212"/>
      <c r="AC838" s="212"/>
      <c r="AD838" s="212"/>
      <c r="AE838" s="212"/>
      <c r="AF838" s="212"/>
      <c r="AG838" s="212" t="s">
        <v>199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">
      <c r="A839" s="219"/>
      <c r="B839" s="220"/>
      <c r="C839" s="255" t="s">
        <v>850</v>
      </c>
      <c r="D839" s="226"/>
      <c r="E839" s="227">
        <v>22</v>
      </c>
      <c r="F839" s="222"/>
      <c r="G839" s="222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22"/>
      <c r="Z839" s="212"/>
      <c r="AA839" s="212"/>
      <c r="AB839" s="212"/>
      <c r="AC839" s="212"/>
      <c r="AD839" s="212"/>
      <c r="AE839" s="212"/>
      <c r="AF839" s="212"/>
      <c r="AG839" s="212" t="s">
        <v>199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">
      <c r="A840" s="219"/>
      <c r="B840" s="220"/>
      <c r="C840" s="265" t="s">
        <v>242</v>
      </c>
      <c r="D840" s="260"/>
      <c r="E840" s="261">
        <v>22</v>
      </c>
      <c r="F840" s="222"/>
      <c r="G840" s="222"/>
      <c r="H840" s="222"/>
      <c r="I840" s="222"/>
      <c r="J840" s="222"/>
      <c r="K840" s="222"/>
      <c r="L840" s="222"/>
      <c r="M840" s="222"/>
      <c r="N840" s="221"/>
      <c r="O840" s="221"/>
      <c r="P840" s="221"/>
      <c r="Q840" s="221"/>
      <c r="R840" s="222"/>
      <c r="S840" s="222"/>
      <c r="T840" s="222"/>
      <c r="U840" s="222"/>
      <c r="V840" s="222"/>
      <c r="W840" s="222"/>
      <c r="X840" s="222"/>
      <c r="Y840" s="222"/>
      <c r="Z840" s="212"/>
      <c r="AA840" s="212"/>
      <c r="AB840" s="212"/>
      <c r="AC840" s="212"/>
      <c r="AD840" s="212"/>
      <c r="AE840" s="212"/>
      <c r="AF840" s="212"/>
      <c r="AG840" s="212" t="s">
        <v>199</v>
      </c>
      <c r="AH840" s="212">
        <v>1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36">
        <v>89</v>
      </c>
      <c r="B841" s="237" t="s">
        <v>851</v>
      </c>
      <c r="C841" s="253" t="s">
        <v>852</v>
      </c>
      <c r="D841" s="238" t="s">
        <v>340</v>
      </c>
      <c r="E841" s="239">
        <v>3.14</v>
      </c>
      <c r="F841" s="240"/>
      <c r="G841" s="241">
        <f>ROUND(E841*F841,2)</f>
        <v>0</v>
      </c>
      <c r="H841" s="240"/>
      <c r="I841" s="241">
        <f>ROUND(E841*H841,2)</f>
        <v>0</v>
      </c>
      <c r="J841" s="240"/>
      <c r="K841" s="241">
        <f>ROUND(E841*J841,2)</f>
        <v>0</v>
      </c>
      <c r="L841" s="241">
        <v>12</v>
      </c>
      <c r="M841" s="241">
        <f>G841*(1+L841/100)</f>
        <v>0</v>
      </c>
      <c r="N841" s="239">
        <v>0</v>
      </c>
      <c r="O841" s="239">
        <f>ROUND(E841*N841,2)</f>
        <v>0</v>
      </c>
      <c r="P841" s="239">
        <v>0</v>
      </c>
      <c r="Q841" s="239">
        <f>ROUND(E841*P841,2)</f>
        <v>0</v>
      </c>
      <c r="R841" s="241"/>
      <c r="S841" s="241" t="s">
        <v>193</v>
      </c>
      <c r="T841" s="242" t="s">
        <v>181</v>
      </c>
      <c r="U841" s="222">
        <v>0</v>
      </c>
      <c r="V841" s="222">
        <f>ROUND(E841*U841,2)</f>
        <v>0</v>
      </c>
      <c r="W841" s="222"/>
      <c r="X841" s="222" t="s">
        <v>226</v>
      </c>
      <c r="Y841" s="222" t="s">
        <v>183</v>
      </c>
      <c r="Z841" s="212"/>
      <c r="AA841" s="212"/>
      <c r="AB841" s="212"/>
      <c r="AC841" s="212"/>
      <c r="AD841" s="212"/>
      <c r="AE841" s="212"/>
      <c r="AF841" s="212"/>
      <c r="AG841" s="212" t="s">
        <v>227</v>
      </c>
      <c r="AH841" s="212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2" x14ac:dyDescent="0.2">
      <c r="A842" s="219"/>
      <c r="B842" s="220"/>
      <c r="C842" s="254" t="s">
        <v>853</v>
      </c>
      <c r="D842" s="243"/>
      <c r="E842" s="243"/>
      <c r="F842" s="243"/>
      <c r="G842" s="243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22"/>
      <c r="Z842" s="212"/>
      <c r="AA842" s="212"/>
      <c r="AB842" s="212"/>
      <c r="AC842" s="212"/>
      <c r="AD842" s="212"/>
      <c r="AE842" s="212"/>
      <c r="AF842" s="212"/>
      <c r="AG842" s="212" t="s">
        <v>186</v>
      </c>
      <c r="AH842" s="212"/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2" x14ac:dyDescent="0.2">
      <c r="A843" s="219"/>
      <c r="B843" s="220"/>
      <c r="C843" s="255" t="s">
        <v>343</v>
      </c>
      <c r="D843" s="226"/>
      <c r="E843" s="227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22"/>
      <c r="Z843" s="212"/>
      <c r="AA843" s="212"/>
      <c r="AB843" s="212"/>
      <c r="AC843" s="212"/>
      <c r="AD843" s="212"/>
      <c r="AE843" s="212"/>
      <c r="AF843" s="212"/>
      <c r="AG843" s="212" t="s">
        <v>199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">
      <c r="A844" s="219"/>
      <c r="B844" s="220"/>
      <c r="C844" s="255" t="s">
        <v>854</v>
      </c>
      <c r="D844" s="226"/>
      <c r="E844" s="227">
        <v>3.14</v>
      </c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22"/>
      <c r="Z844" s="212"/>
      <c r="AA844" s="212"/>
      <c r="AB844" s="212"/>
      <c r="AC844" s="212"/>
      <c r="AD844" s="212"/>
      <c r="AE844" s="212"/>
      <c r="AF844" s="212"/>
      <c r="AG844" s="212" t="s">
        <v>199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">
      <c r="A845" s="219"/>
      <c r="B845" s="220"/>
      <c r="C845" s="265" t="s">
        <v>242</v>
      </c>
      <c r="D845" s="260"/>
      <c r="E845" s="261">
        <v>3.14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22"/>
      <c r="Z845" s="212"/>
      <c r="AA845" s="212"/>
      <c r="AB845" s="212"/>
      <c r="AC845" s="212"/>
      <c r="AD845" s="212"/>
      <c r="AE845" s="212"/>
      <c r="AF845" s="212"/>
      <c r="AG845" s="212" t="s">
        <v>199</v>
      </c>
      <c r="AH845" s="212">
        <v>1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 x14ac:dyDescent="0.2">
      <c r="A846" s="236">
        <v>90</v>
      </c>
      <c r="B846" s="237" t="s">
        <v>855</v>
      </c>
      <c r="C846" s="253" t="s">
        <v>856</v>
      </c>
      <c r="D846" s="238" t="s">
        <v>390</v>
      </c>
      <c r="E846" s="239">
        <v>7.5590000000000004E-2</v>
      </c>
      <c r="F846" s="240"/>
      <c r="G846" s="241">
        <f>ROUND(E846*F846,2)</f>
        <v>0</v>
      </c>
      <c r="H846" s="240"/>
      <c r="I846" s="241">
        <f>ROUND(E846*H846,2)</f>
        <v>0</v>
      </c>
      <c r="J846" s="240"/>
      <c r="K846" s="241">
        <f>ROUND(E846*J846,2)</f>
        <v>0</v>
      </c>
      <c r="L846" s="241">
        <v>12</v>
      </c>
      <c r="M846" s="241">
        <f>G846*(1+L846/100)</f>
        <v>0</v>
      </c>
      <c r="N846" s="239">
        <v>0</v>
      </c>
      <c r="O846" s="239">
        <f>ROUND(E846*N846,2)</f>
        <v>0</v>
      </c>
      <c r="P846" s="239">
        <v>0</v>
      </c>
      <c r="Q846" s="239">
        <f>ROUND(E846*P846,2)</f>
        <v>0</v>
      </c>
      <c r="R846" s="241" t="s">
        <v>408</v>
      </c>
      <c r="S846" s="241" t="s">
        <v>180</v>
      </c>
      <c r="T846" s="242" t="s">
        <v>180</v>
      </c>
      <c r="U846" s="222">
        <v>4.9470000000000001</v>
      </c>
      <c r="V846" s="222">
        <f>ROUND(E846*U846,2)</f>
        <v>0.37</v>
      </c>
      <c r="W846" s="222"/>
      <c r="X846" s="222" t="s">
        <v>724</v>
      </c>
      <c r="Y846" s="222" t="s">
        <v>183</v>
      </c>
      <c r="Z846" s="212"/>
      <c r="AA846" s="212"/>
      <c r="AB846" s="212"/>
      <c r="AC846" s="212"/>
      <c r="AD846" s="212"/>
      <c r="AE846" s="212"/>
      <c r="AF846" s="212"/>
      <c r="AG846" s="212" t="s">
        <v>752</v>
      </c>
      <c r="AH846" s="212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2" x14ac:dyDescent="0.2">
      <c r="A847" s="219"/>
      <c r="B847" s="220"/>
      <c r="C847" s="264" t="s">
        <v>771</v>
      </c>
      <c r="D847" s="262"/>
      <c r="E847" s="262"/>
      <c r="F847" s="262"/>
      <c r="G847" s="26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22"/>
      <c r="Z847" s="212"/>
      <c r="AA847" s="212"/>
      <c r="AB847" s="212"/>
      <c r="AC847" s="212"/>
      <c r="AD847" s="212"/>
      <c r="AE847" s="212"/>
      <c r="AF847" s="212"/>
      <c r="AG847" s="212" t="s">
        <v>229</v>
      </c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x14ac:dyDescent="0.2">
      <c r="A848" s="229" t="s">
        <v>175</v>
      </c>
      <c r="B848" s="230" t="s">
        <v>122</v>
      </c>
      <c r="C848" s="252" t="s">
        <v>123</v>
      </c>
      <c r="D848" s="231"/>
      <c r="E848" s="232"/>
      <c r="F848" s="233"/>
      <c r="G848" s="233">
        <f>SUMIF(AG849:AG858,"&lt;&gt;NOR",G849:G858)</f>
        <v>0</v>
      </c>
      <c r="H848" s="233"/>
      <c r="I848" s="233">
        <f>SUM(I849:I858)</f>
        <v>0</v>
      </c>
      <c r="J848" s="233"/>
      <c r="K848" s="233">
        <f>SUM(K849:K858)</f>
        <v>0</v>
      </c>
      <c r="L848" s="233"/>
      <c r="M848" s="233">
        <f>SUM(M849:M858)</f>
        <v>0</v>
      </c>
      <c r="N848" s="232"/>
      <c r="O848" s="232">
        <f>SUM(O849:O858)</f>
        <v>7.0000000000000007E-2</v>
      </c>
      <c r="P848" s="232"/>
      <c r="Q848" s="232">
        <f>SUM(Q849:Q858)</f>
        <v>0</v>
      </c>
      <c r="R848" s="233"/>
      <c r="S848" s="233"/>
      <c r="T848" s="234"/>
      <c r="U848" s="228"/>
      <c r="V848" s="228">
        <f>SUM(V849:V858)</f>
        <v>6.21</v>
      </c>
      <c r="W848" s="228"/>
      <c r="X848" s="228"/>
      <c r="Y848" s="228"/>
      <c r="AG848" t="s">
        <v>176</v>
      </c>
    </row>
    <row r="849" spans="1:60" ht="22.5" outlineLevel="1" x14ac:dyDescent="0.2">
      <c r="A849" s="236">
        <v>91</v>
      </c>
      <c r="B849" s="237" t="s">
        <v>857</v>
      </c>
      <c r="C849" s="253" t="s">
        <v>858</v>
      </c>
      <c r="D849" s="238" t="s">
        <v>798</v>
      </c>
      <c r="E849" s="239">
        <v>1</v>
      </c>
      <c r="F849" s="240"/>
      <c r="G849" s="241">
        <f>ROUND(E849*F849,2)</f>
        <v>0</v>
      </c>
      <c r="H849" s="240"/>
      <c r="I849" s="241">
        <f>ROUND(E849*H849,2)</f>
        <v>0</v>
      </c>
      <c r="J849" s="240"/>
      <c r="K849" s="241">
        <f>ROUND(E849*J849,2)</f>
        <v>0</v>
      </c>
      <c r="L849" s="241">
        <v>12</v>
      </c>
      <c r="M849" s="241">
        <f>G849*(1+L849/100)</f>
        <v>0</v>
      </c>
      <c r="N849" s="239">
        <v>0</v>
      </c>
      <c r="O849" s="239">
        <f>ROUND(E849*N849,2)</f>
        <v>0</v>
      </c>
      <c r="P849" s="239">
        <v>0</v>
      </c>
      <c r="Q849" s="239">
        <f>ROUND(E849*P849,2)</f>
        <v>0</v>
      </c>
      <c r="R849" s="241"/>
      <c r="S849" s="241" t="s">
        <v>193</v>
      </c>
      <c r="T849" s="242" t="s">
        <v>181</v>
      </c>
      <c r="U849" s="222">
        <v>0</v>
      </c>
      <c r="V849" s="222">
        <f>ROUND(E849*U849,2)</f>
        <v>0</v>
      </c>
      <c r="W849" s="222"/>
      <c r="X849" s="222" t="s">
        <v>226</v>
      </c>
      <c r="Y849" s="222" t="s">
        <v>183</v>
      </c>
      <c r="Z849" s="212"/>
      <c r="AA849" s="212"/>
      <c r="AB849" s="212"/>
      <c r="AC849" s="212"/>
      <c r="AD849" s="212"/>
      <c r="AE849" s="212"/>
      <c r="AF849" s="212"/>
      <c r="AG849" s="212" t="s">
        <v>227</v>
      </c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2" x14ac:dyDescent="0.2">
      <c r="A850" s="219"/>
      <c r="B850" s="220"/>
      <c r="C850" s="254" t="s">
        <v>853</v>
      </c>
      <c r="D850" s="243"/>
      <c r="E850" s="243"/>
      <c r="F850" s="243"/>
      <c r="G850" s="243"/>
      <c r="H850" s="222"/>
      <c r="I850" s="222"/>
      <c r="J850" s="222"/>
      <c r="K850" s="222"/>
      <c r="L850" s="222"/>
      <c r="M850" s="222"/>
      <c r="N850" s="221"/>
      <c r="O850" s="221"/>
      <c r="P850" s="221"/>
      <c r="Q850" s="221"/>
      <c r="R850" s="222"/>
      <c r="S850" s="222"/>
      <c r="T850" s="222"/>
      <c r="U850" s="222"/>
      <c r="V850" s="222"/>
      <c r="W850" s="222"/>
      <c r="X850" s="222"/>
      <c r="Y850" s="222"/>
      <c r="Z850" s="212"/>
      <c r="AA850" s="212"/>
      <c r="AB850" s="212"/>
      <c r="AC850" s="212"/>
      <c r="AD850" s="212"/>
      <c r="AE850" s="212"/>
      <c r="AF850" s="212"/>
      <c r="AG850" s="212" t="s">
        <v>186</v>
      </c>
      <c r="AH850" s="212"/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ht="45" outlineLevel="2" x14ac:dyDescent="0.2">
      <c r="A851" s="219"/>
      <c r="B851" s="220"/>
      <c r="C851" s="255" t="s">
        <v>859</v>
      </c>
      <c r="D851" s="226"/>
      <c r="E851" s="227"/>
      <c r="F851" s="222"/>
      <c r="G851" s="22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22"/>
      <c r="Z851" s="212"/>
      <c r="AA851" s="212"/>
      <c r="AB851" s="212"/>
      <c r="AC851" s="212"/>
      <c r="AD851" s="212"/>
      <c r="AE851" s="212"/>
      <c r="AF851" s="212"/>
      <c r="AG851" s="212" t="s">
        <v>199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3" x14ac:dyDescent="0.2">
      <c r="A852" s="219"/>
      <c r="B852" s="220"/>
      <c r="C852" s="255" t="s">
        <v>343</v>
      </c>
      <c r="D852" s="226"/>
      <c r="E852" s="227"/>
      <c r="F852" s="222"/>
      <c r="G852" s="222"/>
      <c r="H852" s="222"/>
      <c r="I852" s="222"/>
      <c r="J852" s="222"/>
      <c r="K852" s="222"/>
      <c r="L852" s="222"/>
      <c r="M852" s="222"/>
      <c r="N852" s="221"/>
      <c r="O852" s="221"/>
      <c r="P852" s="221"/>
      <c r="Q852" s="221"/>
      <c r="R852" s="222"/>
      <c r="S852" s="222"/>
      <c r="T852" s="222"/>
      <c r="U852" s="222"/>
      <c r="V852" s="222"/>
      <c r="W852" s="222"/>
      <c r="X852" s="222"/>
      <c r="Y852" s="222"/>
      <c r="Z852" s="212"/>
      <c r="AA852" s="212"/>
      <c r="AB852" s="212"/>
      <c r="AC852" s="212"/>
      <c r="AD852" s="212"/>
      <c r="AE852" s="212"/>
      <c r="AF852" s="212"/>
      <c r="AG852" s="212" t="s">
        <v>199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3" x14ac:dyDescent="0.2">
      <c r="A853" s="219"/>
      <c r="B853" s="220"/>
      <c r="C853" s="255" t="s">
        <v>78</v>
      </c>
      <c r="D853" s="226"/>
      <c r="E853" s="227">
        <v>1</v>
      </c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22"/>
      <c r="Z853" s="212"/>
      <c r="AA853" s="212"/>
      <c r="AB853" s="212"/>
      <c r="AC853" s="212"/>
      <c r="AD853" s="212"/>
      <c r="AE853" s="212"/>
      <c r="AF853" s="212"/>
      <c r="AG853" s="212" t="s">
        <v>199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3" x14ac:dyDescent="0.2">
      <c r="A854" s="219"/>
      <c r="B854" s="220"/>
      <c r="C854" s="265" t="s">
        <v>242</v>
      </c>
      <c r="D854" s="260"/>
      <c r="E854" s="261">
        <v>1</v>
      </c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22"/>
      <c r="Z854" s="212"/>
      <c r="AA854" s="212"/>
      <c r="AB854" s="212"/>
      <c r="AC854" s="212"/>
      <c r="AD854" s="212"/>
      <c r="AE854" s="212"/>
      <c r="AF854" s="212"/>
      <c r="AG854" s="212" t="s">
        <v>199</v>
      </c>
      <c r="AH854" s="212">
        <v>1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36">
        <v>92</v>
      </c>
      <c r="B855" s="237" t="s">
        <v>860</v>
      </c>
      <c r="C855" s="253" t="s">
        <v>861</v>
      </c>
      <c r="D855" s="238" t="s">
        <v>262</v>
      </c>
      <c r="E855" s="239">
        <v>3.1480000000000001</v>
      </c>
      <c r="F855" s="240"/>
      <c r="G855" s="241">
        <f>ROUND(E855*F855,2)</f>
        <v>0</v>
      </c>
      <c r="H855" s="240"/>
      <c r="I855" s="241">
        <f>ROUND(E855*H855,2)</f>
        <v>0</v>
      </c>
      <c r="J855" s="240"/>
      <c r="K855" s="241">
        <f>ROUND(E855*J855,2)</f>
        <v>0</v>
      </c>
      <c r="L855" s="241">
        <v>12</v>
      </c>
      <c r="M855" s="241">
        <f>G855*(1+L855/100)</f>
        <v>0</v>
      </c>
      <c r="N855" s="239">
        <v>2.1000000000000001E-2</v>
      </c>
      <c r="O855" s="239">
        <f>ROUND(E855*N855,2)</f>
        <v>7.0000000000000007E-2</v>
      </c>
      <c r="P855" s="239">
        <v>0</v>
      </c>
      <c r="Q855" s="239">
        <f>ROUND(E855*P855,2)</f>
        <v>0</v>
      </c>
      <c r="R855" s="241"/>
      <c r="S855" s="241" t="s">
        <v>193</v>
      </c>
      <c r="T855" s="242" t="s">
        <v>347</v>
      </c>
      <c r="U855" s="222">
        <v>1.974</v>
      </c>
      <c r="V855" s="222">
        <f>ROUND(E855*U855,2)</f>
        <v>6.21</v>
      </c>
      <c r="W855" s="222"/>
      <c r="X855" s="222" t="s">
        <v>226</v>
      </c>
      <c r="Y855" s="222" t="s">
        <v>183</v>
      </c>
      <c r="Z855" s="212"/>
      <c r="AA855" s="212"/>
      <c r="AB855" s="212"/>
      <c r="AC855" s="212"/>
      <c r="AD855" s="212"/>
      <c r="AE855" s="212"/>
      <c r="AF855" s="212"/>
      <c r="AG855" s="212" t="s">
        <v>227</v>
      </c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ht="22.5" outlineLevel="2" x14ac:dyDescent="0.2">
      <c r="A856" s="219"/>
      <c r="B856" s="220"/>
      <c r="C856" s="254" t="s">
        <v>862</v>
      </c>
      <c r="D856" s="243"/>
      <c r="E856" s="243"/>
      <c r="F856" s="243"/>
      <c r="G856" s="243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22"/>
      <c r="Z856" s="212"/>
      <c r="AA856" s="212"/>
      <c r="AB856" s="212"/>
      <c r="AC856" s="212"/>
      <c r="AD856" s="212"/>
      <c r="AE856" s="212"/>
      <c r="AF856" s="212"/>
      <c r="AG856" s="212" t="s">
        <v>186</v>
      </c>
      <c r="AH856" s="212"/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44" t="str">
        <f>C856</f>
        <v>Dodávka a montáž desek, nosné Al konstrukce - viditelné uchycení včetně kotevních prvků - odsazení konstrukce do 250 mm, tepelné minerální izolace včetně kotev a difuzní folie.</v>
      </c>
      <c r="BB856" s="212"/>
      <c r="BC856" s="212"/>
      <c r="BD856" s="212"/>
      <c r="BE856" s="212"/>
      <c r="BF856" s="212"/>
      <c r="BG856" s="212"/>
      <c r="BH856" s="212"/>
    </row>
    <row r="857" spans="1:60" outlineLevel="2" x14ac:dyDescent="0.2">
      <c r="A857" s="219"/>
      <c r="B857" s="220"/>
      <c r="C857" s="255" t="s">
        <v>863</v>
      </c>
      <c r="D857" s="226"/>
      <c r="E857" s="227">
        <v>2.548</v>
      </c>
      <c r="F857" s="222"/>
      <c r="G857" s="222"/>
      <c r="H857" s="222"/>
      <c r="I857" s="222"/>
      <c r="J857" s="222"/>
      <c r="K857" s="222"/>
      <c r="L857" s="222"/>
      <c r="M857" s="222"/>
      <c r="N857" s="221"/>
      <c r="O857" s="221"/>
      <c r="P857" s="221"/>
      <c r="Q857" s="221"/>
      <c r="R857" s="222"/>
      <c r="S857" s="222"/>
      <c r="T857" s="222"/>
      <c r="U857" s="222"/>
      <c r="V857" s="222"/>
      <c r="W857" s="222"/>
      <c r="X857" s="222"/>
      <c r="Y857" s="222"/>
      <c r="Z857" s="212"/>
      <c r="AA857" s="212"/>
      <c r="AB857" s="212"/>
      <c r="AC857" s="212"/>
      <c r="AD857" s="212"/>
      <c r="AE857" s="212"/>
      <c r="AF857" s="212"/>
      <c r="AG857" s="212" t="s">
        <v>199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3" x14ac:dyDescent="0.2">
      <c r="A858" s="219"/>
      <c r="B858" s="220"/>
      <c r="C858" s="255" t="s">
        <v>864</v>
      </c>
      <c r="D858" s="226"/>
      <c r="E858" s="227">
        <v>0.6</v>
      </c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22"/>
      <c r="Z858" s="212"/>
      <c r="AA858" s="212"/>
      <c r="AB858" s="212"/>
      <c r="AC858" s="212"/>
      <c r="AD858" s="212"/>
      <c r="AE858" s="212"/>
      <c r="AF858" s="212"/>
      <c r="AG858" s="212" t="s">
        <v>199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x14ac:dyDescent="0.2">
      <c r="A859" s="229" t="s">
        <v>175</v>
      </c>
      <c r="B859" s="230" t="s">
        <v>124</v>
      </c>
      <c r="C859" s="252" t="s">
        <v>125</v>
      </c>
      <c r="D859" s="231"/>
      <c r="E859" s="232"/>
      <c r="F859" s="233"/>
      <c r="G859" s="233">
        <f>SUMIF(AG860:AG1058,"&lt;&gt;NOR",G860:G1058)</f>
        <v>0</v>
      </c>
      <c r="H859" s="233"/>
      <c r="I859" s="233">
        <f>SUM(I860:I1058)</f>
        <v>0</v>
      </c>
      <c r="J859" s="233"/>
      <c r="K859" s="233">
        <f>SUM(K860:K1058)</f>
        <v>0</v>
      </c>
      <c r="L859" s="233"/>
      <c r="M859" s="233">
        <f>SUM(M860:M1058)</f>
        <v>0</v>
      </c>
      <c r="N859" s="232"/>
      <c r="O859" s="232">
        <f>SUM(O860:O1058)</f>
        <v>0.08</v>
      </c>
      <c r="P859" s="232"/>
      <c r="Q859" s="232">
        <f>SUM(Q860:Q1058)</f>
        <v>0</v>
      </c>
      <c r="R859" s="233"/>
      <c r="S859" s="233"/>
      <c r="T859" s="234"/>
      <c r="U859" s="228"/>
      <c r="V859" s="228">
        <f>SUM(V860:V1058)</f>
        <v>5.62</v>
      </c>
      <c r="W859" s="228"/>
      <c r="X859" s="228"/>
      <c r="Y859" s="228"/>
      <c r="AG859" t="s">
        <v>176</v>
      </c>
    </row>
    <row r="860" spans="1:60" ht="22.5" outlineLevel="1" x14ac:dyDescent="0.2">
      <c r="A860" s="236">
        <v>93</v>
      </c>
      <c r="B860" s="237" t="s">
        <v>865</v>
      </c>
      <c r="C860" s="253" t="s">
        <v>866</v>
      </c>
      <c r="D860" s="238" t="s">
        <v>262</v>
      </c>
      <c r="E860" s="239">
        <v>2.8727999999999998</v>
      </c>
      <c r="F860" s="240"/>
      <c r="G860" s="241">
        <f>ROUND(E860*F860,2)</f>
        <v>0</v>
      </c>
      <c r="H860" s="240"/>
      <c r="I860" s="241">
        <f>ROUND(E860*H860,2)</f>
        <v>0</v>
      </c>
      <c r="J860" s="240"/>
      <c r="K860" s="241">
        <f>ROUND(E860*J860,2)</f>
        <v>0</v>
      </c>
      <c r="L860" s="241">
        <v>12</v>
      </c>
      <c r="M860" s="241">
        <f>G860*(1+L860/100)</f>
        <v>0</v>
      </c>
      <c r="N860" s="239">
        <v>0</v>
      </c>
      <c r="O860" s="239">
        <f>ROUND(E860*N860,2)</f>
        <v>0</v>
      </c>
      <c r="P860" s="239">
        <v>0</v>
      </c>
      <c r="Q860" s="239">
        <f>ROUND(E860*P860,2)</f>
        <v>0</v>
      </c>
      <c r="R860" s="241" t="s">
        <v>867</v>
      </c>
      <c r="S860" s="241" t="s">
        <v>180</v>
      </c>
      <c r="T860" s="242" t="s">
        <v>180</v>
      </c>
      <c r="U860" s="222">
        <v>1.6E-2</v>
      </c>
      <c r="V860" s="222">
        <f>ROUND(E860*U860,2)</f>
        <v>0.05</v>
      </c>
      <c r="W860" s="222"/>
      <c r="X860" s="222" t="s">
        <v>226</v>
      </c>
      <c r="Y860" s="222" t="s">
        <v>183</v>
      </c>
      <c r="Z860" s="212"/>
      <c r="AA860" s="212"/>
      <c r="AB860" s="212"/>
      <c r="AC860" s="212"/>
      <c r="AD860" s="212"/>
      <c r="AE860" s="212"/>
      <c r="AF860" s="212"/>
      <c r="AG860" s="212" t="s">
        <v>227</v>
      </c>
      <c r="AH860" s="212"/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2" x14ac:dyDescent="0.2">
      <c r="A861" s="219"/>
      <c r="B861" s="220"/>
      <c r="C861" s="255" t="s">
        <v>660</v>
      </c>
      <c r="D861" s="226"/>
      <c r="E861" s="227"/>
      <c r="F861" s="222"/>
      <c r="G861" s="222"/>
      <c r="H861" s="222"/>
      <c r="I861" s="222"/>
      <c r="J861" s="222"/>
      <c r="K861" s="222"/>
      <c r="L861" s="222"/>
      <c r="M861" s="222"/>
      <c r="N861" s="221"/>
      <c r="O861" s="221"/>
      <c r="P861" s="221"/>
      <c r="Q861" s="221"/>
      <c r="R861" s="222"/>
      <c r="S861" s="222"/>
      <c r="T861" s="222"/>
      <c r="U861" s="222"/>
      <c r="V861" s="222"/>
      <c r="W861" s="222"/>
      <c r="X861" s="222"/>
      <c r="Y861" s="222"/>
      <c r="Z861" s="212"/>
      <c r="AA861" s="212"/>
      <c r="AB861" s="212"/>
      <c r="AC861" s="212"/>
      <c r="AD861" s="212"/>
      <c r="AE861" s="212"/>
      <c r="AF861" s="212"/>
      <c r="AG861" s="212" t="s">
        <v>199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55" t="s">
        <v>661</v>
      </c>
      <c r="D862" s="226"/>
      <c r="E862" s="227"/>
      <c r="F862" s="222"/>
      <c r="G862" s="22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22"/>
      <c r="Z862" s="212"/>
      <c r="AA862" s="212"/>
      <c r="AB862" s="212"/>
      <c r="AC862" s="212"/>
      <c r="AD862" s="212"/>
      <c r="AE862" s="212"/>
      <c r="AF862" s="212"/>
      <c r="AG862" s="212" t="s">
        <v>199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55" t="s">
        <v>287</v>
      </c>
      <c r="D863" s="226"/>
      <c r="E863" s="227"/>
      <c r="F863" s="222"/>
      <c r="G863" s="222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22"/>
      <c r="Z863" s="212"/>
      <c r="AA863" s="212"/>
      <c r="AB863" s="212"/>
      <c r="AC863" s="212"/>
      <c r="AD863" s="212"/>
      <c r="AE863" s="212"/>
      <c r="AF863" s="212"/>
      <c r="AG863" s="212" t="s">
        <v>199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19"/>
      <c r="B864" s="220"/>
      <c r="C864" s="255" t="s">
        <v>662</v>
      </c>
      <c r="D864" s="226"/>
      <c r="E864" s="227">
        <v>0.22800000000000001</v>
      </c>
      <c r="F864" s="222"/>
      <c r="G864" s="222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22"/>
      <c r="Z864" s="212"/>
      <c r="AA864" s="212"/>
      <c r="AB864" s="212"/>
      <c r="AC864" s="212"/>
      <c r="AD864" s="212"/>
      <c r="AE864" s="212"/>
      <c r="AF864" s="212"/>
      <c r="AG864" s="212" t="s">
        <v>199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19"/>
      <c r="B865" s="220"/>
      <c r="C865" s="255" t="s">
        <v>663</v>
      </c>
      <c r="D865" s="226"/>
      <c r="E865" s="227">
        <v>0.18240000000000001</v>
      </c>
      <c r="F865" s="222"/>
      <c r="G865" s="222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22"/>
      <c r="Z865" s="212"/>
      <c r="AA865" s="212"/>
      <c r="AB865" s="212"/>
      <c r="AC865" s="212"/>
      <c r="AD865" s="212"/>
      <c r="AE865" s="212"/>
      <c r="AF865" s="212"/>
      <c r="AG865" s="212" t="s">
        <v>199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19"/>
      <c r="B866" s="220"/>
      <c r="C866" s="265" t="s">
        <v>242</v>
      </c>
      <c r="D866" s="260"/>
      <c r="E866" s="261">
        <v>0.41039999999999999</v>
      </c>
      <c r="F866" s="222"/>
      <c r="G866" s="22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22"/>
      <c r="Z866" s="212"/>
      <c r="AA866" s="212"/>
      <c r="AB866" s="212"/>
      <c r="AC866" s="212"/>
      <c r="AD866" s="212"/>
      <c r="AE866" s="212"/>
      <c r="AF866" s="212"/>
      <c r="AG866" s="212" t="s">
        <v>199</v>
      </c>
      <c r="AH866" s="212">
        <v>1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19"/>
      <c r="B867" s="220"/>
      <c r="C867" s="255" t="s">
        <v>290</v>
      </c>
      <c r="D867" s="226"/>
      <c r="E867" s="227"/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22"/>
      <c r="Z867" s="212"/>
      <c r="AA867" s="212"/>
      <c r="AB867" s="212"/>
      <c r="AC867" s="212"/>
      <c r="AD867" s="212"/>
      <c r="AE867" s="212"/>
      <c r="AF867" s="212"/>
      <c r="AG867" s="212" t="s">
        <v>199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19"/>
      <c r="B868" s="220"/>
      <c r="C868" s="255" t="s">
        <v>662</v>
      </c>
      <c r="D868" s="226"/>
      <c r="E868" s="227">
        <v>0.22800000000000001</v>
      </c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22"/>
      <c r="Z868" s="212"/>
      <c r="AA868" s="212"/>
      <c r="AB868" s="212"/>
      <c r="AC868" s="212"/>
      <c r="AD868" s="212"/>
      <c r="AE868" s="212"/>
      <c r="AF868" s="212"/>
      <c r="AG868" s="212" t="s">
        <v>199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19"/>
      <c r="B869" s="220"/>
      <c r="C869" s="255" t="s">
        <v>663</v>
      </c>
      <c r="D869" s="226"/>
      <c r="E869" s="227">
        <v>0.18240000000000001</v>
      </c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22"/>
      <c r="Z869" s="212"/>
      <c r="AA869" s="212"/>
      <c r="AB869" s="212"/>
      <c r="AC869" s="212"/>
      <c r="AD869" s="212"/>
      <c r="AE869" s="212"/>
      <c r="AF869" s="212"/>
      <c r="AG869" s="212" t="s">
        <v>199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65" t="s">
        <v>242</v>
      </c>
      <c r="D870" s="260"/>
      <c r="E870" s="261">
        <v>0.41039999999999999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22"/>
      <c r="Z870" s="212"/>
      <c r="AA870" s="212"/>
      <c r="AB870" s="212"/>
      <c r="AC870" s="212"/>
      <c r="AD870" s="212"/>
      <c r="AE870" s="212"/>
      <c r="AF870" s="212"/>
      <c r="AG870" s="212" t="s">
        <v>199</v>
      </c>
      <c r="AH870" s="212">
        <v>1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55" t="s">
        <v>291</v>
      </c>
      <c r="D871" s="226"/>
      <c r="E871" s="227"/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22"/>
      <c r="Z871" s="212"/>
      <c r="AA871" s="212"/>
      <c r="AB871" s="212"/>
      <c r="AC871" s="212"/>
      <c r="AD871" s="212"/>
      <c r="AE871" s="212"/>
      <c r="AF871" s="212"/>
      <c r="AG871" s="212" t="s">
        <v>199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55" t="s">
        <v>662</v>
      </c>
      <c r="D872" s="226"/>
      <c r="E872" s="227">
        <v>0.22800000000000001</v>
      </c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22"/>
      <c r="Z872" s="212"/>
      <c r="AA872" s="212"/>
      <c r="AB872" s="212"/>
      <c r="AC872" s="212"/>
      <c r="AD872" s="212"/>
      <c r="AE872" s="212"/>
      <c r="AF872" s="212"/>
      <c r="AG872" s="212" t="s">
        <v>199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55" t="s">
        <v>663</v>
      </c>
      <c r="D873" s="226"/>
      <c r="E873" s="227">
        <v>0.18240000000000001</v>
      </c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22"/>
      <c r="Z873" s="212"/>
      <c r="AA873" s="212"/>
      <c r="AB873" s="212"/>
      <c r="AC873" s="212"/>
      <c r="AD873" s="212"/>
      <c r="AE873" s="212"/>
      <c r="AF873" s="212"/>
      <c r="AG873" s="212" t="s">
        <v>199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19"/>
      <c r="B874" s="220"/>
      <c r="C874" s="265" t="s">
        <v>242</v>
      </c>
      <c r="D874" s="260"/>
      <c r="E874" s="261">
        <v>0.41039999999999999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22"/>
      <c r="Z874" s="212"/>
      <c r="AA874" s="212"/>
      <c r="AB874" s="212"/>
      <c r="AC874" s="212"/>
      <c r="AD874" s="212"/>
      <c r="AE874" s="212"/>
      <c r="AF874" s="212"/>
      <c r="AG874" s="212" t="s">
        <v>199</v>
      </c>
      <c r="AH874" s="212">
        <v>1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19"/>
      <c r="B875" s="220"/>
      <c r="C875" s="255" t="s">
        <v>292</v>
      </c>
      <c r="D875" s="226"/>
      <c r="E875" s="227"/>
      <c r="F875" s="222"/>
      <c r="G875" s="22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22"/>
      <c r="Z875" s="212"/>
      <c r="AA875" s="212"/>
      <c r="AB875" s="212"/>
      <c r="AC875" s="212"/>
      <c r="AD875" s="212"/>
      <c r="AE875" s="212"/>
      <c r="AF875" s="212"/>
      <c r="AG875" s="212" t="s">
        <v>199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55" t="s">
        <v>662</v>
      </c>
      <c r="D876" s="226"/>
      <c r="E876" s="227">
        <v>0.22800000000000001</v>
      </c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22"/>
      <c r="Z876" s="212"/>
      <c r="AA876" s="212"/>
      <c r="AB876" s="212"/>
      <c r="AC876" s="212"/>
      <c r="AD876" s="212"/>
      <c r="AE876" s="212"/>
      <c r="AF876" s="212"/>
      <c r="AG876" s="212" t="s">
        <v>199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19"/>
      <c r="B877" s="220"/>
      <c r="C877" s="255" t="s">
        <v>663</v>
      </c>
      <c r="D877" s="226"/>
      <c r="E877" s="227">
        <v>0.18240000000000001</v>
      </c>
      <c r="F877" s="222"/>
      <c r="G877" s="222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22"/>
      <c r="Z877" s="212"/>
      <c r="AA877" s="212"/>
      <c r="AB877" s="212"/>
      <c r="AC877" s="212"/>
      <c r="AD877" s="212"/>
      <c r="AE877" s="212"/>
      <c r="AF877" s="212"/>
      <c r="AG877" s="212" t="s">
        <v>199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3" x14ac:dyDescent="0.2">
      <c r="A878" s="219"/>
      <c r="B878" s="220"/>
      <c r="C878" s="265" t="s">
        <v>242</v>
      </c>
      <c r="D878" s="260"/>
      <c r="E878" s="261">
        <v>0.41039999999999999</v>
      </c>
      <c r="F878" s="222"/>
      <c r="G878" s="22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22"/>
      <c r="Z878" s="212"/>
      <c r="AA878" s="212"/>
      <c r="AB878" s="212"/>
      <c r="AC878" s="212"/>
      <c r="AD878" s="212"/>
      <c r="AE878" s="212"/>
      <c r="AF878" s="212"/>
      <c r="AG878" s="212" t="s">
        <v>199</v>
      </c>
      <c r="AH878" s="212">
        <v>1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3" x14ac:dyDescent="0.2">
      <c r="A879" s="219"/>
      <c r="B879" s="220"/>
      <c r="C879" s="255" t="s">
        <v>293</v>
      </c>
      <c r="D879" s="226"/>
      <c r="E879" s="227"/>
      <c r="F879" s="222"/>
      <c r="G879" s="222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22"/>
      <c r="Z879" s="212"/>
      <c r="AA879" s="212"/>
      <c r="AB879" s="212"/>
      <c r="AC879" s="212"/>
      <c r="AD879" s="212"/>
      <c r="AE879" s="212"/>
      <c r="AF879" s="212"/>
      <c r="AG879" s="212" t="s">
        <v>199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3" x14ac:dyDescent="0.2">
      <c r="A880" s="219"/>
      <c r="B880" s="220"/>
      <c r="C880" s="255" t="s">
        <v>662</v>
      </c>
      <c r="D880" s="226"/>
      <c r="E880" s="227">
        <v>0.22800000000000001</v>
      </c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22"/>
      <c r="Z880" s="212"/>
      <c r="AA880" s="212"/>
      <c r="AB880" s="212"/>
      <c r="AC880" s="212"/>
      <c r="AD880" s="212"/>
      <c r="AE880" s="212"/>
      <c r="AF880" s="212"/>
      <c r="AG880" s="212" t="s">
        <v>199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55" t="s">
        <v>663</v>
      </c>
      <c r="D881" s="226"/>
      <c r="E881" s="227">
        <v>0.18240000000000001</v>
      </c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22"/>
      <c r="Z881" s="212"/>
      <c r="AA881" s="212"/>
      <c r="AB881" s="212"/>
      <c r="AC881" s="212"/>
      <c r="AD881" s="212"/>
      <c r="AE881" s="212"/>
      <c r="AF881" s="212"/>
      <c r="AG881" s="212" t="s">
        <v>199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19"/>
      <c r="B882" s="220"/>
      <c r="C882" s="265" t="s">
        <v>242</v>
      </c>
      <c r="D882" s="260"/>
      <c r="E882" s="261">
        <v>0.41039999999999999</v>
      </c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22"/>
      <c r="Z882" s="212"/>
      <c r="AA882" s="212"/>
      <c r="AB882" s="212"/>
      <c r="AC882" s="212"/>
      <c r="AD882" s="212"/>
      <c r="AE882" s="212"/>
      <c r="AF882" s="212"/>
      <c r="AG882" s="212" t="s">
        <v>199</v>
      </c>
      <c r="AH882" s="212">
        <v>1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">
      <c r="A883" s="219"/>
      <c r="B883" s="220"/>
      <c r="C883" s="255" t="s">
        <v>294</v>
      </c>
      <c r="D883" s="226"/>
      <c r="E883" s="227"/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22"/>
      <c r="Z883" s="212"/>
      <c r="AA883" s="212"/>
      <c r="AB883" s="212"/>
      <c r="AC883" s="212"/>
      <c r="AD883" s="212"/>
      <c r="AE883" s="212"/>
      <c r="AF883" s="212"/>
      <c r="AG883" s="212" t="s">
        <v>199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">
      <c r="A884" s="219"/>
      <c r="B884" s="220"/>
      <c r="C884" s="255" t="s">
        <v>662</v>
      </c>
      <c r="D884" s="226"/>
      <c r="E884" s="227">
        <v>0.22800000000000001</v>
      </c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22"/>
      <c r="Z884" s="212"/>
      <c r="AA884" s="212"/>
      <c r="AB884" s="212"/>
      <c r="AC884" s="212"/>
      <c r="AD884" s="212"/>
      <c r="AE884" s="212"/>
      <c r="AF884" s="212"/>
      <c r="AG884" s="212" t="s">
        <v>199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55" t="s">
        <v>663</v>
      </c>
      <c r="D885" s="226"/>
      <c r="E885" s="227">
        <v>0.18240000000000001</v>
      </c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22"/>
      <c r="Z885" s="212"/>
      <c r="AA885" s="212"/>
      <c r="AB885" s="212"/>
      <c r="AC885" s="212"/>
      <c r="AD885" s="212"/>
      <c r="AE885" s="212"/>
      <c r="AF885" s="212"/>
      <c r="AG885" s="212" t="s">
        <v>199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65" t="s">
        <v>242</v>
      </c>
      <c r="D886" s="260"/>
      <c r="E886" s="261">
        <v>0.41039999999999999</v>
      </c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22"/>
      <c r="Z886" s="212"/>
      <c r="AA886" s="212"/>
      <c r="AB886" s="212"/>
      <c r="AC886" s="212"/>
      <c r="AD886" s="212"/>
      <c r="AE886" s="212"/>
      <c r="AF886" s="212"/>
      <c r="AG886" s="212" t="s">
        <v>199</v>
      </c>
      <c r="AH886" s="212">
        <v>1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 x14ac:dyDescent="0.2">
      <c r="A887" s="219"/>
      <c r="B887" s="220"/>
      <c r="C887" s="255" t="s">
        <v>295</v>
      </c>
      <c r="D887" s="226"/>
      <c r="E887" s="227"/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22"/>
      <c r="Z887" s="212"/>
      <c r="AA887" s="212"/>
      <c r="AB887" s="212"/>
      <c r="AC887" s="212"/>
      <c r="AD887" s="212"/>
      <c r="AE887" s="212"/>
      <c r="AF887" s="212"/>
      <c r="AG887" s="212" t="s">
        <v>199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19"/>
      <c r="B888" s="220"/>
      <c r="C888" s="255" t="s">
        <v>662</v>
      </c>
      <c r="D888" s="226"/>
      <c r="E888" s="227">
        <v>0.22800000000000001</v>
      </c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22"/>
      <c r="Z888" s="212"/>
      <c r="AA888" s="212"/>
      <c r="AB888" s="212"/>
      <c r="AC888" s="212"/>
      <c r="AD888" s="212"/>
      <c r="AE888" s="212"/>
      <c r="AF888" s="212"/>
      <c r="AG888" s="212" t="s">
        <v>199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">
      <c r="A889" s="219"/>
      <c r="B889" s="220"/>
      <c r="C889" s="255" t="s">
        <v>663</v>
      </c>
      <c r="D889" s="226"/>
      <c r="E889" s="227">
        <v>0.18240000000000001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22"/>
      <c r="Z889" s="212"/>
      <c r="AA889" s="212"/>
      <c r="AB889" s="212"/>
      <c r="AC889" s="212"/>
      <c r="AD889" s="212"/>
      <c r="AE889" s="212"/>
      <c r="AF889" s="212"/>
      <c r="AG889" s="212" t="s">
        <v>199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3" x14ac:dyDescent="0.2">
      <c r="A890" s="219"/>
      <c r="B890" s="220"/>
      <c r="C890" s="265" t="s">
        <v>242</v>
      </c>
      <c r="D890" s="260"/>
      <c r="E890" s="261">
        <v>0.41039999999999999</v>
      </c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22"/>
      <c r="Z890" s="212"/>
      <c r="AA890" s="212"/>
      <c r="AB890" s="212"/>
      <c r="AC890" s="212"/>
      <c r="AD890" s="212"/>
      <c r="AE890" s="212"/>
      <c r="AF890" s="212"/>
      <c r="AG890" s="212" t="s">
        <v>199</v>
      </c>
      <c r="AH890" s="212">
        <v>1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36">
        <v>94</v>
      </c>
      <c r="B891" s="237" t="s">
        <v>868</v>
      </c>
      <c r="C891" s="253" t="s">
        <v>869</v>
      </c>
      <c r="D891" s="238" t="s">
        <v>262</v>
      </c>
      <c r="E891" s="239">
        <v>2.8727999999999998</v>
      </c>
      <c r="F891" s="240"/>
      <c r="G891" s="241">
        <f>ROUND(E891*F891,2)</f>
        <v>0</v>
      </c>
      <c r="H891" s="240"/>
      <c r="I891" s="241">
        <f>ROUND(E891*H891,2)</f>
        <v>0</v>
      </c>
      <c r="J891" s="240"/>
      <c r="K891" s="241">
        <f>ROUND(E891*J891,2)</f>
        <v>0</v>
      </c>
      <c r="L891" s="241">
        <v>12</v>
      </c>
      <c r="M891" s="241">
        <f>G891*(1+L891/100)</f>
        <v>0</v>
      </c>
      <c r="N891" s="239">
        <v>2.1000000000000001E-4</v>
      </c>
      <c r="O891" s="239">
        <f>ROUND(E891*N891,2)</f>
        <v>0</v>
      </c>
      <c r="P891" s="239">
        <v>0</v>
      </c>
      <c r="Q891" s="239">
        <f>ROUND(E891*P891,2)</f>
        <v>0</v>
      </c>
      <c r="R891" s="241" t="s">
        <v>867</v>
      </c>
      <c r="S891" s="241" t="s">
        <v>180</v>
      </c>
      <c r="T891" s="242" t="s">
        <v>180</v>
      </c>
      <c r="U891" s="222">
        <v>0.05</v>
      </c>
      <c r="V891" s="222">
        <f>ROUND(E891*U891,2)</f>
        <v>0.14000000000000001</v>
      </c>
      <c r="W891" s="222"/>
      <c r="X891" s="222" t="s">
        <v>226</v>
      </c>
      <c r="Y891" s="222" t="s">
        <v>183</v>
      </c>
      <c r="Z891" s="212"/>
      <c r="AA891" s="212"/>
      <c r="AB891" s="212"/>
      <c r="AC891" s="212"/>
      <c r="AD891" s="212"/>
      <c r="AE891" s="212"/>
      <c r="AF891" s="212"/>
      <c r="AG891" s="212" t="s">
        <v>227</v>
      </c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2" x14ac:dyDescent="0.2">
      <c r="A892" s="219"/>
      <c r="B892" s="220"/>
      <c r="C892" s="255" t="s">
        <v>660</v>
      </c>
      <c r="D892" s="226"/>
      <c r="E892" s="227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22"/>
      <c r="Z892" s="212"/>
      <c r="AA892" s="212"/>
      <c r="AB892" s="212"/>
      <c r="AC892" s="212"/>
      <c r="AD892" s="212"/>
      <c r="AE892" s="212"/>
      <c r="AF892" s="212"/>
      <c r="AG892" s="212" t="s">
        <v>199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19"/>
      <c r="B893" s="220"/>
      <c r="C893" s="255" t="s">
        <v>661</v>
      </c>
      <c r="D893" s="226"/>
      <c r="E893" s="227"/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22"/>
      <c r="Z893" s="212"/>
      <c r="AA893" s="212"/>
      <c r="AB893" s="212"/>
      <c r="AC893" s="212"/>
      <c r="AD893" s="212"/>
      <c r="AE893" s="212"/>
      <c r="AF893" s="212"/>
      <c r="AG893" s="212" t="s">
        <v>199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19"/>
      <c r="B894" s="220"/>
      <c r="C894" s="255" t="s">
        <v>287</v>
      </c>
      <c r="D894" s="226"/>
      <c r="E894" s="227"/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22"/>
      <c r="Z894" s="212"/>
      <c r="AA894" s="212"/>
      <c r="AB894" s="212"/>
      <c r="AC894" s="212"/>
      <c r="AD894" s="212"/>
      <c r="AE894" s="212"/>
      <c r="AF894" s="212"/>
      <c r="AG894" s="212" t="s">
        <v>199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55" t="s">
        <v>662</v>
      </c>
      <c r="D895" s="226"/>
      <c r="E895" s="227">
        <v>0.22800000000000001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22"/>
      <c r="Z895" s="212"/>
      <c r="AA895" s="212"/>
      <c r="AB895" s="212"/>
      <c r="AC895" s="212"/>
      <c r="AD895" s="212"/>
      <c r="AE895" s="212"/>
      <c r="AF895" s="212"/>
      <c r="AG895" s="212" t="s">
        <v>199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 x14ac:dyDescent="0.2">
      <c r="A896" s="219"/>
      <c r="B896" s="220"/>
      <c r="C896" s="255" t="s">
        <v>663</v>
      </c>
      <c r="D896" s="226"/>
      <c r="E896" s="227">
        <v>0.18240000000000001</v>
      </c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22"/>
      <c r="Z896" s="212"/>
      <c r="AA896" s="212"/>
      <c r="AB896" s="212"/>
      <c r="AC896" s="212"/>
      <c r="AD896" s="212"/>
      <c r="AE896" s="212"/>
      <c r="AF896" s="212"/>
      <c r="AG896" s="212" t="s">
        <v>199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3" x14ac:dyDescent="0.2">
      <c r="A897" s="219"/>
      <c r="B897" s="220"/>
      <c r="C897" s="265" t="s">
        <v>242</v>
      </c>
      <c r="D897" s="260"/>
      <c r="E897" s="261">
        <v>0.41039999999999999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22"/>
      <c r="Z897" s="212"/>
      <c r="AA897" s="212"/>
      <c r="AB897" s="212"/>
      <c r="AC897" s="212"/>
      <c r="AD897" s="212"/>
      <c r="AE897" s="212"/>
      <c r="AF897" s="212"/>
      <c r="AG897" s="212" t="s">
        <v>199</v>
      </c>
      <c r="AH897" s="212">
        <v>1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 x14ac:dyDescent="0.2">
      <c r="A898" s="219"/>
      <c r="B898" s="220"/>
      <c r="C898" s="255" t="s">
        <v>290</v>
      </c>
      <c r="D898" s="226"/>
      <c r="E898" s="227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22"/>
      <c r="Z898" s="212"/>
      <c r="AA898" s="212"/>
      <c r="AB898" s="212"/>
      <c r="AC898" s="212"/>
      <c r="AD898" s="212"/>
      <c r="AE898" s="212"/>
      <c r="AF898" s="212"/>
      <c r="AG898" s="212" t="s">
        <v>199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55" t="s">
        <v>662</v>
      </c>
      <c r="D899" s="226"/>
      <c r="E899" s="227">
        <v>0.22800000000000001</v>
      </c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22"/>
      <c r="Z899" s="212"/>
      <c r="AA899" s="212"/>
      <c r="AB899" s="212"/>
      <c r="AC899" s="212"/>
      <c r="AD899" s="212"/>
      <c r="AE899" s="212"/>
      <c r="AF899" s="212"/>
      <c r="AG899" s="212" t="s">
        <v>199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55" t="s">
        <v>663</v>
      </c>
      <c r="D900" s="226"/>
      <c r="E900" s="227">
        <v>0.18240000000000001</v>
      </c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22"/>
      <c r="Z900" s="212"/>
      <c r="AA900" s="212"/>
      <c r="AB900" s="212"/>
      <c r="AC900" s="212"/>
      <c r="AD900" s="212"/>
      <c r="AE900" s="212"/>
      <c r="AF900" s="212"/>
      <c r="AG900" s="212" t="s">
        <v>199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3" x14ac:dyDescent="0.2">
      <c r="A901" s="219"/>
      <c r="B901" s="220"/>
      <c r="C901" s="265" t="s">
        <v>242</v>
      </c>
      <c r="D901" s="260"/>
      <c r="E901" s="261">
        <v>0.41039999999999999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22"/>
      <c r="Z901" s="212"/>
      <c r="AA901" s="212"/>
      <c r="AB901" s="212"/>
      <c r="AC901" s="212"/>
      <c r="AD901" s="212"/>
      <c r="AE901" s="212"/>
      <c r="AF901" s="212"/>
      <c r="AG901" s="212" t="s">
        <v>199</v>
      </c>
      <c r="AH901" s="212">
        <v>1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 x14ac:dyDescent="0.2">
      <c r="A902" s="219"/>
      <c r="B902" s="220"/>
      <c r="C902" s="255" t="s">
        <v>291</v>
      </c>
      <c r="D902" s="226"/>
      <c r="E902" s="227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22"/>
      <c r="Z902" s="212"/>
      <c r="AA902" s="212"/>
      <c r="AB902" s="212"/>
      <c r="AC902" s="212"/>
      <c r="AD902" s="212"/>
      <c r="AE902" s="212"/>
      <c r="AF902" s="212"/>
      <c r="AG902" s="212" t="s">
        <v>199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55" t="s">
        <v>662</v>
      </c>
      <c r="D903" s="226"/>
      <c r="E903" s="227">
        <v>0.22800000000000001</v>
      </c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22"/>
      <c r="Z903" s="212"/>
      <c r="AA903" s="212"/>
      <c r="AB903" s="212"/>
      <c r="AC903" s="212"/>
      <c r="AD903" s="212"/>
      <c r="AE903" s="212"/>
      <c r="AF903" s="212"/>
      <c r="AG903" s="212" t="s">
        <v>199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55" t="s">
        <v>663</v>
      </c>
      <c r="D904" s="226"/>
      <c r="E904" s="227">
        <v>0.18240000000000001</v>
      </c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22"/>
      <c r="Z904" s="212"/>
      <c r="AA904" s="212"/>
      <c r="AB904" s="212"/>
      <c r="AC904" s="212"/>
      <c r="AD904" s="212"/>
      <c r="AE904" s="212"/>
      <c r="AF904" s="212"/>
      <c r="AG904" s="212" t="s">
        <v>199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65" t="s">
        <v>242</v>
      </c>
      <c r="D905" s="260"/>
      <c r="E905" s="261">
        <v>0.41039999999999999</v>
      </c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22"/>
      <c r="Z905" s="212"/>
      <c r="AA905" s="212"/>
      <c r="AB905" s="212"/>
      <c r="AC905" s="212"/>
      <c r="AD905" s="212"/>
      <c r="AE905" s="212"/>
      <c r="AF905" s="212"/>
      <c r="AG905" s="212" t="s">
        <v>199</v>
      </c>
      <c r="AH905" s="212">
        <v>1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3" x14ac:dyDescent="0.2">
      <c r="A906" s="219"/>
      <c r="B906" s="220"/>
      <c r="C906" s="255" t="s">
        <v>292</v>
      </c>
      <c r="D906" s="226"/>
      <c r="E906" s="227"/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22"/>
      <c r="Z906" s="212"/>
      <c r="AA906" s="212"/>
      <c r="AB906" s="212"/>
      <c r="AC906" s="212"/>
      <c r="AD906" s="212"/>
      <c r="AE906" s="212"/>
      <c r="AF906" s="212"/>
      <c r="AG906" s="212" t="s">
        <v>199</v>
      </c>
      <c r="AH906" s="212">
        <v>0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3" x14ac:dyDescent="0.2">
      <c r="A907" s="219"/>
      <c r="B907" s="220"/>
      <c r="C907" s="255" t="s">
        <v>662</v>
      </c>
      <c r="D907" s="226"/>
      <c r="E907" s="227">
        <v>0.22800000000000001</v>
      </c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22"/>
      <c r="Z907" s="212"/>
      <c r="AA907" s="212"/>
      <c r="AB907" s="212"/>
      <c r="AC907" s="212"/>
      <c r="AD907" s="212"/>
      <c r="AE907" s="212"/>
      <c r="AF907" s="212"/>
      <c r="AG907" s="212" t="s">
        <v>199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">
      <c r="A908" s="219"/>
      <c r="B908" s="220"/>
      <c r="C908" s="255" t="s">
        <v>663</v>
      </c>
      <c r="D908" s="226"/>
      <c r="E908" s="227">
        <v>0.18240000000000001</v>
      </c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22"/>
      <c r="Z908" s="212"/>
      <c r="AA908" s="212"/>
      <c r="AB908" s="212"/>
      <c r="AC908" s="212"/>
      <c r="AD908" s="212"/>
      <c r="AE908" s="212"/>
      <c r="AF908" s="212"/>
      <c r="AG908" s="212" t="s">
        <v>199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65" t="s">
        <v>242</v>
      </c>
      <c r="D909" s="260"/>
      <c r="E909" s="261">
        <v>0.41039999999999999</v>
      </c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22"/>
      <c r="Z909" s="212"/>
      <c r="AA909" s="212"/>
      <c r="AB909" s="212"/>
      <c r="AC909" s="212"/>
      <c r="AD909" s="212"/>
      <c r="AE909" s="212"/>
      <c r="AF909" s="212"/>
      <c r="AG909" s="212" t="s">
        <v>199</v>
      </c>
      <c r="AH909" s="212">
        <v>1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3" x14ac:dyDescent="0.2">
      <c r="A910" s="219"/>
      <c r="B910" s="220"/>
      <c r="C910" s="255" t="s">
        <v>293</v>
      </c>
      <c r="D910" s="226"/>
      <c r="E910" s="227"/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22"/>
      <c r="Z910" s="212"/>
      <c r="AA910" s="212"/>
      <c r="AB910" s="212"/>
      <c r="AC910" s="212"/>
      <c r="AD910" s="212"/>
      <c r="AE910" s="212"/>
      <c r="AF910" s="212"/>
      <c r="AG910" s="212" t="s">
        <v>199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3" x14ac:dyDescent="0.2">
      <c r="A911" s="219"/>
      <c r="B911" s="220"/>
      <c r="C911" s="255" t="s">
        <v>662</v>
      </c>
      <c r="D911" s="226"/>
      <c r="E911" s="227">
        <v>0.22800000000000001</v>
      </c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22"/>
      <c r="Z911" s="212"/>
      <c r="AA911" s="212"/>
      <c r="AB911" s="212"/>
      <c r="AC911" s="212"/>
      <c r="AD911" s="212"/>
      <c r="AE911" s="212"/>
      <c r="AF911" s="212"/>
      <c r="AG911" s="212" t="s">
        <v>199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19"/>
      <c r="B912" s="220"/>
      <c r="C912" s="255" t="s">
        <v>663</v>
      </c>
      <c r="D912" s="226"/>
      <c r="E912" s="227">
        <v>0.18240000000000001</v>
      </c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22"/>
      <c r="Z912" s="212"/>
      <c r="AA912" s="212"/>
      <c r="AB912" s="212"/>
      <c r="AC912" s="212"/>
      <c r="AD912" s="212"/>
      <c r="AE912" s="212"/>
      <c r="AF912" s="212"/>
      <c r="AG912" s="212" t="s">
        <v>199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">
      <c r="A913" s="219"/>
      <c r="B913" s="220"/>
      <c r="C913" s="265" t="s">
        <v>242</v>
      </c>
      <c r="D913" s="260"/>
      <c r="E913" s="261">
        <v>0.41039999999999999</v>
      </c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22"/>
      <c r="Z913" s="212"/>
      <c r="AA913" s="212"/>
      <c r="AB913" s="212"/>
      <c r="AC913" s="212"/>
      <c r="AD913" s="212"/>
      <c r="AE913" s="212"/>
      <c r="AF913" s="212"/>
      <c r="AG913" s="212" t="s">
        <v>199</v>
      </c>
      <c r="AH913" s="212">
        <v>1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3" x14ac:dyDescent="0.2">
      <c r="A914" s="219"/>
      <c r="B914" s="220"/>
      <c r="C914" s="255" t="s">
        <v>294</v>
      </c>
      <c r="D914" s="226"/>
      <c r="E914" s="227"/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22"/>
      <c r="Z914" s="212"/>
      <c r="AA914" s="212"/>
      <c r="AB914" s="212"/>
      <c r="AC914" s="212"/>
      <c r="AD914" s="212"/>
      <c r="AE914" s="212"/>
      <c r="AF914" s="212"/>
      <c r="AG914" s="212" t="s">
        <v>199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19"/>
      <c r="B915" s="220"/>
      <c r="C915" s="255" t="s">
        <v>662</v>
      </c>
      <c r="D915" s="226"/>
      <c r="E915" s="227">
        <v>0.22800000000000001</v>
      </c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22"/>
      <c r="Z915" s="212"/>
      <c r="AA915" s="212"/>
      <c r="AB915" s="212"/>
      <c r="AC915" s="212"/>
      <c r="AD915" s="212"/>
      <c r="AE915" s="212"/>
      <c r="AF915" s="212"/>
      <c r="AG915" s="212" t="s">
        <v>199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55" t="s">
        <v>663</v>
      </c>
      <c r="D916" s="226"/>
      <c r="E916" s="227">
        <v>0.18240000000000001</v>
      </c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22"/>
      <c r="Z916" s="212"/>
      <c r="AA916" s="212"/>
      <c r="AB916" s="212"/>
      <c r="AC916" s="212"/>
      <c r="AD916" s="212"/>
      <c r="AE916" s="212"/>
      <c r="AF916" s="212"/>
      <c r="AG916" s="212" t="s">
        <v>199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65" t="s">
        <v>242</v>
      </c>
      <c r="D917" s="260"/>
      <c r="E917" s="261">
        <v>0.41039999999999999</v>
      </c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22"/>
      <c r="Z917" s="212"/>
      <c r="AA917" s="212"/>
      <c r="AB917" s="212"/>
      <c r="AC917" s="212"/>
      <c r="AD917" s="212"/>
      <c r="AE917" s="212"/>
      <c r="AF917" s="212"/>
      <c r="AG917" s="212" t="s">
        <v>199</v>
      </c>
      <c r="AH917" s="212">
        <v>1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19"/>
      <c r="B918" s="220"/>
      <c r="C918" s="255" t="s">
        <v>295</v>
      </c>
      <c r="D918" s="226"/>
      <c r="E918" s="227"/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22"/>
      <c r="Z918" s="212"/>
      <c r="AA918" s="212"/>
      <c r="AB918" s="212"/>
      <c r="AC918" s="212"/>
      <c r="AD918" s="212"/>
      <c r="AE918" s="212"/>
      <c r="AF918" s="212"/>
      <c r="AG918" s="212" t="s">
        <v>199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19"/>
      <c r="B919" s="220"/>
      <c r="C919" s="255" t="s">
        <v>662</v>
      </c>
      <c r="D919" s="226"/>
      <c r="E919" s="227">
        <v>0.22800000000000001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22"/>
      <c r="Z919" s="212"/>
      <c r="AA919" s="212"/>
      <c r="AB919" s="212"/>
      <c r="AC919" s="212"/>
      <c r="AD919" s="212"/>
      <c r="AE919" s="212"/>
      <c r="AF919" s="212"/>
      <c r="AG919" s="212" t="s">
        <v>199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">
      <c r="A920" s="219"/>
      <c r="B920" s="220"/>
      <c r="C920" s="255" t="s">
        <v>663</v>
      </c>
      <c r="D920" s="226"/>
      <c r="E920" s="227">
        <v>0.18240000000000001</v>
      </c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22"/>
      <c r="Z920" s="212"/>
      <c r="AA920" s="212"/>
      <c r="AB920" s="212"/>
      <c r="AC920" s="212"/>
      <c r="AD920" s="212"/>
      <c r="AE920" s="212"/>
      <c r="AF920" s="212"/>
      <c r="AG920" s="212" t="s">
        <v>199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 x14ac:dyDescent="0.2">
      <c r="A921" s="219"/>
      <c r="B921" s="220"/>
      <c r="C921" s="265" t="s">
        <v>242</v>
      </c>
      <c r="D921" s="260"/>
      <c r="E921" s="261">
        <v>0.41039999999999999</v>
      </c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22"/>
      <c r="Z921" s="212"/>
      <c r="AA921" s="212"/>
      <c r="AB921" s="212"/>
      <c r="AC921" s="212"/>
      <c r="AD921" s="212"/>
      <c r="AE921" s="212"/>
      <c r="AF921" s="212"/>
      <c r="AG921" s="212" t="s">
        <v>199</v>
      </c>
      <c r="AH921" s="212">
        <v>1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ht="22.5" outlineLevel="1" x14ac:dyDescent="0.2">
      <c r="A922" s="236">
        <v>95</v>
      </c>
      <c r="B922" s="237" t="s">
        <v>870</v>
      </c>
      <c r="C922" s="253" t="s">
        <v>871</v>
      </c>
      <c r="D922" s="238" t="s">
        <v>340</v>
      </c>
      <c r="E922" s="239">
        <v>5.04</v>
      </c>
      <c r="F922" s="240"/>
      <c r="G922" s="241">
        <f>ROUND(E922*F922,2)</f>
        <v>0</v>
      </c>
      <c r="H922" s="240"/>
      <c r="I922" s="241">
        <f>ROUND(E922*H922,2)</f>
        <v>0</v>
      </c>
      <c r="J922" s="240"/>
      <c r="K922" s="241">
        <f>ROUND(E922*J922,2)</f>
        <v>0</v>
      </c>
      <c r="L922" s="241">
        <v>12</v>
      </c>
      <c r="M922" s="241">
        <f>G922*(1+L922/100)</f>
        <v>0</v>
      </c>
      <c r="N922" s="239">
        <v>3.2000000000000003E-4</v>
      </c>
      <c r="O922" s="239">
        <f>ROUND(E922*N922,2)</f>
        <v>0</v>
      </c>
      <c r="P922" s="239">
        <v>0</v>
      </c>
      <c r="Q922" s="239">
        <f>ROUND(E922*P922,2)</f>
        <v>0</v>
      </c>
      <c r="R922" s="241" t="s">
        <v>867</v>
      </c>
      <c r="S922" s="241" t="s">
        <v>180</v>
      </c>
      <c r="T922" s="242" t="s">
        <v>180</v>
      </c>
      <c r="U922" s="222">
        <v>0.23599999999999999</v>
      </c>
      <c r="V922" s="222">
        <f>ROUND(E922*U922,2)</f>
        <v>1.19</v>
      </c>
      <c r="W922" s="222"/>
      <c r="X922" s="222" t="s">
        <v>226</v>
      </c>
      <c r="Y922" s="222" t="s">
        <v>183</v>
      </c>
      <c r="Z922" s="212"/>
      <c r="AA922" s="212"/>
      <c r="AB922" s="212"/>
      <c r="AC922" s="212"/>
      <c r="AD922" s="212"/>
      <c r="AE922" s="212"/>
      <c r="AF922" s="212"/>
      <c r="AG922" s="212" t="s">
        <v>227</v>
      </c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2" x14ac:dyDescent="0.2">
      <c r="A923" s="219"/>
      <c r="B923" s="220"/>
      <c r="C923" s="255" t="s">
        <v>660</v>
      </c>
      <c r="D923" s="226"/>
      <c r="E923" s="227"/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22"/>
      <c r="Z923" s="212"/>
      <c r="AA923" s="212"/>
      <c r="AB923" s="212"/>
      <c r="AC923" s="212"/>
      <c r="AD923" s="212"/>
      <c r="AE923" s="212"/>
      <c r="AF923" s="212"/>
      <c r="AG923" s="212" t="s">
        <v>199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19"/>
      <c r="B924" s="220"/>
      <c r="C924" s="255" t="s">
        <v>661</v>
      </c>
      <c r="D924" s="226"/>
      <c r="E924" s="227"/>
      <c r="F924" s="222"/>
      <c r="G924" s="222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22"/>
      <c r="Z924" s="212"/>
      <c r="AA924" s="212"/>
      <c r="AB924" s="212"/>
      <c r="AC924" s="212"/>
      <c r="AD924" s="212"/>
      <c r="AE924" s="212"/>
      <c r="AF924" s="212"/>
      <c r="AG924" s="212" t="s">
        <v>199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19"/>
      <c r="B925" s="220"/>
      <c r="C925" s="255" t="s">
        <v>287</v>
      </c>
      <c r="D925" s="226"/>
      <c r="E925" s="227"/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22"/>
      <c r="Z925" s="212"/>
      <c r="AA925" s="212"/>
      <c r="AB925" s="212"/>
      <c r="AC925" s="212"/>
      <c r="AD925" s="212"/>
      <c r="AE925" s="212"/>
      <c r="AF925" s="212"/>
      <c r="AG925" s="212" t="s">
        <v>199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19"/>
      <c r="B926" s="220"/>
      <c r="C926" s="255" t="s">
        <v>872</v>
      </c>
      <c r="D926" s="226"/>
      <c r="E926" s="227">
        <v>0.4</v>
      </c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22"/>
      <c r="Z926" s="212"/>
      <c r="AA926" s="212"/>
      <c r="AB926" s="212"/>
      <c r="AC926" s="212"/>
      <c r="AD926" s="212"/>
      <c r="AE926" s="212"/>
      <c r="AF926" s="212"/>
      <c r="AG926" s="212" t="s">
        <v>199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3" x14ac:dyDescent="0.2">
      <c r="A927" s="219"/>
      <c r="B927" s="220"/>
      <c r="C927" s="255" t="s">
        <v>873</v>
      </c>
      <c r="D927" s="226"/>
      <c r="E927" s="227">
        <v>0.32</v>
      </c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22"/>
      <c r="Z927" s="212"/>
      <c r="AA927" s="212"/>
      <c r="AB927" s="212"/>
      <c r="AC927" s="212"/>
      <c r="AD927" s="212"/>
      <c r="AE927" s="212"/>
      <c r="AF927" s="212"/>
      <c r="AG927" s="212" t="s">
        <v>199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 x14ac:dyDescent="0.2">
      <c r="A928" s="219"/>
      <c r="B928" s="220"/>
      <c r="C928" s="265" t="s">
        <v>242</v>
      </c>
      <c r="D928" s="260"/>
      <c r="E928" s="261">
        <v>0.72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22"/>
      <c r="Z928" s="212"/>
      <c r="AA928" s="212"/>
      <c r="AB928" s="212"/>
      <c r="AC928" s="212"/>
      <c r="AD928" s="212"/>
      <c r="AE928" s="212"/>
      <c r="AF928" s="212"/>
      <c r="AG928" s="212" t="s">
        <v>199</v>
      </c>
      <c r="AH928" s="212">
        <v>1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19"/>
      <c r="B929" s="220"/>
      <c r="C929" s="255" t="s">
        <v>290</v>
      </c>
      <c r="D929" s="226"/>
      <c r="E929" s="227"/>
      <c r="F929" s="222"/>
      <c r="G929" s="222"/>
      <c r="H929" s="222"/>
      <c r="I929" s="222"/>
      <c r="J929" s="222"/>
      <c r="K929" s="222"/>
      <c r="L929" s="222"/>
      <c r="M929" s="222"/>
      <c r="N929" s="221"/>
      <c r="O929" s="221"/>
      <c r="P929" s="221"/>
      <c r="Q929" s="221"/>
      <c r="R929" s="222"/>
      <c r="S929" s="222"/>
      <c r="T929" s="222"/>
      <c r="U929" s="222"/>
      <c r="V929" s="222"/>
      <c r="W929" s="222"/>
      <c r="X929" s="222"/>
      <c r="Y929" s="222"/>
      <c r="Z929" s="212"/>
      <c r="AA929" s="212"/>
      <c r="AB929" s="212"/>
      <c r="AC929" s="212"/>
      <c r="AD929" s="212"/>
      <c r="AE929" s="212"/>
      <c r="AF929" s="212"/>
      <c r="AG929" s="212" t="s">
        <v>199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 x14ac:dyDescent="0.2">
      <c r="A930" s="219"/>
      <c r="B930" s="220"/>
      <c r="C930" s="255" t="s">
        <v>872</v>
      </c>
      <c r="D930" s="226"/>
      <c r="E930" s="227">
        <v>0.4</v>
      </c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22"/>
      <c r="Z930" s="212"/>
      <c r="AA930" s="212"/>
      <c r="AB930" s="212"/>
      <c r="AC930" s="212"/>
      <c r="AD930" s="212"/>
      <c r="AE930" s="212"/>
      <c r="AF930" s="212"/>
      <c r="AG930" s="212" t="s">
        <v>199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">
      <c r="A931" s="219"/>
      <c r="B931" s="220"/>
      <c r="C931" s="255" t="s">
        <v>873</v>
      </c>
      <c r="D931" s="226"/>
      <c r="E931" s="227">
        <v>0.32</v>
      </c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22"/>
      <c r="Z931" s="212"/>
      <c r="AA931" s="212"/>
      <c r="AB931" s="212"/>
      <c r="AC931" s="212"/>
      <c r="AD931" s="212"/>
      <c r="AE931" s="212"/>
      <c r="AF931" s="212"/>
      <c r="AG931" s="212" t="s">
        <v>199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">
      <c r="A932" s="219"/>
      <c r="B932" s="220"/>
      <c r="C932" s="265" t="s">
        <v>242</v>
      </c>
      <c r="D932" s="260"/>
      <c r="E932" s="261">
        <v>0.72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22"/>
      <c r="Z932" s="212"/>
      <c r="AA932" s="212"/>
      <c r="AB932" s="212"/>
      <c r="AC932" s="212"/>
      <c r="AD932" s="212"/>
      <c r="AE932" s="212"/>
      <c r="AF932" s="212"/>
      <c r="AG932" s="212" t="s">
        <v>199</v>
      </c>
      <c r="AH932" s="212">
        <v>1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3" x14ac:dyDescent="0.2">
      <c r="A933" s="219"/>
      <c r="B933" s="220"/>
      <c r="C933" s="255" t="s">
        <v>291</v>
      </c>
      <c r="D933" s="226"/>
      <c r="E933" s="227"/>
      <c r="F933" s="222"/>
      <c r="G933" s="222"/>
      <c r="H933" s="222"/>
      <c r="I933" s="222"/>
      <c r="J933" s="222"/>
      <c r="K933" s="222"/>
      <c r="L933" s="222"/>
      <c r="M933" s="222"/>
      <c r="N933" s="221"/>
      <c r="O933" s="221"/>
      <c r="P933" s="221"/>
      <c r="Q933" s="221"/>
      <c r="R933" s="222"/>
      <c r="S933" s="222"/>
      <c r="T933" s="222"/>
      <c r="U933" s="222"/>
      <c r="V933" s="222"/>
      <c r="W933" s="222"/>
      <c r="X933" s="222"/>
      <c r="Y933" s="222"/>
      <c r="Z933" s="212"/>
      <c r="AA933" s="212"/>
      <c r="AB933" s="212"/>
      <c r="AC933" s="212"/>
      <c r="AD933" s="212"/>
      <c r="AE933" s="212"/>
      <c r="AF933" s="212"/>
      <c r="AG933" s="212" t="s">
        <v>199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 x14ac:dyDescent="0.2">
      <c r="A934" s="219"/>
      <c r="B934" s="220"/>
      <c r="C934" s="255" t="s">
        <v>872</v>
      </c>
      <c r="D934" s="226"/>
      <c r="E934" s="227">
        <v>0.4</v>
      </c>
      <c r="F934" s="222"/>
      <c r="G934" s="222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22"/>
      <c r="Z934" s="212"/>
      <c r="AA934" s="212"/>
      <c r="AB934" s="212"/>
      <c r="AC934" s="212"/>
      <c r="AD934" s="212"/>
      <c r="AE934" s="212"/>
      <c r="AF934" s="212"/>
      <c r="AG934" s="212" t="s">
        <v>199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 x14ac:dyDescent="0.2">
      <c r="A935" s="219"/>
      <c r="B935" s="220"/>
      <c r="C935" s="255" t="s">
        <v>873</v>
      </c>
      <c r="D935" s="226"/>
      <c r="E935" s="227">
        <v>0.32</v>
      </c>
      <c r="F935" s="222"/>
      <c r="G935" s="222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22"/>
      <c r="Z935" s="212"/>
      <c r="AA935" s="212"/>
      <c r="AB935" s="212"/>
      <c r="AC935" s="212"/>
      <c r="AD935" s="212"/>
      <c r="AE935" s="212"/>
      <c r="AF935" s="212"/>
      <c r="AG935" s="212" t="s">
        <v>199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65" t="s">
        <v>242</v>
      </c>
      <c r="D936" s="260"/>
      <c r="E936" s="261">
        <v>0.72</v>
      </c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22"/>
      <c r="Z936" s="212"/>
      <c r="AA936" s="212"/>
      <c r="AB936" s="212"/>
      <c r="AC936" s="212"/>
      <c r="AD936" s="212"/>
      <c r="AE936" s="212"/>
      <c r="AF936" s="212"/>
      <c r="AG936" s="212" t="s">
        <v>199</v>
      </c>
      <c r="AH936" s="212">
        <v>1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55" t="s">
        <v>292</v>
      </c>
      <c r="D937" s="226"/>
      <c r="E937" s="227"/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22"/>
      <c r="Z937" s="212"/>
      <c r="AA937" s="212"/>
      <c r="AB937" s="212"/>
      <c r="AC937" s="212"/>
      <c r="AD937" s="212"/>
      <c r="AE937" s="212"/>
      <c r="AF937" s="212"/>
      <c r="AG937" s="212" t="s">
        <v>199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3" x14ac:dyDescent="0.2">
      <c r="A938" s="219"/>
      <c r="B938" s="220"/>
      <c r="C938" s="255" t="s">
        <v>872</v>
      </c>
      <c r="D938" s="226"/>
      <c r="E938" s="227">
        <v>0.4</v>
      </c>
      <c r="F938" s="222"/>
      <c r="G938" s="222"/>
      <c r="H938" s="222"/>
      <c r="I938" s="222"/>
      <c r="J938" s="222"/>
      <c r="K938" s="222"/>
      <c r="L938" s="222"/>
      <c r="M938" s="222"/>
      <c r="N938" s="221"/>
      <c r="O938" s="221"/>
      <c r="P938" s="221"/>
      <c r="Q938" s="221"/>
      <c r="R938" s="222"/>
      <c r="S938" s="222"/>
      <c r="T938" s="222"/>
      <c r="U938" s="222"/>
      <c r="V938" s="222"/>
      <c r="W938" s="222"/>
      <c r="X938" s="222"/>
      <c r="Y938" s="222"/>
      <c r="Z938" s="212"/>
      <c r="AA938" s="212"/>
      <c r="AB938" s="212"/>
      <c r="AC938" s="212"/>
      <c r="AD938" s="212"/>
      <c r="AE938" s="212"/>
      <c r="AF938" s="212"/>
      <c r="AG938" s="212" t="s">
        <v>199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 x14ac:dyDescent="0.2">
      <c r="A939" s="219"/>
      <c r="B939" s="220"/>
      <c r="C939" s="255" t="s">
        <v>873</v>
      </c>
      <c r="D939" s="226"/>
      <c r="E939" s="227">
        <v>0.32</v>
      </c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22"/>
      <c r="Z939" s="212"/>
      <c r="AA939" s="212"/>
      <c r="AB939" s="212"/>
      <c r="AC939" s="212"/>
      <c r="AD939" s="212"/>
      <c r="AE939" s="212"/>
      <c r="AF939" s="212"/>
      <c r="AG939" s="212" t="s">
        <v>199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 x14ac:dyDescent="0.2">
      <c r="A940" s="219"/>
      <c r="B940" s="220"/>
      <c r="C940" s="265" t="s">
        <v>242</v>
      </c>
      <c r="D940" s="260"/>
      <c r="E940" s="261">
        <v>0.72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22"/>
      <c r="Z940" s="212"/>
      <c r="AA940" s="212"/>
      <c r="AB940" s="212"/>
      <c r="AC940" s="212"/>
      <c r="AD940" s="212"/>
      <c r="AE940" s="212"/>
      <c r="AF940" s="212"/>
      <c r="AG940" s="212" t="s">
        <v>199</v>
      </c>
      <c r="AH940" s="212">
        <v>1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 x14ac:dyDescent="0.2">
      <c r="A941" s="219"/>
      <c r="B941" s="220"/>
      <c r="C941" s="255" t="s">
        <v>293</v>
      </c>
      <c r="D941" s="226"/>
      <c r="E941" s="227"/>
      <c r="F941" s="222"/>
      <c r="G941" s="222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22"/>
      <c r="Z941" s="212"/>
      <c r="AA941" s="212"/>
      <c r="AB941" s="212"/>
      <c r="AC941" s="212"/>
      <c r="AD941" s="212"/>
      <c r="AE941" s="212"/>
      <c r="AF941" s="212"/>
      <c r="AG941" s="212" t="s">
        <v>199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55" t="s">
        <v>872</v>
      </c>
      <c r="D942" s="226"/>
      <c r="E942" s="227">
        <v>0.4</v>
      </c>
      <c r="F942" s="222"/>
      <c r="G942" s="222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22"/>
      <c r="Z942" s="212"/>
      <c r="AA942" s="212"/>
      <c r="AB942" s="212"/>
      <c r="AC942" s="212"/>
      <c r="AD942" s="212"/>
      <c r="AE942" s="212"/>
      <c r="AF942" s="212"/>
      <c r="AG942" s="212" t="s">
        <v>199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19"/>
      <c r="B943" s="220"/>
      <c r="C943" s="255" t="s">
        <v>873</v>
      </c>
      <c r="D943" s="226"/>
      <c r="E943" s="227">
        <v>0.32</v>
      </c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22"/>
      <c r="Z943" s="212"/>
      <c r="AA943" s="212"/>
      <c r="AB943" s="212"/>
      <c r="AC943" s="212"/>
      <c r="AD943" s="212"/>
      <c r="AE943" s="212"/>
      <c r="AF943" s="212"/>
      <c r="AG943" s="212" t="s">
        <v>199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19"/>
      <c r="B944" s="220"/>
      <c r="C944" s="265" t="s">
        <v>242</v>
      </c>
      <c r="D944" s="260"/>
      <c r="E944" s="261">
        <v>0.72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22"/>
      <c r="Z944" s="212"/>
      <c r="AA944" s="212"/>
      <c r="AB944" s="212"/>
      <c r="AC944" s="212"/>
      <c r="AD944" s="212"/>
      <c r="AE944" s="212"/>
      <c r="AF944" s="212"/>
      <c r="AG944" s="212" t="s">
        <v>199</v>
      </c>
      <c r="AH944" s="212">
        <v>1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55" t="s">
        <v>294</v>
      </c>
      <c r="D945" s="226"/>
      <c r="E945" s="227"/>
      <c r="F945" s="222"/>
      <c r="G945" s="222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22"/>
      <c r="Z945" s="212"/>
      <c r="AA945" s="212"/>
      <c r="AB945" s="212"/>
      <c r="AC945" s="212"/>
      <c r="AD945" s="212"/>
      <c r="AE945" s="212"/>
      <c r="AF945" s="212"/>
      <c r="AG945" s="212" t="s">
        <v>199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">
      <c r="A946" s="219"/>
      <c r="B946" s="220"/>
      <c r="C946" s="255" t="s">
        <v>872</v>
      </c>
      <c r="D946" s="226"/>
      <c r="E946" s="227">
        <v>0.4</v>
      </c>
      <c r="F946" s="222"/>
      <c r="G946" s="222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22"/>
      <c r="Z946" s="212"/>
      <c r="AA946" s="212"/>
      <c r="AB946" s="212"/>
      <c r="AC946" s="212"/>
      <c r="AD946" s="212"/>
      <c r="AE946" s="212"/>
      <c r="AF946" s="212"/>
      <c r="AG946" s="212" t="s">
        <v>199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19"/>
      <c r="B947" s="220"/>
      <c r="C947" s="255" t="s">
        <v>873</v>
      </c>
      <c r="D947" s="226"/>
      <c r="E947" s="227">
        <v>0.32</v>
      </c>
      <c r="F947" s="222"/>
      <c r="G947" s="222"/>
      <c r="H947" s="222"/>
      <c r="I947" s="222"/>
      <c r="J947" s="222"/>
      <c r="K947" s="222"/>
      <c r="L947" s="222"/>
      <c r="M947" s="222"/>
      <c r="N947" s="221"/>
      <c r="O947" s="221"/>
      <c r="P947" s="221"/>
      <c r="Q947" s="221"/>
      <c r="R947" s="222"/>
      <c r="S947" s="222"/>
      <c r="T947" s="222"/>
      <c r="U947" s="222"/>
      <c r="V947" s="222"/>
      <c r="W947" s="222"/>
      <c r="X947" s="222"/>
      <c r="Y947" s="222"/>
      <c r="Z947" s="212"/>
      <c r="AA947" s="212"/>
      <c r="AB947" s="212"/>
      <c r="AC947" s="212"/>
      <c r="AD947" s="212"/>
      <c r="AE947" s="212"/>
      <c r="AF947" s="212"/>
      <c r="AG947" s="212" t="s">
        <v>199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19"/>
      <c r="B948" s="220"/>
      <c r="C948" s="265" t="s">
        <v>242</v>
      </c>
      <c r="D948" s="260"/>
      <c r="E948" s="261">
        <v>0.72</v>
      </c>
      <c r="F948" s="222"/>
      <c r="G948" s="22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22"/>
      <c r="Z948" s="212"/>
      <c r="AA948" s="212"/>
      <c r="AB948" s="212"/>
      <c r="AC948" s="212"/>
      <c r="AD948" s="212"/>
      <c r="AE948" s="212"/>
      <c r="AF948" s="212"/>
      <c r="AG948" s="212" t="s">
        <v>199</v>
      </c>
      <c r="AH948" s="212">
        <v>1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55" t="s">
        <v>295</v>
      </c>
      <c r="D949" s="226"/>
      <c r="E949" s="227"/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22"/>
      <c r="Z949" s="212"/>
      <c r="AA949" s="212"/>
      <c r="AB949" s="212"/>
      <c r="AC949" s="212"/>
      <c r="AD949" s="212"/>
      <c r="AE949" s="212"/>
      <c r="AF949" s="212"/>
      <c r="AG949" s="212" t="s">
        <v>199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19"/>
      <c r="B950" s="220"/>
      <c r="C950" s="255" t="s">
        <v>872</v>
      </c>
      <c r="D950" s="226"/>
      <c r="E950" s="227">
        <v>0.4</v>
      </c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22"/>
      <c r="Z950" s="212"/>
      <c r="AA950" s="212"/>
      <c r="AB950" s="212"/>
      <c r="AC950" s="212"/>
      <c r="AD950" s="212"/>
      <c r="AE950" s="212"/>
      <c r="AF950" s="212"/>
      <c r="AG950" s="212" t="s">
        <v>199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19"/>
      <c r="B951" s="220"/>
      <c r="C951" s="255" t="s">
        <v>873</v>
      </c>
      <c r="D951" s="226"/>
      <c r="E951" s="227">
        <v>0.32</v>
      </c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22"/>
      <c r="Z951" s="212"/>
      <c r="AA951" s="212"/>
      <c r="AB951" s="212"/>
      <c r="AC951" s="212"/>
      <c r="AD951" s="212"/>
      <c r="AE951" s="212"/>
      <c r="AF951" s="212"/>
      <c r="AG951" s="212" t="s">
        <v>199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 x14ac:dyDescent="0.2">
      <c r="A952" s="219"/>
      <c r="B952" s="220"/>
      <c r="C952" s="265" t="s">
        <v>242</v>
      </c>
      <c r="D952" s="260"/>
      <c r="E952" s="261">
        <v>0.72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22"/>
      <c r="Z952" s="212"/>
      <c r="AA952" s="212"/>
      <c r="AB952" s="212"/>
      <c r="AC952" s="212"/>
      <c r="AD952" s="212"/>
      <c r="AE952" s="212"/>
      <c r="AF952" s="212"/>
      <c r="AG952" s="212" t="s">
        <v>199</v>
      </c>
      <c r="AH952" s="212">
        <v>1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ht="22.5" outlineLevel="1" x14ac:dyDescent="0.2">
      <c r="A953" s="236">
        <v>96</v>
      </c>
      <c r="B953" s="237" t="s">
        <v>874</v>
      </c>
      <c r="C953" s="253" t="s">
        <v>875</v>
      </c>
      <c r="D953" s="238" t="s">
        <v>262</v>
      </c>
      <c r="E953" s="239">
        <v>2.8727999999999998</v>
      </c>
      <c r="F953" s="240"/>
      <c r="G953" s="241">
        <f>ROUND(E953*F953,2)</f>
        <v>0</v>
      </c>
      <c r="H953" s="240"/>
      <c r="I953" s="241">
        <f>ROUND(E953*H953,2)</f>
        <v>0</v>
      </c>
      <c r="J953" s="240"/>
      <c r="K953" s="241">
        <f>ROUND(E953*J953,2)</f>
        <v>0</v>
      </c>
      <c r="L953" s="241">
        <v>12</v>
      </c>
      <c r="M953" s="241">
        <f>G953*(1+L953/100)</f>
        <v>0</v>
      </c>
      <c r="N953" s="239">
        <v>5.1500000000000001E-3</v>
      </c>
      <c r="O953" s="239">
        <f>ROUND(E953*N953,2)</f>
        <v>0.01</v>
      </c>
      <c r="P953" s="239">
        <v>0</v>
      </c>
      <c r="Q953" s="239">
        <f>ROUND(E953*P953,2)</f>
        <v>0</v>
      </c>
      <c r="R953" s="241" t="s">
        <v>867</v>
      </c>
      <c r="S953" s="241" t="s">
        <v>180</v>
      </c>
      <c r="T953" s="242" t="s">
        <v>180</v>
      </c>
      <c r="U953" s="222">
        <v>1.04</v>
      </c>
      <c r="V953" s="222">
        <f>ROUND(E953*U953,2)</f>
        <v>2.99</v>
      </c>
      <c r="W953" s="222"/>
      <c r="X953" s="222" t="s">
        <v>226</v>
      </c>
      <c r="Y953" s="222" t="s">
        <v>183</v>
      </c>
      <c r="Z953" s="212"/>
      <c r="AA953" s="212"/>
      <c r="AB953" s="212"/>
      <c r="AC953" s="212"/>
      <c r="AD953" s="212"/>
      <c r="AE953" s="212"/>
      <c r="AF953" s="212"/>
      <c r="AG953" s="212" t="s">
        <v>227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2" x14ac:dyDescent="0.2">
      <c r="A954" s="219"/>
      <c r="B954" s="220"/>
      <c r="C954" s="255" t="s">
        <v>660</v>
      </c>
      <c r="D954" s="226"/>
      <c r="E954" s="227"/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22"/>
      <c r="Z954" s="212"/>
      <c r="AA954" s="212"/>
      <c r="AB954" s="212"/>
      <c r="AC954" s="212"/>
      <c r="AD954" s="212"/>
      <c r="AE954" s="212"/>
      <c r="AF954" s="212"/>
      <c r="AG954" s="212" t="s">
        <v>199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">
      <c r="A955" s="219"/>
      <c r="B955" s="220"/>
      <c r="C955" s="255" t="s">
        <v>661</v>
      </c>
      <c r="D955" s="226"/>
      <c r="E955" s="227"/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22"/>
      <c r="Z955" s="212"/>
      <c r="AA955" s="212"/>
      <c r="AB955" s="212"/>
      <c r="AC955" s="212"/>
      <c r="AD955" s="212"/>
      <c r="AE955" s="212"/>
      <c r="AF955" s="212"/>
      <c r="AG955" s="212" t="s">
        <v>199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">
      <c r="A956" s="219"/>
      <c r="B956" s="220"/>
      <c r="C956" s="255" t="s">
        <v>287</v>
      </c>
      <c r="D956" s="226"/>
      <c r="E956" s="227"/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22"/>
      <c r="Z956" s="212"/>
      <c r="AA956" s="212"/>
      <c r="AB956" s="212"/>
      <c r="AC956" s="212"/>
      <c r="AD956" s="212"/>
      <c r="AE956" s="212"/>
      <c r="AF956" s="212"/>
      <c r="AG956" s="212" t="s">
        <v>199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19"/>
      <c r="B957" s="220"/>
      <c r="C957" s="255" t="s">
        <v>662</v>
      </c>
      <c r="D957" s="226"/>
      <c r="E957" s="227">
        <v>0.22800000000000001</v>
      </c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22"/>
      <c r="Z957" s="212"/>
      <c r="AA957" s="212"/>
      <c r="AB957" s="212"/>
      <c r="AC957" s="212"/>
      <c r="AD957" s="212"/>
      <c r="AE957" s="212"/>
      <c r="AF957" s="212"/>
      <c r="AG957" s="212" t="s">
        <v>199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55" t="s">
        <v>663</v>
      </c>
      <c r="D958" s="226"/>
      <c r="E958" s="227">
        <v>0.18240000000000001</v>
      </c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22"/>
      <c r="Z958" s="212"/>
      <c r="AA958" s="212"/>
      <c r="AB958" s="212"/>
      <c r="AC958" s="212"/>
      <c r="AD958" s="212"/>
      <c r="AE958" s="212"/>
      <c r="AF958" s="212"/>
      <c r="AG958" s="212" t="s">
        <v>199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3" x14ac:dyDescent="0.2">
      <c r="A959" s="219"/>
      <c r="B959" s="220"/>
      <c r="C959" s="265" t="s">
        <v>242</v>
      </c>
      <c r="D959" s="260"/>
      <c r="E959" s="261">
        <v>0.41039999999999999</v>
      </c>
      <c r="F959" s="222"/>
      <c r="G959" s="222"/>
      <c r="H959" s="222"/>
      <c r="I959" s="222"/>
      <c r="J959" s="222"/>
      <c r="K959" s="222"/>
      <c r="L959" s="222"/>
      <c r="M959" s="222"/>
      <c r="N959" s="221"/>
      <c r="O959" s="221"/>
      <c r="P959" s="221"/>
      <c r="Q959" s="221"/>
      <c r="R959" s="222"/>
      <c r="S959" s="222"/>
      <c r="T959" s="222"/>
      <c r="U959" s="222"/>
      <c r="V959" s="222"/>
      <c r="W959" s="222"/>
      <c r="X959" s="222"/>
      <c r="Y959" s="222"/>
      <c r="Z959" s="212"/>
      <c r="AA959" s="212"/>
      <c r="AB959" s="212"/>
      <c r="AC959" s="212"/>
      <c r="AD959" s="212"/>
      <c r="AE959" s="212"/>
      <c r="AF959" s="212"/>
      <c r="AG959" s="212" t="s">
        <v>199</v>
      </c>
      <c r="AH959" s="212">
        <v>1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3" x14ac:dyDescent="0.2">
      <c r="A960" s="219"/>
      <c r="B960" s="220"/>
      <c r="C960" s="255" t="s">
        <v>290</v>
      </c>
      <c r="D960" s="226"/>
      <c r="E960" s="227"/>
      <c r="F960" s="222"/>
      <c r="G960" s="222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22"/>
      <c r="Z960" s="212"/>
      <c r="AA960" s="212"/>
      <c r="AB960" s="212"/>
      <c r="AC960" s="212"/>
      <c r="AD960" s="212"/>
      <c r="AE960" s="212"/>
      <c r="AF960" s="212"/>
      <c r="AG960" s="212" t="s">
        <v>199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 x14ac:dyDescent="0.2">
      <c r="A961" s="219"/>
      <c r="B961" s="220"/>
      <c r="C961" s="255" t="s">
        <v>662</v>
      </c>
      <c r="D961" s="226"/>
      <c r="E961" s="227">
        <v>0.22800000000000001</v>
      </c>
      <c r="F961" s="222"/>
      <c r="G961" s="22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22"/>
      <c r="Z961" s="212"/>
      <c r="AA961" s="212"/>
      <c r="AB961" s="212"/>
      <c r="AC961" s="212"/>
      <c r="AD961" s="212"/>
      <c r="AE961" s="212"/>
      <c r="AF961" s="212"/>
      <c r="AG961" s="212" t="s">
        <v>199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55" t="s">
        <v>663</v>
      </c>
      <c r="D962" s="226"/>
      <c r="E962" s="227">
        <v>0.18240000000000001</v>
      </c>
      <c r="F962" s="222"/>
      <c r="G962" s="222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22"/>
      <c r="Z962" s="212"/>
      <c r="AA962" s="212"/>
      <c r="AB962" s="212"/>
      <c r="AC962" s="212"/>
      <c r="AD962" s="212"/>
      <c r="AE962" s="212"/>
      <c r="AF962" s="212"/>
      <c r="AG962" s="212" t="s">
        <v>199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">
      <c r="A963" s="219"/>
      <c r="B963" s="220"/>
      <c r="C963" s="265" t="s">
        <v>242</v>
      </c>
      <c r="D963" s="260"/>
      <c r="E963" s="261">
        <v>0.41039999999999999</v>
      </c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22"/>
      <c r="Z963" s="212"/>
      <c r="AA963" s="212"/>
      <c r="AB963" s="212"/>
      <c r="AC963" s="212"/>
      <c r="AD963" s="212"/>
      <c r="AE963" s="212"/>
      <c r="AF963" s="212"/>
      <c r="AG963" s="212" t="s">
        <v>199</v>
      </c>
      <c r="AH963" s="212">
        <v>1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3" x14ac:dyDescent="0.2">
      <c r="A964" s="219"/>
      <c r="B964" s="220"/>
      <c r="C964" s="255" t="s">
        <v>291</v>
      </c>
      <c r="D964" s="226"/>
      <c r="E964" s="227"/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22"/>
      <c r="Z964" s="212"/>
      <c r="AA964" s="212"/>
      <c r="AB964" s="212"/>
      <c r="AC964" s="212"/>
      <c r="AD964" s="212"/>
      <c r="AE964" s="212"/>
      <c r="AF964" s="212"/>
      <c r="AG964" s="212" t="s">
        <v>199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3" x14ac:dyDescent="0.2">
      <c r="A965" s="219"/>
      <c r="B965" s="220"/>
      <c r="C965" s="255" t="s">
        <v>662</v>
      </c>
      <c r="D965" s="226"/>
      <c r="E965" s="227">
        <v>0.22800000000000001</v>
      </c>
      <c r="F965" s="222"/>
      <c r="G965" s="222"/>
      <c r="H965" s="222"/>
      <c r="I965" s="222"/>
      <c r="J965" s="222"/>
      <c r="K965" s="222"/>
      <c r="L965" s="222"/>
      <c r="M965" s="222"/>
      <c r="N965" s="221"/>
      <c r="O965" s="221"/>
      <c r="P965" s="221"/>
      <c r="Q965" s="221"/>
      <c r="R965" s="222"/>
      <c r="S965" s="222"/>
      <c r="T965" s="222"/>
      <c r="U965" s="222"/>
      <c r="V965" s="222"/>
      <c r="W965" s="222"/>
      <c r="X965" s="222"/>
      <c r="Y965" s="222"/>
      <c r="Z965" s="212"/>
      <c r="AA965" s="212"/>
      <c r="AB965" s="212"/>
      <c r="AC965" s="212"/>
      <c r="AD965" s="212"/>
      <c r="AE965" s="212"/>
      <c r="AF965" s="212"/>
      <c r="AG965" s="212" t="s">
        <v>199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3" x14ac:dyDescent="0.2">
      <c r="A966" s="219"/>
      <c r="B966" s="220"/>
      <c r="C966" s="255" t="s">
        <v>663</v>
      </c>
      <c r="D966" s="226"/>
      <c r="E966" s="227">
        <v>0.18240000000000001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22"/>
      <c r="Z966" s="212"/>
      <c r="AA966" s="212"/>
      <c r="AB966" s="212"/>
      <c r="AC966" s="212"/>
      <c r="AD966" s="212"/>
      <c r="AE966" s="212"/>
      <c r="AF966" s="212"/>
      <c r="AG966" s="212" t="s">
        <v>199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3" x14ac:dyDescent="0.2">
      <c r="A967" s="219"/>
      <c r="B967" s="220"/>
      <c r="C967" s="265" t="s">
        <v>242</v>
      </c>
      <c r="D967" s="260"/>
      <c r="E967" s="261">
        <v>0.41039999999999999</v>
      </c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22"/>
      <c r="Z967" s="212"/>
      <c r="AA967" s="212"/>
      <c r="AB967" s="212"/>
      <c r="AC967" s="212"/>
      <c r="AD967" s="212"/>
      <c r="AE967" s="212"/>
      <c r="AF967" s="212"/>
      <c r="AG967" s="212" t="s">
        <v>199</v>
      </c>
      <c r="AH967" s="212">
        <v>1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3" x14ac:dyDescent="0.2">
      <c r="A968" s="219"/>
      <c r="B968" s="220"/>
      <c r="C968" s="255" t="s">
        <v>292</v>
      </c>
      <c r="D968" s="226"/>
      <c r="E968" s="227"/>
      <c r="F968" s="222"/>
      <c r="G968" s="222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22"/>
      <c r="Z968" s="212"/>
      <c r="AA968" s="212"/>
      <c r="AB968" s="212"/>
      <c r="AC968" s="212"/>
      <c r="AD968" s="212"/>
      <c r="AE968" s="212"/>
      <c r="AF968" s="212"/>
      <c r="AG968" s="212" t="s">
        <v>199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3" x14ac:dyDescent="0.2">
      <c r="A969" s="219"/>
      <c r="B969" s="220"/>
      <c r="C969" s="255" t="s">
        <v>662</v>
      </c>
      <c r="D969" s="226"/>
      <c r="E969" s="227">
        <v>0.22800000000000001</v>
      </c>
      <c r="F969" s="222"/>
      <c r="G969" s="222"/>
      <c r="H969" s="222"/>
      <c r="I969" s="222"/>
      <c r="J969" s="222"/>
      <c r="K969" s="222"/>
      <c r="L969" s="222"/>
      <c r="M969" s="222"/>
      <c r="N969" s="221"/>
      <c r="O969" s="221"/>
      <c r="P969" s="221"/>
      <c r="Q969" s="221"/>
      <c r="R969" s="222"/>
      <c r="S969" s="222"/>
      <c r="T969" s="222"/>
      <c r="U969" s="222"/>
      <c r="V969" s="222"/>
      <c r="W969" s="222"/>
      <c r="X969" s="222"/>
      <c r="Y969" s="222"/>
      <c r="Z969" s="212"/>
      <c r="AA969" s="212"/>
      <c r="AB969" s="212"/>
      <c r="AC969" s="212"/>
      <c r="AD969" s="212"/>
      <c r="AE969" s="212"/>
      <c r="AF969" s="212"/>
      <c r="AG969" s="212" t="s">
        <v>199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3" x14ac:dyDescent="0.2">
      <c r="A970" s="219"/>
      <c r="B970" s="220"/>
      <c r="C970" s="255" t="s">
        <v>663</v>
      </c>
      <c r="D970" s="226"/>
      <c r="E970" s="227">
        <v>0.18240000000000001</v>
      </c>
      <c r="F970" s="222"/>
      <c r="G970" s="22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22"/>
      <c r="Z970" s="212"/>
      <c r="AA970" s="212"/>
      <c r="AB970" s="212"/>
      <c r="AC970" s="212"/>
      <c r="AD970" s="212"/>
      <c r="AE970" s="212"/>
      <c r="AF970" s="212"/>
      <c r="AG970" s="212" t="s">
        <v>199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19"/>
      <c r="B971" s="220"/>
      <c r="C971" s="265" t="s">
        <v>242</v>
      </c>
      <c r="D971" s="260"/>
      <c r="E971" s="261">
        <v>0.41039999999999999</v>
      </c>
      <c r="F971" s="222"/>
      <c r="G971" s="222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22"/>
      <c r="Z971" s="212"/>
      <c r="AA971" s="212"/>
      <c r="AB971" s="212"/>
      <c r="AC971" s="212"/>
      <c r="AD971" s="212"/>
      <c r="AE971" s="212"/>
      <c r="AF971" s="212"/>
      <c r="AG971" s="212" t="s">
        <v>199</v>
      </c>
      <c r="AH971" s="212">
        <v>1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19"/>
      <c r="B972" s="220"/>
      <c r="C972" s="255" t="s">
        <v>293</v>
      </c>
      <c r="D972" s="226"/>
      <c r="E972" s="227"/>
      <c r="F972" s="222"/>
      <c r="G972" s="222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22"/>
      <c r="Z972" s="212"/>
      <c r="AA972" s="212"/>
      <c r="AB972" s="212"/>
      <c r="AC972" s="212"/>
      <c r="AD972" s="212"/>
      <c r="AE972" s="212"/>
      <c r="AF972" s="212"/>
      <c r="AG972" s="212" t="s">
        <v>199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55" t="s">
        <v>662</v>
      </c>
      <c r="D973" s="226"/>
      <c r="E973" s="227">
        <v>0.22800000000000001</v>
      </c>
      <c r="F973" s="222"/>
      <c r="G973" s="222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22"/>
      <c r="Z973" s="212"/>
      <c r="AA973" s="212"/>
      <c r="AB973" s="212"/>
      <c r="AC973" s="212"/>
      <c r="AD973" s="212"/>
      <c r="AE973" s="212"/>
      <c r="AF973" s="212"/>
      <c r="AG973" s="212" t="s">
        <v>199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 x14ac:dyDescent="0.2">
      <c r="A974" s="219"/>
      <c r="B974" s="220"/>
      <c r="C974" s="255" t="s">
        <v>663</v>
      </c>
      <c r="D974" s="226"/>
      <c r="E974" s="227">
        <v>0.18240000000000001</v>
      </c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22"/>
      <c r="Z974" s="212"/>
      <c r="AA974" s="212"/>
      <c r="AB974" s="212"/>
      <c r="AC974" s="212"/>
      <c r="AD974" s="212"/>
      <c r="AE974" s="212"/>
      <c r="AF974" s="212"/>
      <c r="AG974" s="212" t="s">
        <v>199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 x14ac:dyDescent="0.2">
      <c r="A975" s="219"/>
      <c r="B975" s="220"/>
      <c r="C975" s="265" t="s">
        <v>242</v>
      </c>
      <c r="D975" s="260"/>
      <c r="E975" s="261">
        <v>0.41039999999999999</v>
      </c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22"/>
      <c r="Z975" s="212"/>
      <c r="AA975" s="212"/>
      <c r="AB975" s="212"/>
      <c r="AC975" s="212"/>
      <c r="AD975" s="212"/>
      <c r="AE975" s="212"/>
      <c r="AF975" s="212"/>
      <c r="AG975" s="212" t="s">
        <v>199</v>
      </c>
      <c r="AH975" s="212">
        <v>1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3" x14ac:dyDescent="0.2">
      <c r="A976" s="219"/>
      <c r="B976" s="220"/>
      <c r="C976" s="255" t="s">
        <v>294</v>
      </c>
      <c r="D976" s="226"/>
      <c r="E976" s="227"/>
      <c r="F976" s="222"/>
      <c r="G976" s="22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22"/>
      <c r="Z976" s="212"/>
      <c r="AA976" s="212"/>
      <c r="AB976" s="212"/>
      <c r="AC976" s="212"/>
      <c r="AD976" s="212"/>
      <c r="AE976" s="212"/>
      <c r="AF976" s="212"/>
      <c r="AG976" s="212" t="s">
        <v>199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3" x14ac:dyDescent="0.2">
      <c r="A977" s="219"/>
      <c r="B977" s="220"/>
      <c r="C977" s="255" t="s">
        <v>662</v>
      </c>
      <c r="D977" s="226"/>
      <c r="E977" s="227">
        <v>0.22800000000000001</v>
      </c>
      <c r="F977" s="222"/>
      <c r="G977" s="22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22"/>
      <c r="Z977" s="212"/>
      <c r="AA977" s="212"/>
      <c r="AB977" s="212"/>
      <c r="AC977" s="212"/>
      <c r="AD977" s="212"/>
      <c r="AE977" s="212"/>
      <c r="AF977" s="212"/>
      <c r="AG977" s="212" t="s">
        <v>199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3" x14ac:dyDescent="0.2">
      <c r="A978" s="219"/>
      <c r="B978" s="220"/>
      <c r="C978" s="255" t="s">
        <v>663</v>
      </c>
      <c r="D978" s="226"/>
      <c r="E978" s="227">
        <v>0.18240000000000001</v>
      </c>
      <c r="F978" s="222"/>
      <c r="G978" s="222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22"/>
      <c r="Z978" s="212"/>
      <c r="AA978" s="212"/>
      <c r="AB978" s="212"/>
      <c r="AC978" s="212"/>
      <c r="AD978" s="212"/>
      <c r="AE978" s="212"/>
      <c r="AF978" s="212"/>
      <c r="AG978" s="212" t="s">
        <v>199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">
      <c r="A979" s="219"/>
      <c r="B979" s="220"/>
      <c r="C979" s="265" t="s">
        <v>242</v>
      </c>
      <c r="D979" s="260"/>
      <c r="E979" s="261">
        <v>0.41039999999999999</v>
      </c>
      <c r="F979" s="222"/>
      <c r="G979" s="222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22"/>
      <c r="Z979" s="212"/>
      <c r="AA979" s="212"/>
      <c r="AB979" s="212"/>
      <c r="AC979" s="212"/>
      <c r="AD979" s="212"/>
      <c r="AE979" s="212"/>
      <c r="AF979" s="212"/>
      <c r="AG979" s="212" t="s">
        <v>199</v>
      </c>
      <c r="AH979" s="212">
        <v>1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">
      <c r="A980" s="219"/>
      <c r="B980" s="220"/>
      <c r="C980" s="255" t="s">
        <v>295</v>
      </c>
      <c r="D980" s="226"/>
      <c r="E980" s="227"/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22"/>
      <c r="Z980" s="212"/>
      <c r="AA980" s="212"/>
      <c r="AB980" s="212"/>
      <c r="AC980" s="212"/>
      <c r="AD980" s="212"/>
      <c r="AE980" s="212"/>
      <c r="AF980" s="212"/>
      <c r="AG980" s="212" t="s">
        <v>199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">
      <c r="A981" s="219"/>
      <c r="B981" s="220"/>
      <c r="C981" s="255" t="s">
        <v>662</v>
      </c>
      <c r="D981" s="226"/>
      <c r="E981" s="227">
        <v>0.22800000000000001</v>
      </c>
      <c r="F981" s="222"/>
      <c r="G981" s="222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22"/>
      <c r="Z981" s="212"/>
      <c r="AA981" s="212"/>
      <c r="AB981" s="212"/>
      <c r="AC981" s="212"/>
      <c r="AD981" s="212"/>
      <c r="AE981" s="212"/>
      <c r="AF981" s="212"/>
      <c r="AG981" s="212" t="s">
        <v>199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 x14ac:dyDescent="0.2">
      <c r="A982" s="219"/>
      <c r="B982" s="220"/>
      <c r="C982" s="255" t="s">
        <v>663</v>
      </c>
      <c r="D982" s="226"/>
      <c r="E982" s="227">
        <v>0.18240000000000001</v>
      </c>
      <c r="F982" s="222"/>
      <c r="G982" s="222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22"/>
      <c r="Z982" s="212"/>
      <c r="AA982" s="212"/>
      <c r="AB982" s="212"/>
      <c r="AC982" s="212"/>
      <c r="AD982" s="212"/>
      <c r="AE982" s="212"/>
      <c r="AF982" s="212"/>
      <c r="AG982" s="212" t="s">
        <v>199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3" x14ac:dyDescent="0.2">
      <c r="A983" s="219"/>
      <c r="B983" s="220"/>
      <c r="C983" s="265" t="s">
        <v>242</v>
      </c>
      <c r="D983" s="260"/>
      <c r="E983" s="261">
        <v>0.41039999999999999</v>
      </c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22"/>
      <c r="Z983" s="212"/>
      <c r="AA983" s="212"/>
      <c r="AB983" s="212"/>
      <c r="AC983" s="212"/>
      <c r="AD983" s="212"/>
      <c r="AE983" s="212"/>
      <c r="AF983" s="212"/>
      <c r="AG983" s="212" t="s">
        <v>199</v>
      </c>
      <c r="AH983" s="212">
        <v>1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36">
        <v>97</v>
      </c>
      <c r="B984" s="237" t="s">
        <v>876</v>
      </c>
      <c r="C984" s="253" t="s">
        <v>877</v>
      </c>
      <c r="D984" s="238" t="s">
        <v>340</v>
      </c>
      <c r="E984" s="239">
        <v>5.04</v>
      </c>
      <c r="F984" s="240"/>
      <c r="G984" s="241">
        <f>ROUND(E984*F984,2)</f>
        <v>0</v>
      </c>
      <c r="H984" s="240"/>
      <c r="I984" s="241">
        <f>ROUND(E984*H984,2)</f>
        <v>0</v>
      </c>
      <c r="J984" s="240"/>
      <c r="K984" s="241">
        <f>ROUND(E984*J984,2)</f>
        <v>0</v>
      </c>
      <c r="L984" s="241">
        <v>12</v>
      </c>
      <c r="M984" s="241">
        <f>G984*(1+L984/100)</f>
        <v>0</v>
      </c>
      <c r="N984" s="239">
        <v>4.0000000000000003E-5</v>
      </c>
      <c r="O984" s="239">
        <f>ROUND(E984*N984,2)</f>
        <v>0</v>
      </c>
      <c r="P984" s="239">
        <v>0</v>
      </c>
      <c r="Q984" s="239">
        <f>ROUND(E984*P984,2)</f>
        <v>0</v>
      </c>
      <c r="R984" s="241" t="s">
        <v>867</v>
      </c>
      <c r="S984" s="241" t="s">
        <v>180</v>
      </c>
      <c r="T984" s="242" t="s">
        <v>180</v>
      </c>
      <c r="U984" s="222">
        <v>7.0000000000000007E-2</v>
      </c>
      <c r="V984" s="222">
        <f>ROUND(E984*U984,2)</f>
        <v>0.35</v>
      </c>
      <c r="W984" s="222"/>
      <c r="X984" s="222" t="s">
        <v>226</v>
      </c>
      <c r="Y984" s="222" t="s">
        <v>183</v>
      </c>
      <c r="Z984" s="212"/>
      <c r="AA984" s="212"/>
      <c r="AB984" s="212"/>
      <c r="AC984" s="212"/>
      <c r="AD984" s="212"/>
      <c r="AE984" s="212"/>
      <c r="AF984" s="212"/>
      <c r="AG984" s="212" t="s">
        <v>227</v>
      </c>
      <c r="AH984" s="212"/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2" x14ac:dyDescent="0.2">
      <c r="A985" s="219"/>
      <c r="B985" s="220"/>
      <c r="C985" s="254" t="s">
        <v>878</v>
      </c>
      <c r="D985" s="243"/>
      <c r="E985" s="243"/>
      <c r="F985" s="243"/>
      <c r="G985" s="243"/>
      <c r="H985" s="222"/>
      <c r="I985" s="222"/>
      <c r="J985" s="222"/>
      <c r="K985" s="222"/>
      <c r="L985" s="222"/>
      <c r="M985" s="222"/>
      <c r="N985" s="221"/>
      <c r="O985" s="221"/>
      <c r="P985" s="221"/>
      <c r="Q985" s="221"/>
      <c r="R985" s="222"/>
      <c r="S985" s="222"/>
      <c r="T985" s="222"/>
      <c r="U985" s="222"/>
      <c r="V985" s="222"/>
      <c r="W985" s="222"/>
      <c r="X985" s="222"/>
      <c r="Y985" s="222"/>
      <c r="Z985" s="212"/>
      <c r="AA985" s="212"/>
      <c r="AB985" s="212"/>
      <c r="AC985" s="212"/>
      <c r="AD985" s="212"/>
      <c r="AE985" s="212"/>
      <c r="AF985" s="212"/>
      <c r="AG985" s="212" t="s">
        <v>186</v>
      </c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2" x14ac:dyDescent="0.2">
      <c r="A986" s="219"/>
      <c r="B986" s="220"/>
      <c r="C986" s="255" t="s">
        <v>660</v>
      </c>
      <c r="D986" s="226"/>
      <c r="E986" s="227"/>
      <c r="F986" s="222"/>
      <c r="G986" s="22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22"/>
      <c r="Z986" s="212"/>
      <c r="AA986" s="212"/>
      <c r="AB986" s="212"/>
      <c r="AC986" s="212"/>
      <c r="AD986" s="212"/>
      <c r="AE986" s="212"/>
      <c r="AF986" s="212"/>
      <c r="AG986" s="212" t="s">
        <v>199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55" t="s">
        <v>661</v>
      </c>
      <c r="D987" s="226"/>
      <c r="E987" s="227"/>
      <c r="F987" s="222"/>
      <c r="G987" s="222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22"/>
      <c r="Z987" s="212"/>
      <c r="AA987" s="212"/>
      <c r="AB987" s="212"/>
      <c r="AC987" s="212"/>
      <c r="AD987" s="212"/>
      <c r="AE987" s="212"/>
      <c r="AF987" s="212"/>
      <c r="AG987" s="212" t="s">
        <v>199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3" x14ac:dyDescent="0.2">
      <c r="A988" s="219"/>
      <c r="B988" s="220"/>
      <c r="C988" s="255" t="s">
        <v>287</v>
      </c>
      <c r="D988" s="226"/>
      <c r="E988" s="227"/>
      <c r="F988" s="222"/>
      <c r="G988" s="222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22"/>
      <c r="Z988" s="212"/>
      <c r="AA988" s="212"/>
      <c r="AB988" s="212"/>
      <c r="AC988" s="212"/>
      <c r="AD988" s="212"/>
      <c r="AE988" s="212"/>
      <c r="AF988" s="212"/>
      <c r="AG988" s="212" t="s">
        <v>199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3" x14ac:dyDescent="0.2">
      <c r="A989" s="219"/>
      <c r="B989" s="220"/>
      <c r="C989" s="255" t="s">
        <v>872</v>
      </c>
      <c r="D989" s="226"/>
      <c r="E989" s="227">
        <v>0.4</v>
      </c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22"/>
      <c r="Z989" s="212"/>
      <c r="AA989" s="212"/>
      <c r="AB989" s="212"/>
      <c r="AC989" s="212"/>
      <c r="AD989" s="212"/>
      <c r="AE989" s="212"/>
      <c r="AF989" s="212"/>
      <c r="AG989" s="212" t="s">
        <v>199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19"/>
      <c r="B990" s="220"/>
      <c r="C990" s="255" t="s">
        <v>873</v>
      </c>
      <c r="D990" s="226"/>
      <c r="E990" s="227">
        <v>0.32</v>
      </c>
      <c r="F990" s="222"/>
      <c r="G990" s="222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22"/>
      <c r="Z990" s="212"/>
      <c r="AA990" s="212"/>
      <c r="AB990" s="212"/>
      <c r="AC990" s="212"/>
      <c r="AD990" s="212"/>
      <c r="AE990" s="212"/>
      <c r="AF990" s="212"/>
      <c r="AG990" s="212" t="s">
        <v>199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3" x14ac:dyDescent="0.2">
      <c r="A991" s="219"/>
      <c r="B991" s="220"/>
      <c r="C991" s="265" t="s">
        <v>242</v>
      </c>
      <c r="D991" s="260"/>
      <c r="E991" s="261">
        <v>0.72</v>
      </c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22"/>
      <c r="Z991" s="212"/>
      <c r="AA991" s="212"/>
      <c r="AB991" s="212"/>
      <c r="AC991" s="212"/>
      <c r="AD991" s="212"/>
      <c r="AE991" s="212"/>
      <c r="AF991" s="212"/>
      <c r="AG991" s="212" t="s">
        <v>199</v>
      </c>
      <c r="AH991" s="212">
        <v>1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 x14ac:dyDescent="0.2">
      <c r="A992" s="219"/>
      <c r="B992" s="220"/>
      <c r="C992" s="255" t="s">
        <v>290</v>
      </c>
      <c r="D992" s="226"/>
      <c r="E992" s="227"/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22"/>
      <c r="Z992" s="212"/>
      <c r="AA992" s="212"/>
      <c r="AB992" s="212"/>
      <c r="AC992" s="212"/>
      <c r="AD992" s="212"/>
      <c r="AE992" s="212"/>
      <c r="AF992" s="212"/>
      <c r="AG992" s="212" t="s">
        <v>199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3" x14ac:dyDescent="0.2">
      <c r="A993" s="219"/>
      <c r="B993" s="220"/>
      <c r="C993" s="255" t="s">
        <v>872</v>
      </c>
      <c r="D993" s="226"/>
      <c r="E993" s="227">
        <v>0.4</v>
      </c>
      <c r="F993" s="222"/>
      <c r="G993" s="22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22"/>
      <c r="Z993" s="212"/>
      <c r="AA993" s="212"/>
      <c r="AB993" s="212"/>
      <c r="AC993" s="212"/>
      <c r="AD993" s="212"/>
      <c r="AE993" s="212"/>
      <c r="AF993" s="212"/>
      <c r="AG993" s="212" t="s">
        <v>199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3" x14ac:dyDescent="0.2">
      <c r="A994" s="219"/>
      <c r="B994" s="220"/>
      <c r="C994" s="255" t="s">
        <v>873</v>
      </c>
      <c r="D994" s="226"/>
      <c r="E994" s="227">
        <v>0.32</v>
      </c>
      <c r="F994" s="222"/>
      <c r="G994" s="22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22"/>
      <c r="Z994" s="212"/>
      <c r="AA994" s="212"/>
      <c r="AB994" s="212"/>
      <c r="AC994" s="212"/>
      <c r="AD994" s="212"/>
      <c r="AE994" s="212"/>
      <c r="AF994" s="212"/>
      <c r="AG994" s="212" t="s">
        <v>199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3" x14ac:dyDescent="0.2">
      <c r="A995" s="219"/>
      <c r="B995" s="220"/>
      <c r="C995" s="265" t="s">
        <v>242</v>
      </c>
      <c r="D995" s="260"/>
      <c r="E995" s="261">
        <v>0.72</v>
      </c>
      <c r="F995" s="222"/>
      <c r="G995" s="222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22"/>
      <c r="Z995" s="212"/>
      <c r="AA995" s="212"/>
      <c r="AB995" s="212"/>
      <c r="AC995" s="212"/>
      <c r="AD995" s="212"/>
      <c r="AE995" s="212"/>
      <c r="AF995" s="212"/>
      <c r="AG995" s="212" t="s">
        <v>199</v>
      </c>
      <c r="AH995" s="212">
        <v>1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3" x14ac:dyDescent="0.2">
      <c r="A996" s="219"/>
      <c r="B996" s="220"/>
      <c r="C996" s="255" t="s">
        <v>291</v>
      </c>
      <c r="D996" s="226"/>
      <c r="E996" s="227"/>
      <c r="F996" s="222"/>
      <c r="G996" s="222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22"/>
      <c r="Z996" s="212"/>
      <c r="AA996" s="212"/>
      <c r="AB996" s="212"/>
      <c r="AC996" s="212"/>
      <c r="AD996" s="212"/>
      <c r="AE996" s="212"/>
      <c r="AF996" s="212"/>
      <c r="AG996" s="212" t="s">
        <v>199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3" x14ac:dyDescent="0.2">
      <c r="A997" s="219"/>
      <c r="B997" s="220"/>
      <c r="C997" s="255" t="s">
        <v>872</v>
      </c>
      <c r="D997" s="226"/>
      <c r="E997" s="227">
        <v>0.4</v>
      </c>
      <c r="F997" s="222"/>
      <c r="G997" s="222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22"/>
      <c r="Z997" s="212"/>
      <c r="AA997" s="212"/>
      <c r="AB997" s="212"/>
      <c r="AC997" s="212"/>
      <c r="AD997" s="212"/>
      <c r="AE997" s="212"/>
      <c r="AF997" s="212"/>
      <c r="AG997" s="212" t="s">
        <v>199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3" x14ac:dyDescent="0.2">
      <c r="A998" s="219"/>
      <c r="B998" s="220"/>
      <c r="C998" s="255" t="s">
        <v>873</v>
      </c>
      <c r="D998" s="226"/>
      <c r="E998" s="227">
        <v>0.32</v>
      </c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22"/>
      <c r="Z998" s="212"/>
      <c r="AA998" s="212"/>
      <c r="AB998" s="212"/>
      <c r="AC998" s="212"/>
      <c r="AD998" s="212"/>
      <c r="AE998" s="212"/>
      <c r="AF998" s="212"/>
      <c r="AG998" s="212" t="s">
        <v>199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3" x14ac:dyDescent="0.2">
      <c r="A999" s="219"/>
      <c r="B999" s="220"/>
      <c r="C999" s="265" t="s">
        <v>242</v>
      </c>
      <c r="D999" s="260"/>
      <c r="E999" s="261">
        <v>0.72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22"/>
      <c r="Z999" s="212"/>
      <c r="AA999" s="212"/>
      <c r="AB999" s="212"/>
      <c r="AC999" s="212"/>
      <c r="AD999" s="212"/>
      <c r="AE999" s="212"/>
      <c r="AF999" s="212"/>
      <c r="AG999" s="212" t="s">
        <v>199</v>
      </c>
      <c r="AH999" s="212">
        <v>1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 x14ac:dyDescent="0.2">
      <c r="A1000" s="219"/>
      <c r="B1000" s="220"/>
      <c r="C1000" s="255" t="s">
        <v>292</v>
      </c>
      <c r="D1000" s="226"/>
      <c r="E1000" s="227"/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22"/>
      <c r="Z1000" s="212"/>
      <c r="AA1000" s="212"/>
      <c r="AB1000" s="212"/>
      <c r="AC1000" s="212"/>
      <c r="AD1000" s="212"/>
      <c r="AE1000" s="212"/>
      <c r="AF1000" s="212"/>
      <c r="AG1000" s="212" t="s">
        <v>199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3" x14ac:dyDescent="0.2">
      <c r="A1001" s="219"/>
      <c r="B1001" s="220"/>
      <c r="C1001" s="255" t="s">
        <v>872</v>
      </c>
      <c r="D1001" s="226"/>
      <c r="E1001" s="227">
        <v>0.4</v>
      </c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22"/>
      <c r="Z1001" s="212"/>
      <c r="AA1001" s="212"/>
      <c r="AB1001" s="212"/>
      <c r="AC1001" s="212"/>
      <c r="AD1001" s="212"/>
      <c r="AE1001" s="212"/>
      <c r="AF1001" s="212"/>
      <c r="AG1001" s="212" t="s">
        <v>199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3" x14ac:dyDescent="0.2">
      <c r="A1002" s="219"/>
      <c r="B1002" s="220"/>
      <c r="C1002" s="255" t="s">
        <v>873</v>
      </c>
      <c r="D1002" s="226"/>
      <c r="E1002" s="227">
        <v>0.32</v>
      </c>
      <c r="F1002" s="222"/>
      <c r="G1002" s="22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22"/>
      <c r="Z1002" s="212"/>
      <c r="AA1002" s="212"/>
      <c r="AB1002" s="212"/>
      <c r="AC1002" s="212"/>
      <c r="AD1002" s="212"/>
      <c r="AE1002" s="212"/>
      <c r="AF1002" s="212"/>
      <c r="AG1002" s="212" t="s">
        <v>199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3" x14ac:dyDescent="0.2">
      <c r="A1003" s="219"/>
      <c r="B1003" s="220"/>
      <c r="C1003" s="265" t="s">
        <v>242</v>
      </c>
      <c r="D1003" s="260"/>
      <c r="E1003" s="261">
        <v>0.72</v>
      </c>
      <c r="F1003" s="222"/>
      <c r="G1003" s="222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22"/>
      <c r="Z1003" s="212"/>
      <c r="AA1003" s="212"/>
      <c r="AB1003" s="212"/>
      <c r="AC1003" s="212"/>
      <c r="AD1003" s="212"/>
      <c r="AE1003" s="212"/>
      <c r="AF1003" s="212"/>
      <c r="AG1003" s="212" t="s">
        <v>199</v>
      </c>
      <c r="AH1003" s="212">
        <v>1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55" t="s">
        <v>293</v>
      </c>
      <c r="D1004" s="226"/>
      <c r="E1004" s="227"/>
      <c r="F1004" s="222"/>
      <c r="G1004" s="222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22"/>
      <c r="Z1004" s="212"/>
      <c r="AA1004" s="212"/>
      <c r="AB1004" s="212"/>
      <c r="AC1004" s="212"/>
      <c r="AD1004" s="212"/>
      <c r="AE1004" s="212"/>
      <c r="AF1004" s="212"/>
      <c r="AG1004" s="212" t="s">
        <v>199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3" x14ac:dyDescent="0.2">
      <c r="A1005" s="219"/>
      <c r="B1005" s="220"/>
      <c r="C1005" s="255" t="s">
        <v>872</v>
      </c>
      <c r="D1005" s="226"/>
      <c r="E1005" s="227">
        <v>0.4</v>
      </c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22"/>
      <c r="Z1005" s="212"/>
      <c r="AA1005" s="212"/>
      <c r="AB1005" s="212"/>
      <c r="AC1005" s="212"/>
      <c r="AD1005" s="212"/>
      <c r="AE1005" s="212"/>
      <c r="AF1005" s="212"/>
      <c r="AG1005" s="212" t="s">
        <v>199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3" x14ac:dyDescent="0.2">
      <c r="A1006" s="219"/>
      <c r="B1006" s="220"/>
      <c r="C1006" s="255" t="s">
        <v>873</v>
      </c>
      <c r="D1006" s="226"/>
      <c r="E1006" s="227">
        <v>0.32</v>
      </c>
      <c r="F1006" s="222"/>
      <c r="G1006" s="222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22"/>
      <c r="Z1006" s="212"/>
      <c r="AA1006" s="212"/>
      <c r="AB1006" s="212"/>
      <c r="AC1006" s="212"/>
      <c r="AD1006" s="212"/>
      <c r="AE1006" s="212"/>
      <c r="AF1006" s="212"/>
      <c r="AG1006" s="212" t="s">
        <v>199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3" x14ac:dyDescent="0.2">
      <c r="A1007" s="219"/>
      <c r="B1007" s="220"/>
      <c r="C1007" s="265" t="s">
        <v>242</v>
      </c>
      <c r="D1007" s="260"/>
      <c r="E1007" s="261">
        <v>0.72</v>
      </c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22"/>
      <c r="Z1007" s="212"/>
      <c r="AA1007" s="212"/>
      <c r="AB1007" s="212"/>
      <c r="AC1007" s="212"/>
      <c r="AD1007" s="212"/>
      <c r="AE1007" s="212"/>
      <c r="AF1007" s="212"/>
      <c r="AG1007" s="212" t="s">
        <v>199</v>
      </c>
      <c r="AH1007" s="212">
        <v>1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 x14ac:dyDescent="0.2">
      <c r="A1008" s="219"/>
      <c r="B1008" s="220"/>
      <c r="C1008" s="255" t="s">
        <v>294</v>
      </c>
      <c r="D1008" s="226"/>
      <c r="E1008" s="227"/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22"/>
      <c r="Z1008" s="212"/>
      <c r="AA1008" s="212"/>
      <c r="AB1008" s="212"/>
      <c r="AC1008" s="212"/>
      <c r="AD1008" s="212"/>
      <c r="AE1008" s="212"/>
      <c r="AF1008" s="212"/>
      <c r="AG1008" s="212" t="s">
        <v>199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 x14ac:dyDescent="0.2">
      <c r="A1009" s="219"/>
      <c r="B1009" s="220"/>
      <c r="C1009" s="255" t="s">
        <v>872</v>
      </c>
      <c r="D1009" s="226"/>
      <c r="E1009" s="227">
        <v>0.4</v>
      </c>
      <c r="F1009" s="222"/>
      <c r="G1009" s="222"/>
      <c r="H1009" s="222"/>
      <c r="I1009" s="222"/>
      <c r="J1009" s="222"/>
      <c r="K1009" s="222"/>
      <c r="L1009" s="222"/>
      <c r="M1009" s="222"/>
      <c r="N1009" s="221"/>
      <c r="O1009" s="221"/>
      <c r="P1009" s="221"/>
      <c r="Q1009" s="221"/>
      <c r="R1009" s="222"/>
      <c r="S1009" s="222"/>
      <c r="T1009" s="222"/>
      <c r="U1009" s="222"/>
      <c r="V1009" s="222"/>
      <c r="W1009" s="222"/>
      <c r="X1009" s="222"/>
      <c r="Y1009" s="222"/>
      <c r="Z1009" s="212"/>
      <c r="AA1009" s="212"/>
      <c r="AB1009" s="212"/>
      <c r="AC1009" s="212"/>
      <c r="AD1009" s="212"/>
      <c r="AE1009" s="212"/>
      <c r="AF1009" s="212"/>
      <c r="AG1009" s="212" t="s">
        <v>199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3" x14ac:dyDescent="0.2">
      <c r="A1010" s="219"/>
      <c r="B1010" s="220"/>
      <c r="C1010" s="255" t="s">
        <v>873</v>
      </c>
      <c r="D1010" s="226"/>
      <c r="E1010" s="227">
        <v>0.32</v>
      </c>
      <c r="F1010" s="222"/>
      <c r="G1010" s="22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22"/>
      <c r="Z1010" s="212"/>
      <c r="AA1010" s="212"/>
      <c r="AB1010" s="212"/>
      <c r="AC1010" s="212"/>
      <c r="AD1010" s="212"/>
      <c r="AE1010" s="212"/>
      <c r="AF1010" s="212"/>
      <c r="AG1010" s="212" t="s">
        <v>199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 x14ac:dyDescent="0.2">
      <c r="A1011" s="219"/>
      <c r="B1011" s="220"/>
      <c r="C1011" s="265" t="s">
        <v>242</v>
      </c>
      <c r="D1011" s="260"/>
      <c r="E1011" s="261">
        <v>0.72</v>
      </c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22"/>
      <c r="Z1011" s="212"/>
      <c r="AA1011" s="212"/>
      <c r="AB1011" s="212"/>
      <c r="AC1011" s="212"/>
      <c r="AD1011" s="212"/>
      <c r="AE1011" s="212"/>
      <c r="AF1011" s="212"/>
      <c r="AG1011" s="212" t="s">
        <v>199</v>
      </c>
      <c r="AH1011" s="212">
        <v>1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 x14ac:dyDescent="0.2">
      <c r="A1012" s="219"/>
      <c r="B1012" s="220"/>
      <c r="C1012" s="255" t="s">
        <v>295</v>
      </c>
      <c r="D1012" s="226"/>
      <c r="E1012" s="227"/>
      <c r="F1012" s="222"/>
      <c r="G1012" s="222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22"/>
      <c r="Z1012" s="212"/>
      <c r="AA1012" s="212"/>
      <c r="AB1012" s="212"/>
      <c r="AC1012" s="212"/>
      <c r="AD1012" s="212"/>
      <c r="AE1012" s="212"/>
      <c r="AF1012" s="212"/>
      <c r="AG1012" s="212" t="s">
        <v>199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 x14ac:dyDescent="0.2">
      <c r="A1013" s="219"/>
      <c r="B1013" s="220"/>
      <c r="C1013" s="255" t="s">
        <v>872</v>
      </c>
      <c r="D1013" s="226"/>
      <c r="E1013" s="227">
        <v>0.4</v>
      </c>
      <c r="F1013" s="222"/>
      <c r="G1013" s="222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22"/>
      <c r="Z1013" s="212"/>
      <c r="AA1013" s="212"/>
      <c r="AB1013" s="212"/>
      <c r="AC1013" s="212"/>
      <c r="AD1013" s="212"/>
      <c r="AE1013" s="212"/>
      <c r="AF1013" s="212"/>
      <c r="AG1013" s="212" t="s">
        <v>199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 x14ac:dyDescent="0.2">
      <c r="A1014" s="219"/>
      <c r="B1014" s="220"/>
      <c r="C1014" s="255" t="s">
        <v>873</v>
      </c>
      <c r="D1014" s="226"/>
      <c r="E1014" s="227">
        <v>0.32</v>
      </c>
      <c r="F1014" s="222"/>
      <c r="G1014" s="222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22"/>
      <c r="Z1014" s="212"/>
      <c r="AA1014" s="212"/>
      <c r="AB1014" s="212"/>
      <c r="AC1014" s="212"/>
      <c r="AD1014" s="212"/>
      <c r="AE1014" s="212"/>
      <c r="AF1014" s="212"/>
      <c r="AG1014" s="212" t="s">
        <v>199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3" x14ac:dyDescent="0.2">
      <c r="A1015" s="219"/>
      <c r="B1015" s="220"/>
      <c r="C1015" s="265" t="s">
        <v>242</v>
      </c>
      <c r="D1015" s="260"/>
      <c r="E1015" s="261">
        <v>0.72</v>
      </c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22"/>
      <c r="Z1015" s="212"/>
      <c r="AA1015" s="212"/>
      <c r="AB1015" s="212"/>
      <c r="AC1015" s="212"/>
      <c r="AD1015" s="212"/>
      <c r="AE1015" s="212"/>
      <c r="AF1015" s="212"/>
      <c r="AG1015" s="212" t="s">
        <v>199</v>
      </c>
      <c r="AH1015" s="212">
        <v>1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 x14ac:dyDescent="0.2">
      <c r="A1016" s="236">
        <v>98</v>
      </c>
      <c r="B1016" s="237" t="s">
        <v>879</v>
      </c>
      <c r="C1016" s="253" t="s">
        <v>880</v>
      </c>
      <c r="D1016" s="238" t="s">
        <v>340</v>
      </c>
      <c r="E1016" s="239">
        <v>5.04</v>
      </c>
      <c r="F1016" s="240"/>
      <c r="G1016" s="241">
        <f>ROUND(E1016*F1016,2)</f>
        <v>0</v>
      </c>
      <c r="H1016" s="240"/>
      <c r="I1016" s="241">
        <f>ROUND(E1016*H1016,2)</f>
        <v>0</v>
      </c>
      <c r="J1016" s="240"/>
      <c r="K1016" s="241">
        <f>ROUND(E1016*J1016,2)</f>
        <v>0</v>
      </c>
      <c r="L1016" s="241">
        <v>12</v>
      </c>
      <c r="M1016" s="241">
        <f>G1016*(1+L1016/100)</f>
        <v>0</v>
      </c>
      <c r="N1016" s="239">
        <v>0</v>
      </c>
      <c r="O1016" s="239">
        <f>ROUND(E1016*N1016,2)</f>
        <v>0</v>
      </c>
      <c r="P1016" s="239">
        <v>0</v>
      </c>
      <c r="Q1016" s="239">
        <f>ROUND(E1016*P1016,2)</f>
        <v>0</v>
      </c>
      <c r="R1016" s="241" t="s">
        <v>867</v>
      </c>
      <c r="S1016" s="241" t="s">
        <v>180</v>
      </c>
      <c r="T1016" s="242" t="s">
        <v>180</v>
      </c>
      <c r="U1016" s="222">
        <v>0.154</v>
      </c>
      <c r="V1016" s="222">
        <f>ROUND(E1016*U1016,2)</f>
        <v>0.78</v>
      </c>
      <c r="W1016" s="222"/>
      <c r="X1016" s="222" t="s">
        <v>226</v>
      </c>
      <c r="Y1016" s="222" t="s">
        <v>183</v>
      </c>
      <c r="Z1016" s="212"/>
      <c r="AA1016" s="212"/>
      <c r="AB1016" s="212"/>
      <c r="AC1016" s="212"/>
      <c r="AD1016" s="212"/>
      <c r="AE1016" s="212"/>
      <c r="AF1016" s="212"/>
      <c r="AG1016" s="212" t="s">
        <v>227</v>
      </c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2" x14ac:dyDescent="0.2">
      <c r="A1017" s="219"/>
      <c r="B1017" s="220"/>
      <c r="C1017" s="255" t="s">
        <v>660</v>
      </c>
      <c r="D1017" s="226"/>
      <c r="E1017" s="227"/>
      <c r="F1017" s="222"/>
      <c r="G1017" s="222"/>
      <c r="H1017" s="222"/>
      <c r="I1017" s="222"/>
      <c r="J1017" s="222"/>
      <c r="K1017" s="222"/>
      <c r="L1017" s="222"/>
      <c r="M1017" s="222"/>
      <c r="N1017" s="221"/>
      <c r="O1017" s="221"/>
      <c r="P1017" s="221"/>
      <c r="Q1017" s="221"/>
      <c r="R1017" s="222"/>
      <c r="S1017" s="222"/>
      <c r="T1017" s="222"/>
      <c r="U1017" s="222"/>
      <c r="V1017" s="222"/>
      <c r="W1017" s="222"/>
      <c r="X1017" s="222"/>
      <c r="Y1017" s="222"/>
      <c r="Z1017" s="212"/>
      <c r="AA1017" s="212"/>
      <c r="AB1017" s="212"/>
      <c r="AC1017" s="212"/>
      <c r="AD1017" s="212"/>
      <c r="AE1017" s="212"/>
      <c r="AF1017" s="212"/>
      <c r="AG1017" s="212" t="s">
        <v>199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3" x14ac:dyDescent="0.2">
      <c r="A1018" s="219"/>
      <c r="B1018" s="220"/>
      <c r="C1018" s="255" t="s">
        <v>661</v>
      </c>
      <c r="D1018" s="226"/>
      <c r="E1018" s="227"/>
      <c r="F1018" s="222"/>
      <c r="G1018" s="222"/>
      <c r="H1018" s="222"/>
      <c r="I1018" s="222"/>
      <c r="J1018" s="222"/>
      <c r="K1018" s="222"/>
      <c r="L1018" s="222"/>
      <c r="M1018" s="222"/>
      <c r="N1018" s="221"/>
      <c r="O1018" s="221"/>
      <c r="P1018" s="221"/>
      <c r="Q1018" s="221"/>
      <c r="R1018" s="222"/>
      <c r="S1018" s="222"/>
      <c r="T1018" s="222"/>
      <c r="U1018" s="222"/>
      <c r="V1018" s="222"/>
      <c r="W1018" s="222"/>
      <c r="X1018" s="222"/>
      <c r="Y1018" s="222"/>
      <c r="Z1018" s="212"/>
      <c r="AA1018" s="212"/>
      <c r="AB1018" s="212"/>
      <c r="AC1018" s="212"/>
      <c r="AD1018" s="212"/>
      <c r="AE1018" s="212"/>
      <c r="AF1018" s="212"/>
      <c r="AG1018" s="212" t="s">
        <v>199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3" x14ac:dyDescent="0.2">
      <c r="A1019" s="219"/>
      <c r="B1019" s="220"/>
      <c r="C1019" s="255" t="s">
        <v>287</v>
      </c>
      <c r="D1019" s="226"/>
      <c r="E1019" s="227"/>
      <c r="F1019" s="222"/>
      <c r="G1019" s="22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22"/>
      <c r="Z1019" s="212"/>
      <c r="AA1019" s="212"/>
      <c r="AB1019" s="212"/>
      <c r="AC1019" s="212"/>
      <c r="AD1019" s="212"/>
      <c r="AE1019" s="212"/>
      <c r="AF1019" s="212"/>
      <c r="AG1019" s="212" t="s">
        <v>199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 x14ac:dyDescent="0.2">
      <c r="A1020" s="219"/>
      <c r="B1020" s="220"/>
      <c r="C1020" s="255" t="s">
        <v>872</v>
      </c>
      <c r="D1020" s="226"/>
      <c r="E1020" s="227">
        <v>0.4</v>
      </c>
      <c r="F1020" s="222"/>
      <c r="G1020" s="222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22"/>
      <c r="Z1020" s="212"/>
      <c r="AA1020" s="212"/>
      <c r="AB1020" s="212"/>
      <c r="AC1020" s="212"/>
      <c r="AD1020" s="212"/>
      <c r="AE1020" s="212"/>
      <c r="AF1020" s="212"/>
      <c r="AG1020" s="212" t="s">
        <v>199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 x14ac:dyDescent="0.2">
      <c r="A1021" s="219"/>
      <c r="B1021" s="220"/>
      <c r="C1021" s="255" t="s">
        <v>873</v>
      </c>
      <c r="D1021" s="226"/>
      <c r="E1021" s="227">
        <v>0.32</v>
      </c>
      <c r="F1021" s="222"/>
      <c r="G1021" s="222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22"/>
      <c r="Z1021" s="212"/>
      <c r="AA1021" s="212"/>
      <c r="AB1021" s="212"/>
      <c r="AC1021" s="212"/>
      <c r="AD1021" s="212"/>
      <c r="AE1021" s="212"/>
      <c r="AF1021" s="212"/>
      <c r="AG1021" s="212" t="s">
        <v>199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 x14ac:dyDescent="0.2">
      <c r="A1022" s="219"/>
      <c r="B1022" s="220"/>
      <c r="C1022" s="265" t="s">
        <v>242</v>
      </c>
      <c r="D1022" s="260"/>
      <c r="E1022" s="261">
        <v>0.72</v>
      </c>
      <c r="F1022" s="222"/>
      <c r="G1022" s="222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22"/>
      <c r="Z1022" s="212"/>
      <c r="AA1022" s="212"/>
      <c r="AB1022" s="212"/>
      <c r="AC1022" s="212"/>
      <c r="AD1022" s="212"/>
      <c r="AE1022" s="212"/>
      <c r="AF1022" s="212"/>
      <c r="AG1022" s="212" t="s">
        <v>199</v>
      </c>
      <c r="AH1022" s="212">
        <v>1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19"/>
      <c r="B1023" s="220"/>
      <c r="C1023" s="255" t="s">
        <v>290</v>
      </c>
      <c r="D1023" s="226"/>
      <c r="E1023" s="227"/>
      <c r="F1023" s="222"/>
      <c r="G1023" s="222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22"/>
      <c r="Z1023" s="212"/>
      <c r="AA1023" s="212"/>
      <c r="AB1023" s="212"/>
      <c r="AC1023" s="212"/>
      <c r="AD1023" s="212"/>
      <c r="AE1023" s="212"/>
      <c r="AF1023" s="212"/>
      <c r="AG1023" s="212" t="s">
        <v>199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 x14ac:dyDescent="0.2">
      <c r="A1024" s="219"/>
      <c r="B1024" s="220"/>
      <c r="C1024" s="255" t="s">
        <v>872</v>
      </c>
      <c r="D1024" s="226"/>
      <c r="E1024" s="227">
        <v>0.4</v>
      </c>
      <c r="F1024" s="222"/>
      <c r="G1024" s="222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22"/>
      <c r="Z1024" s="212"/>
      <c r="AA1024" s="212"/>
      <c r="AB1024" s="212"/>
      <c r="AC1024" s="212"/>
      <c r="AD1024" s="212"/>
      <c r="AE1024" s="212"/>
      <c r="AF1024" s="212"/>
      <c r="AG1024" s="212" t="s">
        <v>199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 x14ac:dyDescent="0.2">
      <c r="A1025" s="219"/>
      <c r="B1025" s="220"/>
      <c r="C1025" s="255" t="s">
        <v>873</v>
      </c>
      <c r="D1025" s="226"/>
      <c r="E1025" s="227">
        <v>0.32</v>
      </c>
      <c r="F1025" s="222"/>
      <c r="G1025" s="222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22"/>
      <c r="Z1025" s="212"/>
      <c r="AA1025" s="212"/>
      <c r="AB1025" s="212"/>
      <c r="AC1025" s="212"/>
      <c r="AD1025" s="212"/>
      <c r="AE1025" s="212"/>
      <c r="AF1025" s="212"/>
      <c r="AG1025" s="212" t="s">
        <v>199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 x14ac:dyDescent="0.2">
      <c r="A1026" s="219"/>
      <c r="B1026" s="220"/>
      <c r="C1026" s="265" t="s">
        <v>242</v>
      </c>
      <c r="D1026" s="260"/>
      <c r="E1026" s="261">
        <v>0.72</v>
      </c>
      <c r="F1026" s="222"/>
      <c r="G1026" s="222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22"/>
      <c r="Z1026" s="212"/>
      <c r="AA1026" s="212"/>
      <c r="AB1026" s="212"/>
      <c r="AC1026" s="212"/>
      <c r="AD1026" s="212"/>
      <c r="AE1026" s="212"/>
      <c r="AF1026" s="212"/>
      <c r="AG1026" s="212" t="s">
        <v>199</v>
      </c>
      <c r="AH1026" s="212">
        <v>1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 x14ac:dyDescent="0.2">
      <c r="A1027" s="219"/>
      <c r="B1027" s="220"/>
      <c r="C1027" s="255" t="s">
        <v>291</v>
      </c>
      <c r="D1027" s="226"/>
      <c r="E1027" s="227"/>
      <c r="F1027" s="222"/>
      <c r="G1027" s="222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22"/>
      <c r="Z1027" s="212"/>
      <c r="AA1027" s="212"/>
      <c r="AB1027" s="212"/>
      <c r="AC1027" s="212"/>
      <c r="AD1027" s="212"/>
      <c r="AE1027" s="212"/>
      <c r="AF1027" s="212"/>
      <c r="AG1027" s="212" t="s">
        <v>199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3" x14ac:dyDescent="0.2">
      <c r="A1028" s="219"/>
      <c r="B1028" s="220"/>
      <c r="C1028" s="255" t="s">
        <v>872</v>
      </c>
      <c r="D1028" s="226"/>
      <c r="E1028" s="227">
        <v>0.4</v>
      </c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22"/>
      <c r="Z1028" s="212"/>
      <c r="AA1028" s="212"/>
      <c r="AB1028" s="212"/>
      <c r="AC1028" s="212"/>
      <c r="AD1028" s="212"/>
      <c r="AE1028" s="212"/>
      <c r="AF1028" s="212"/>
      <c r="AG1028" s="212" t="s">
        <v>199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 x14ac:dyDescent="0.2">
      <c r="A1029" s="219"/>
      <c r="B1029" s="220"/>
      <c r="C1029" s="255" t="s">
        <v>873</v>
      </c>
      <c r="D1029" s="226"/>
      <c r="E1029" s="227">
        <v>0.32</v>
      </c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22"/>
      <c r="Z1029" s="212"/>
      <c r="AA1029" s="212"/>
      <c r="AB1029" s="212"/>
      <c r="AC1029" s="212"/>
      <c r="AD1029" s="212"/>
      <c r="AE1029" s="212"/>
      <c r="AF1029" s="212"/>
      <c r="AG1029" s="212" t="s">
        <v>199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3" x14ac:dyDescent="0.2">
      <c r="A1030" s="219"/>
      <c r="B1030" s="220"/>
      <c r="C1030" s="265" t="s">
        <v>242</v>
      </c>
      <c r="D1030" s="260"/>
      <c r="E1030" s="261">
        <v>0.72</v>
      </c>
      <c r="F1030" s="222"/>
      <c r="G1030" s="222"/>
      <c r="H1030" s="222"/>
      <c r="I1030" s="222"/>
      <c r="J1030" s="222"/>
      <c r="K1030" s="222"/>
      <c r="L1030" s="222"/>
      <c r="M1030" s="222"/>
      <c r="N1030" s="221"/>
      <c r="O1030" s="221"/>
      <c r="P1030" s="221"/>
      <c r="Q1030" s="221"/>
      <c r="R1030" s="222"/>
      <c r="S1030" s="222"/>
      <c r="T1030" s="222"/>
      <c r="U1030" s="222"/>
      <c r="V1030" s="222"/>
      <c r="W1030" s="222"/>
      <c r="X1030" s="222"/>
      <c r="Y1030" s="222"/>
      <c r="Z1030" s="212"/>
      <c r="AA1030" s="212"/>
      <c r="AB1030" s="212"/>
      <c r="AC1030" s="212"/>
      <c r="AD1030" s="212"/>
      <c r="AE1030" s="212"/>
      <c r="AF1030" s="212"/>
      <c r="AG1030" s="212" t="s">
        <v>199</v>
      </c>
      <c r="AH1030" s="212">
        <v>1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3" x14ac:dyDescent="0.2">
      <c r="A1031" s="219"/>
      <c r="B1031" s="220"/>
      <c r="C1031" s="255" t="s">
        <v>292</v>
      </c>
      <c r="D1031" s="226"/>
      <c r="E1031" s="227"/>
      <c r="F1031" s="222"/>
      <c r="G1031" s="22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22"/>
      <c r="Z1031" s="212"/>
      <c r="AA1031" s="212"/>
      <c r="AB1031" s="212"/>
      <c r="AC1031" s="212"/>
      <c r="AD1031" s="212"/>
      <c r="AE1031" s="212"/>
      <c r="AF1031" s="212"/>
      <c r="AG1031" s="212" t="s">
        <v>199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3" x14ac:dyDescent="0.2">
      <c r="A1032" s="219"/>
      <c r="B1032" s="220"/>
      <c r="C1032" s="255" t="s">
        <v>872</v>
      </c>
      <c r="D1032" s="226"/>
      <c r="E1032" s="227">
        <v>0.4</v>
      </c>
      <c r="F1032" s="222"/>
      <c r="G1032" s="222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22"/>
      <c r="Z1032" s="212"/>
      <c r="AA1032" s="212"/>
      <c r="AB1032" s="212"/>
      <c r="AC1032" s="212"/>
      <c r="AD1032" s="212"/>
      <c r="AE1032" s="212"/>
      <c r="AF1032" s="212"/>
      <c r="AG1032" s="212" t="s">
        <v>199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 x14ac:dyDescent="0.2">
      <c r="A1033" s="219"/>
      <c r="B1033" s="220"/>
      <c r="C1033" s="255" t="s">
        <v>873</v>
      </c>
      <c r="D1033" s="226"/>
      <c r="E1033" s="227">
        <v>0.32</v>
      </c>
      <c r="F1033" s="222"/>
      <c r="G1033" s="222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22"/>
      <c r="Z1033" s="212"/>
      <c r="AA1033" s="212"/>
      <c r="AB1033" s="212"/>
      <c r="AC1033" s="212"/>
      <c r="AD1033" s="212"/>
      <c r="AE1033" s="212"/>
      <c r="AF1033" s="212"/>
      <c r="AG1033" s="212" t="s">
        <v>199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 x14ac:dyDescent="0.2">
      <c r="A1034" s="219"/>
      <c r="B1034" s="220"/>
      <c r="C1034" s="265" t="s">
        <v>242</v>
      </c>
      <c r="D1034" s="260"/>
      <c r="E1034" s="261">
        <v>0.72</v>
      </c>
      <c r="F1034" s="222"/>
      <c r="G1034" s="222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22"/>
      <c r="Z1034" s="212"/>
      <c r="AA1034" s="212"/>
      <c r="AB1034" s="212"/>
      <c r="AC1034" s="212"/>
      <c r="AD1034" s="212"/>
      <c r="AE1034" s="212"/>
      <c r="AF1034" s="212"/>
      <c r="AG1034" s="212" t="s">
        <v>199</v>
      </c>
      <c r="AH1034" s="212">
        <v>1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19"/>
      <c r="B1035" s="220"/>
      <c r="C1035" s="255" t="s">
        <v>293</v>
      </c>
      <c r="D1035" s="226"/>
      <c r="E1035" s="227"/>
      <c r="F1035" s="222"/>
      <c r="G1035" s="222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22"/>
      <c r="Z1035" s="212"/>
      <c r="AA1035" s="212"/>
      <c r="AB1035" s="212"/>
      <c r="AC1035" s="212"/>
      <c r="AD1035" s="212"/>
      <c r="AE1035" s="212"/>
      <c r="AF1035" s="212"/>
      <c r="AG1035" s="212" t="s">
        <v>199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 x14ac:dyDescent="0.2">
      <c r="A1036" s="219"/>
      <c r="B1036" s="220"/>
      <c r="C1036" s="255" t="s">
        <v>872</v>
      </c>
      <c r="D1036" s="226"/>
      <c r="E1036" s="227">
        <v>0.4</v>
      </c>
      <c r="F1036" s="222"/>
      <c r="G1036" s="222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22"/>
      <c r="Z1036" s="212"/>
      <c r="AA1036" s="212"/>
      <c r="AB1036" s="212"/>
      <c r="AC1036" s="212"/>
      <c r="AD1036" s="212"/>
      <c r="AE1036" s="212"/>
      <c r="AF1036" s="212"/>
      <c r="AG1036" s="212" t="s">
        <v>199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 x14ac:dyDescent="0.2">
      <c r="A1037" s="219"/>
      <c r="B1037" s="220"/>
      <c r="C1037" s="255" t="s">
        <v>873</v>
      </c>
      <c r="D1037" s="226"/>
      <c r="E1037" s="227">
        <v>0.32</v>
      </c>
      <c r="F1037" s="222"/>
      <c r="G1037" s="222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22"/>
      <c r="Z1037" s="212"/>
      <c r="AA1037" s="212"/>
      <c r="AB1037" s="212"/>
      <c r="AC1037" s="212"/>
      <c r="AD1037" s="212"/>
      <c r="AE1037" s="212"/>
      <c r="AF1037" s="212"/>
      <c r="AG1037" s="212" t="s">
        <v>199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 x14ac:dyDescent="0.2">
      <c r="A1038" s="219"/>
      <c r="B1038" s="220"/>
      <c r="C1038" s="265" t="s">
        <v>242</v>
      </c>
      <c r="D1038" s="260"/>
      <c r="E1038" s="261">
        <v>0.72</v>
      </c>
      <c r="F1038" s="222"/>
      <c r="G1038" s="222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22"/>
      <c r="Z1038" s="212"/>
      <c r="AA1038" s="212"/>
      <c r="AB1038" s="212"/>
      <c r="AC1038" s="212"/>
      <c r="AD1038" s="212"/>
      <c r="AE1038" s="212"/>
      <c r="AF1038" s="212"/>
      <c r="AG1038" s="212" t="s">
        <v>199</v>
      </c>
      <c r="AH1038" s="212">
        <v>1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 x14ac:dyDescent="0.2">
      <c r="A1039" s="219"/>
      <c r="B1039" s="220"/>
      <c r="C1039" s="255" t="s">
        <v>294</v>
      </c>
      <c r="D1039" s="226"/>
      <c r="E1039" s="227"/>
      <c r="F1039" s="222"/>
      <c r="G1039" s="222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22"/>
      <c r="Z1039" s="212"/>
      <c r="AA1039" s="212"/>
      <c r="AB1039" s="212"/>
      <c r="AC1039" s="212"/>
      <c r="AD1039" s="212"/>
      <c r="AE1039" s="212"/>
      <c r="AF1039" s="212"/>
      <c r="AG1039" s="212" t="s">
        <v>199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3" x14ac:dyDescent="0.2">
      <c r="A1040" s="219"/>
      <c r="B1040" s="220"/>
      <c r="C1040" s="255" t="s">
        <v>872</v>
      </c>
      <c r="D1040" s="226"/>
      <c r="E1040" s="227">
        <v>0.4</v>
      </c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22"/>
      <c r="Z1040" s="212"/>
      <c r="AA1040" s="212"/>
      <c r="AB1040" s="212"/>
      <c r="AC1040" s="212"/>
      <c r="AD1040" s="212"/>
      <c r="AE1040" s="212"/>
      <c r="AF1040" s="212"/>
      <c r="AG1040" s="212" t="s">
        <v>199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3" x14ac:dyDescent="0.2">
      <c r="A1041" s="219"/>
      <c r="B1041" s="220"/>
      <c r="C1041" s="255" t="s">
        <v>873</v>
      </c>
      <c r="D1041" s="226"/>
      <c r="E1041" s="227">
        <v>0.32</v>
      </c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22"/>
      <c r="Z1041" s="212"/>
      <c r="AA1041" s="212"/>
      <c r="AB1041" s="212"/>
      <c r="AC1041" s="212"/>
      <c r="AD1041" s="212"/>
      <c r="AE1041" s="212"/>
      <c r="AF1041" s="212"/>
      <c r="AG1041" s="212" t="s">
        <v>199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3" x14ac:dyDescent="0.2">
      <c r="A1042" s="219"/>
      <c r="B1042" s="220"/>
      <c r="C1042" s="265" t="s">
        <v>242</v>
      </c>
      <c r="D1042" s="260"/>
      <c r="E1042" s="261">
        <v>0.72</v>
      </c>
      <c r="F1042" s="222"/>
      <c r="G1042" s="222"/>
      <c r="H1042" s="222"/>
      <c r="I1042" s="222"/>
      <c r="J1042" s="222"/>
      <c r="K1042" s="222"/>
      <c r="L1042" s="222"/>
      <c r="M1042" s="222"/>
      <c r="N1042" s="221"/>
      <c r="O1042" s="221"/>
      <c r="P1042" s="221"/>
      <c r="Q1042" s="221"/>
      <c r="R1042" s="222"/>
      <c r="S1042" s="222"/>
      <c r="T1042" s="222"/>
      <c r="U1042" s="222"/>
      <c r="V1042" s="222"/>
      <c r="W1042" s="222"/>
      <c r="X1042" s="222"/>
      <c r="Y1042" s="222"/>
      <c r="Z1042" s="212"/>
      <c r="AA1042" s="212"/>
      <c r="AB1042" s="212"/>
      <c r="AC1042" s="212"/>
      <c r="AD1042" s="212"/>
      <c r="AE1042" s="212"/>
      <c r="AF1042" s="212"/>
      <c r="AG1042" s="212" t="s">
        <v>199</v>
      </c>
      <c r="AH1042" s="212">
        <v>1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3" x14ac:dyDescent="0.2">
      <c r="A1043" s="219"/>
      <c r="B1043" s="220"/>
      <c r="C1043" s="255" t="s">
        <v>295</v>
      </c>
      <c r="D1043" s="226"/>
      <c r="E1043" s="227"/>
      <c r="F1043" s="222"/>
      <c r="G1043" s="22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22"/>
      <c r="Z1043" s="212"/>
      <c r="AA1043" s="212"/>
      <c r="AB1043" s="212"/>
      <c r="AC1043" s="212"/>
      <c r="AD1043" s="212"/>
      <c r="AE1043" s="212"/>
      <c r="AF1043" s="212"/>
      <c r="AG1043" s="212" t="s">
        <v>199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3" x14ac:dyDescent="0.2">
      <c r="A1044" s="219"/>
      <c r="B1044" s="220"/>
      <c r="C1044" s="255" t="s">
        <v>872</v>
      </c>
      <c r="D1044" s="226"/>
      <c r="E1044" s="227">
        <v>0.4</v>
      </c>
      <c r="F1044" s="222"/>
      <c r="G1044" s="222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22"/>
      <c r="Z1044" s="212"/>
      <c r="AA1044" s="212"/>
      <c r="AB1044" s="212"/>
      <c r="AC1044" s="212"/>
      <c r="AD1044" s="212"/>
      <c r="AE1044" s="212"/>
      <c r="AF1044" s="212"/>
      <c r="AG1044" s="212" t="s">
        <v>199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19"/>
      <c r="B1045" s="220"/>
      <c r="C1045" s="255" t="s">
        <v>873</v>
      </c>
      <c r="D1045" s="226"/>
      <c r="E1045" s="227">
        <v>0.32</v>
      </c>
      <c r="F1045" s="222"/>
      <c r="G1045" s="222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22"/>
      <c r="Z1045" s="212"/>
      <c r="AA1045" s="212"/>
      <c r="AB1045" s="212"/>
      <c r="AC1045" s="212"/>
      <c r="AD1045" s="212"/>
      <c r="AE1045" s="212"/>
      <c r="AF1045" s="212"/>
      <c r="AG1045" s="212" t="s">
        <v>199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19"/>
      <c r="B1046" s="220"/>
      <c r="C1046" s="265" t="s">
        <v>242</v>
      </c>
      <c r="D1046" s="260"/>
      <c r="E1046" s="261">
        <v>0.72</v>
      </c>
      <c r="F1046" s="222"/>
      <c r="G1046" s="222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22"/>
      <c r="Z1046" s="212"/>
      <c r="AA1046" s="212"/>
      <c r="AB1046" s="212"/>
      <c r="AC1046" s="212"/>
      <c r="AD1046" s="212"/>
      <c r="AE1046" s="212"/>
      <c r="AF1046" s="212"/>
      <c r="AG1046" s="212" t="s">
        <v>199</v>
      </c>
      <c r="AH1046" s="212">
        <v>1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ht="22.5" outlineLevel="1" x14ac:dyDescent="0.2">
      <c r="A1047" s="236">
        <v>99</v>
      </c>
      <c r="B1047" s="237" t="s">
        <v>881</v>
      </c>
      <c r="C1047" s="253" t="s">
        <v>882</v>
      </c>
      <c r="D1047" s="238" t="s">
        <v>262</v>
      </c>
      <c r="E1047" s="239">
        <v>3.71448</v>
      </c>
      <c r="F1047" s="240"/>
      <c r="G1047" s="241">
        <f>ROUND(E1047*F1047,2)</f>
        <v>0</v>
      </c>
      <c r="H1047" s="240"/>
      <c r="I1047" s="241">
        <f>ROUND(E1047*H1047,2)</f>
        <v>0</v>
      </c>
      <c r="J1047" s="240"/>
      <c r="K1047" s="241">
        <f>ROUND(E1047*J1047,2)</f>
        <v>0</v>
      </c>
      <c r="L1047" s="241">
        <v>12</v>
      </c>
      <c r="M1047" s="241">
        <f>G1047*(1+L1047/100)</f>
        <v>0</v>
      </c>
      <c r="N1047" s="239">
        <v>1.9199999999999998E-2</v>
      </c>
      <c r="O1047" s="239">
        <f>ROUND(E1047*N1047,2)</f>
        <v>7.0000000000000007E-2</v>
      </c>
      <c r="P1047" s="239">
        <v>0</v>
      </c>
      <c r="Q1047" s="239">
        <f>ROUND(E1047*P1047,2)</f>
        <v>0</v>
      </c>
      <c r="R1047" s="241" t="s">
        <v>498</v>
      </c>
      <c r="S1047" s="241" t="s">
        <v>180</v>
      </c>
      <c r="T1047" s="242" t="s">
        <v>347</v>
      </c>
      <c r="U1047" s="222">
        <v>0</v>
      </c>
      <c r="V1047" s="222">
        <f>ROUND(E1047*U1047,2)</f>
        <v>0</v>
      </c>
      <c r="W1047" s="222"/>
      <c r="X1047" s="222" t="s">
        <v>499</v>
      </c>
      <c r="Y1047" s="222" t="s">
        <v>183</v>
      </c>
      <c r="Z1047" s="212"/>
      <c r="AA1047" s="212"/>
      <c r="AB1047" s="212"/>
      <c r="AC1047" s="212"/>
      <c r="AD1047" s="212"/>
      <c r="AE1047" s="212"/>
      <c r="AF1047" s="212"/>
      <c r="AG1047" s="212" t="s">
        <v>500</v>
      </c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2" x14ac:dyDescent="0.2">
      <c r="A1048" s="219"/>
      <c r="B1048" s="220"/>
      <c r="C1048" s="255" t="s">
        <v>660</v>
      </c>
      <c r="D1048" s="226"/>
      <c r="E1048" s="227"/>
      <c r="F1048" s="222"/>
      <c r="G1048" s="222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22"/>
      <c r="Z1048" s="212"/>
      <c r="AA1048" s="212"/>
      <c r="AB1048" s="212"/>
      <c r="AC1048" s="212"/>
      <c r="AD1048" s="212"/>
      <c r="AE1048" s="212"/>
      <c r="AF1048" s="212"/>
      <c r="AG1048" s="212" t="s">
        <v>199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3" x14ac:dyDescent="0.2">
      <c r="A1049" s="219"/>
      <c r="B1049" s="220"/>
      <c r="C1049" s="255" t="s">
        <v>661</v>
      </c>
      <c r="D1049" s="226"/>
      <c r="E1049" s="227"/>
      <c r="F1049" s="222"/>
      <c r="G1049" s="222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22"/>
      <c r="Z1049" s="212"/>
      <c r="AA1049" s="212"/>
      <c r="AB1049" s="212"/>
      <c r="AC1049" s="212"/>
      <c r="AD1049" s="212"/>
      <c r="AE1049" s="212"/>
      <c r="AF1049" s="212"/>
      <c r="AG1049" s="212" t="s">
        <v>199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3" x14ac:dyDescent="0.2">
      <c r="A1050" s="219"/>
      <c r="B1050" s="220"/>
      <c r="C1050" s="255" t="s">
        <v>883</v>
      </c>
      <c r="D1050" s="226"/>
      <c r="E1050" s="227"/>
      <c r="F1050" s="222"/>
      <c r="G1050" s="222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22"/>
      <c r="Z1050" s="212"/>
      <c r="AA1050" s="212"/>
      <c r="AB1050" s="212"/>
      <c r="AC1050" s="212"/>
      <c r="AD1050" s="212"/>
      <c r="AE1050" s="212"/>
      <c r="AF1050" s="212"/>
      <c r="AG1050" s="212" t="s">
        <v>199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3" x14ac:dyDescent="0.2">
      <c r="A1051" s="219"/>
      <c r="B1051" s="220"/>
      <c r="C1051" s="255" t="s">
        <v>884</v>
      </c>
      <c r="D1051" s="226"/>
      <c r="E1051" s="227">
        <v>2.8727999999999998</v>
      </c>
      <c r="F1051" s="222"/>
      <c r="G1051" s="222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22"/>
      <c r="Z1051" s="212"/>
      <c r="AA1051" s="212"/>
      <c r="AB1051" s="212"/>
      <c r="AC1051" s="212"/>
      <c r="AD1051" s="212"/>
      <c r="AE1051" s="212"/>
      <c r="AF1051" s="212"/>
      <c r="AG1051" s="212" t="s">
        <v>199</v>
      </c>
      <c r="AH1051" s="212">
        <v>0</v>
      </c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3" x14ac:dyDescent="0.2">
      <c r="A1052" s="219"/>
      <c r="B1052" s="220"/>
      <c r="C1052" s="265" t="s">
        <v>242</v>
      </c>
      <c r="D1052" s="260"/>
      <c r="E1052" s="261">
        <v>2.8727999999999998</v>
      </c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22"/>
      <c r="Z1052" s="212"/>
      <c r="AA1052" s="212"/>
      <c r="AB1052" s="212"/>
      <c r="AC1052" s="212"/>
      <c r="AD1052" s="212"/>
      <c r="AE1052" s="212"/>
      <c r="AF1052" s="212"/>
      <c r="AG1052" s="212" t="s">
        <v>199</v>
      </c>
      <c r="AH1052" s="212">
        <v>1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3" x14ac:dyDescent="0.2">
      <c r="A1053" s="219"/>
      <c r="B1053" s="220"/>
      <c r="C1053" s="255" t="s">
        <v>885</v>
      </c>
      <c r="D1053" s="226"/>
      <c r="E1053" s="227"/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22"/>
      <c r="Z1053" s="212"/>
      <c r="AA1053" s="212"/>
      <c r="AB1053" s="212"/>
      <c r="AC1053" s="212"/>
      <c r="AD1053" s="212"/>
      <c r="AE1053" s="212"/>
      <c r="AF1053" s="212"/>
      <c r="AG1053" s="212" t="s">
        <v>199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3" x14ac:dyDescent="0.2">
      <c r="A1054" s="219"/>
      <c r="B1054" s="220"/>
      <c r="C1054" s="255" t="s">
        <v>886</v>
      </c>
      <c r="D1054" s="226"/>
      <c r="E1054" s="227">
        <v>0.504</v>
      </c>
      <c r="F1054" s="222"/>
      <c r="G1054" s="222"/>
      <c r="H1054" s="222"/>
      <c r="I1054" s="222"/>
      <c r="J1054" s="222"/>
      <c r="K1054" s="222"/>
      <c r="L1054" s="222"/>
      <c r="M1054" s="222"/>
      <c r="N1054" s="221"/>
      <c r="O1054" s="221"/>
      <c r="P1054" s="221"/>
      <c r="Q1054" s="221"/>
      <c r="R1054" s="222"/>
      <c r="S1054" s="222"/>
      <c r="T1054" s="222"/>
      <c r="U1054" s="222"/>
      <c r="V1054" s="222"/>
      <c r="W1054" s="222"/>
      <c r="X1054" s="222"/>
      <c r="Y1054" s="222"/>
      <c r="Z1054" s="212"/>
      <c r="AA1054" s="212"/>
      <c r="AB1054" s="212"/>
      <c r="AC1054" s="212"/>
      <c r="AD1054" s="212"/>
      <c r="AE1054" s="212"/>
      <c r="AF1054" s="212"/>
      <c r="AG1054" s="212" t="s">
        <v>199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3" x14ac:dyDescent="0.2">
      <c r="A1055" s="219"/>
      <c r="B1055" s="220"/>
      <c r="C1055" s="265" t="s">
        <v>242</v>
      </c>
      <c r="D1055" s="260"/>
      <c r="E1055" s="261">
        <v>0.504</v>
      </c>
      <c r="F1055" s="222"/>
      <c r="G1055" s="222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22"/>
      <c r="Z1055" s="212"/>
      <c r="AA1055" s="212"/>
      <c r="AB1055" s="212"/>
      <c r="AC1055" s="212"/>
      <c r="AD1055" s="212"/>
      <c r="AE1055" s="212"/>
      <c r="AF1055" s="212"/>
      <c r="AG1055" s="212" t="s">
        <v>199</v>
      </c>
      <c r="AH1055" s="212">
        <v>1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3" x14ac:dyDescent="0.2">
      <c r="A1056" s="219"/>
      <c r="B1056" s="220"/>
      <c r="C1056" s="276" t="s">
        <v>779</v>
      </c>
      <c r="D1056" s="271"/>
      <c r="E1056" s="272">
        <v>0.33767999999999998</v>
      </c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22"/>
      <c r="Z1056" s="212"/>
      <c r="AA1056" s="212"/>
      <c r="AB1056" s="212"/>
      <c r="AC1056" s="212"/>
      <c r="AD1056" s="212"/>
      <c r="AE1056" s="212"/>
      <c r="AF1056" s="212"/>
      <c r="AG1056" s="212" t="s">
        <v>199</v>
      </c>
      <c r="AH1056" s="212">
        <v>4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 x14ac:dyDescent="0.2">
      <c r="A1057" s="236">
        <v>100</v>
      </c>
      <c r="B1057" s="237" t="s">
        <v>887</v>
      </c>
      <c r="C1057" s="253" t="s">
        <v>888</v>
      </c>
      <c r="D1057" s="238" t="s">
        <v>390</v>
      </c>
      <c r="E1057" s="239">
        <v>8.8529999999999998E-2</v>
      </c>
      <c r="F1057" s="240"/>
      <c r="G1057" s="241">
        <f>ROUND(E1057*F1057,2)</f>
        <v>0</v>
      </c>
      <c r="H1057" s="240"/>
      <c r="I1057" s="241">
        <f>ROUND(E1057*H1057,2)</f>
        <v>0</v>
      </c>
      <c r="J1057" s="240"/>
      <c r="K1057" s="241">
        <f>ROUND(E1057*J1057,2)</f>
        <v>0</v>
      </c>
      <c r="L1057" s="241">
        <v>12</v>
      </c>
      <c r="M1057" s="241">
        <f>G1057*(1+L1057/100)</f>
        <v>0</v>
      </c>
      <c r="N1057" s="239">
        <v>0</v>
      </c>
      <c r="O1057" s="239">
        <f>ROUND(E1057*N1057,2)</f>
        <v>0</v>
      </c>
      <c r="P1057" s="239">
        <v>0</v>
      </c>
      <c r="Q1057" s="239">
        <f>ROUND(E1057*P1057,2)</f>
        <v>0</v>
      </c>
      <c r="R1057" s="241" t="s">
        <v>867</v>
      </c>
      <c r="S1057" s="241" t="s">
        <v>180</v>
      </c>
      <c r="T1057" s="242" t="s">
        <v>180</v>
      </c>
      <c r="U1057" s="222">
        <v>1.3049999999999999</v>
      </c>
      <c r="V1057" s="222">
        <f>ROUND(E1057*U1057,2)</f>
        <v>0.12</v>
      </c>
      <c r="W1057" s="222"/>
      <c r="X1057" s="222" t="s">
        <v>724</v>
      </c>
      <c r="Y1057" s="222" t="s">
        <v>183</v>
      </c>
      <c r="Z1057" s="212"/>
      <c r="AA1057" s="212"/>
      <c r="AB1057" s="212"/>
      <c r="AC1057" s="212"/>
      <c r="AD1057" s="212"/>
      <c r="AE1057" s="212"/>
      <c r="AF1057" s="212"/>
      <c r="AG1057" s="212" t="s">
        <v>752</v>
      </c>
      <c r="AH1057" s="212"/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2" x14ac:dyDescent="0.2">
      <c r="A1058" s="219"/>
      <c r="B1058" s="220"/>
      <c r="C1058" s="264" t="s">
        <v>771</v>
      </c>
      <c r="D1058" s="262"/>
      <c r="E1058" s="262"/>
      <c r="F1058" s="262"/>
      <c r="G1058" s="26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22"/>
      <c r="Z1058" s="212"/>
      <c r="AA1058" s="212"/>
      <c r="AB1058" s="212"/>
      <c r="AC1058" s="212"/>
      <c r="AD1058" s="212"/>
      <c r="AE1058" s="212"/>
      <c r="AF1058" s="212"/>
      <c r="AG1058" s="212" t="s">
        <v>229</v>
      </c>
      <c r="AH1058" s="212"/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x14ac:dyDescent="0.2">
      <c r="A1059" s="229" t="s">
        <v>175</v>
      </c>
      <c r="B1059" s="230" t="s">
        <v>128</v>
      </c>
      <c r="C1059" s="252" t="s">
        <v>129</v>
      </c>
      <c r="D1059" s="231"/>
      <c r="E1059" s="232"/>
      <c r="F1059" s="233"/>
      <c r="G1059" s="233">
        <f>SUMIF(AG1060:AG1081,"&lt;&gt;NOR",G1060:G1081)</f>
        <v>0</v>
      </c>
      <c r="H1059" s="233"/>
      <c r="I1059" s="233">
        <f>SUM(I1060:I1081)</f>
        <v>0</v>
      </c>
      <c r="J1059" s="233"/>
      <c r="K1059" s="233">
        <f>SUM(K1060:K1081)</f>
        <v>0</v>
      </c>
      <c r="L1059" s="233"/>
      <c r="M1059" s="233">
        <f>SUM(M1060:M1081)</f>
        <v>0</v>
      </c>
      <c r="N1059" s="232"/>
      <c r="O1059" s="232">
        <f>SUM(O1060:O1081)</f>
        <v>0.01</v>
      </c>
      <c r="P1059" s="232"/>
      <c r="Q1059" s="232">
        <f>SUM(Q1060:Q1081)</f>
        <v>0</v>
      </c>
      <c r="R1059" s="233"/>
      <c r="S1059" s="233"/>
      <c r="T1059" s="234"/>
      <c r="U1059" s="228"/>
      <c r="V1059" s="228">
        <f>SUM(V1060:V1081)</f>
        <v>6.98</v>
      </c>
      <c r="W1059" s="228"/>
      <c r="X1059" s="228"/>
      <c r="Y1059" s="228"/>
      <c r="AG1059" t="s">
        <v>176</v>
      </c>
    </row>
    <row r="1060" spans="1:60" outlineLevel="1" x14ac:dyDescent="0.2">
      <c r="A1060" s="236">
        <v>101</v>
      </c>
      <c r="B1060" s="237" t="s">
        <v>889</v>
      </c>
      <c r="C1060" s="253" t="s">
        <v>890</v>
      </c>
      <c r="D1060" s="238" t="s">
        <v>262</v>
      </c>
      <c r="E1060" s="239">
        <v>43.648299999999999</v>
      </c>
      <c r="F1060" s="240"/>
      <c r="G1060" s="241">
        <f>ROUND(E1060*F1060,2)</f>
        <v>0</v>
      </c>
      <c r="H1060" s="240"/>
      <c r="I1060" s="241">
        <f>ROUND(E1060*H1060,2)</f>
        <v>0</v>
      </c>
      <c r="J1060" s="240"/>
      <c r="K1060" s="241">
        <f>ROUND(E1060*J1060,2)</f>
        <v>0</v>
      </c>
      <c r="L1060" s="241">
        <v>12</v>
      </c>
      <c r="M1060" s="241">
        <f>G1060*(1+L1060/100)</f>
        <v>0</v>
      </c>
      <c r="N1060" s="239">
        <v>0</v>
      </c>
      <c r="O1060" s="239">
        <f>ROUND(E1060*N1060,2)</f>
        <v>0</v>
      </c>
      <c r="P1060" s="239">
        <v>0</v>
      </c>
      <c r="Q1060" s="239">
        <f>ROUND(E1060*P1060,2)</f>
        <v>0</v>
      </c>
      <c r="R1060" s="241" t="s">
        <v>891</v>
      </c>
      <c r="S1060" s="241" t="s">
        <v>180</v>
      </c>
      <c r="T1060" s="242" t="s">
        <v>180</v>
      </c>
      <c r="U1060" s="222">
        <v>0.02</v>
      </c>
      <c r="V1060" s="222">
        <f>ROUND(E1060*U1060,2)</f>
        <v>0.87</v>
      </c>
      <c r="W1060" s="222"/>
      <c r="X1060" s="222" t="s">
        <v>226</v>
      </c>
      <c r="Y1060" s="222" t="s">
        <v>183</v>
      </c>
      <c r="Z1060" s="212"/>
      <c r="AA1060" s="212"/>
      <c r="AB1060" s="212"/>
      <c r="AC1060" s="212"/>
      <c r="AD1060" s="212"/>
      <c r="AE1060" s="212"/>
      <c r="AF1060" s="212"/>
      <c r="AG1060" s="212" t="s">
        <v>227</v>
      </c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2" x14ac:dyDescent="0.2">
      <c r="A1061" s="219"/>
      <c r="B1061" s="220"/>
      <c r="C1061" s="255" t="s">
        <v>892</v>
      </c>
      <c r="D1061" s="226"/>
      <c r="E1061" s="227"/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22"/>
      <c r="Z1061" s="212"/>
      <c r="AA1061" s="212"/>
      <c r="AB1061" s="212"/>
      <c r="AC1061" s="212"/>
      <c r="AD1061" s="212"/>
      <c r="AE1061" s="212"/>
      <c r="AF1061" s="212"/>
      <c r="AG1061" s="212" t="s">
        <v>199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3" x14ac:dyDescent="0.2">
      <c r="A1062" s="219"/>
      <c r="B1062" s="220"/>
      <c r="C1062" s="255" t="s">
        <v>893</v>
      </c>
      <c r="D1062" s="226"/>
      <c r="E1062" s="227"/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22"/>
      <c r="Z1062" s="212"/>
      <c r="AA1062" s="212"/>
      <c r="AB1062" s="212"/>
      <c r="AC1062" s="212"/>
      <c r="AD1062" s="212"/>
      <c r="AE1062" s="212"/>
      <c r="AF1062" s="212"/>
      <c r="AG1062" s="212" t="s">
        <v>199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3" x14ac:dyDescent="0.2">
      <c r="A1063" s="219"/>
      <c r="B1063" s="220"/>
      <c r="C1063" s="255" t="s">
        <v>894</v>
      </c>
      <c r="D1063" s="226"/>
      <c r="E1063" s="227">
        <v>43.648299999999999</v>
      </c>
      <c r="F1063" s="222"/>
      <c r="G1063" s="222"/>
      <c r="H1063" s="222"/>
      <c r="I1063" s="222"/>
      <c r="J1063" s="222"/>
      <c r="K1063" s="222"/>
      <c r="L1063" s="222"/>
      <c r="M1063" s="222"/>
      <c r="N1063" s="221"/>
      <c r="O1063" s="221"/>
      <c r="P1063" s="221"/>
      <c r="Q1063" s="221"/>
      <c r="R1063" s="222"/>
      <c r="S1063" s="222"/>
      <c r="T1063" s="222"/>
      <c r="U1063" s="222"/>
      <c r="V1063" s="222"/>
      <c r="W1063" s="222"/>
      <c r="X1063" s="222"/>
      <c r="Y1063" s="222"/>
      <c r="Z1063" s="212"/>
      <c r="AA1063" s="212"/>
      <c r="AB1063" s="212"/>
      <c r="AC1063" s="212"/>
      <c r="AD1063" s="212"/>
      <c r="AE1063" s="212"/>
      <c r="AF1063" s="212"/>
      <c r="AG1063" s="212" t="s">
        <v>199</v>
      </c>
      <c r="AH1063" s="212">
        <v>5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3" x14ac:dyDescent="0.2">
      <c r="A1064" s="219"/>
      <c r="B1064" s="220"/>
      <c r="C1064" s="265" t="s">
        <v>242</v>
      </c>
      <c r="D1064" s="260"/>
      <c r="E1064" s="261">
        <v>43.648299999999999</v>
      </c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22"/>
      <c r="Z1064" s="212"/>
      <c r="AA1064" s="212"/>
      <c r="AB1064" s="212"/>
      <c r="AC1064" s="212"/>
      <c r="AD1064" s="212"/>
      <c r="AE1064" s="212"/>
      <c r="AF1064" s="212"/>
      <c r="AG1064" s="212" t="s">
        <v>199</v>
      </c>
      <c r="AH1064" s="212">
        <v>1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36">
        <v>102</v>
      </c>
      <c r="B1065" s="237" t="s">
        <v>895</v>
      </c>
      <c r="C1065" s="253" t="s">
        <v>896</v>
      </c>
      <c r="D1065" s="238" t="s">
        <v>262</v>
      </c>
      <c r="E1065" s="239">
        <v>43.648299999999999</v>
      </c>
      <c r="F1065" s="240"/>
      <c r="G1065" s="241">
        <f>ROUND(E1065*F1065,2)</f>
        <v>0</v>
      </c>
      <c r="H1065" s="240"/>
      <c r="I1065" s="241">
        <f>ROUND(E1065*H1065,2)</f>
        <v>0</v>
      </c>
      <c r="J1065" s="240"/>
      <c r="K1065" s="241">
        <f>ROUND(E1065*J1065,2)</f>
        <v>0</v>
      </c>
      <c r="L1065" s="241">
        <v>12</v>
      </c>
      <c r="M1065" s="241">
        <f>G1065*(1+L1065/100)</f>
        <v>0</v>
      </c>
      <c r="N1065" s="239">
        <v>0</v>
      </c>
      <c r="O1065" s="239">
        <f>ROUND(E1065*N1065,2)</f>
        <v>0</v>
      </c>
      <c r="P1065" s="239">
        <v>0</v>
      </c>
      <c r="Q1065" s="239">
        <f>ROUND(E1065*P1065,2)</f>
        <v>0</v>
      </c>
      <c r="R1065" s="241" t="s">
        <v>891</v>
      </c>
      <c r="S1065" s="241" t="s">
        <v>180</v>
      </c>
      <c r="T1065" s="242" t="s">
        <v>180</v>
      </c>
      <c r="U1065" s="222">
        <v>0.01</v>
      </c>
      <c r="V1065" s="222">
        <f>ROUND(E1065*U1065,2)</f>
        <v>0.44</v>
      </c>
      <c r="W1065" s="222"/>
      <c r="X1065" s="222" t="s">
        <v>226</v>
      </c>
      <c r="Y1065" s="222" t="s">
        <v>183</v>
      </c>
      <c r="Z1065" s="212"/>
      <c r="AA1065" s="212"/>
      <c r="AB1065" s="212"/>
      <c r="AC1065" s="212"/>
      <c r="AD1065" s="212"/>
      <c r="AE1065" s="212"/>
      <c r="AF1065" s="212"/>
      <c r="AG1065" s="212" t="s">
        <v>227</v>
      </c>
      <c r="AH1065" s="212"/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2" x14ac:dyDescent="0.2">
      <c r="A1066" s="219"/>
      <c r="B1066" s="220"/>
      <c r="C1066" s="255" t="s">
        <v>892</v>
      </c>
      <c r="D1066" s="226"/>
      <c r="E1066" s="227"/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22"/>
      <c r="Z1066" s="212"/>
      <c r="AA1066" s="212"/>
      <c r="AB1066" s="212"/>
      <c r="AC1066" s="212"/>
      <c r="AD1066" s="212"/>
      <c r="AE1066" s="212"/>
      <c r="AF1066" s="212"/>
      <c r="AG1066" s="212" t="s">
        <v>199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3" x14ac:dyDescent="0.2">
      <c r="A1067" s="219"/>
      <c r="B1067" s="220"/>
      <c r="C1067" s="255" t="s">
        <v>893</v>
      </c>
      <c r="D1067" s="226"/>
      <c r="E1067" s="227"/>
      <c r="F1067" s="222"/>
      <c r="G1067" s="222"/>
      <c r="H1067" s="222"/>
      <c r="I1067" s="222"/>
      <c r="J1067" s="222"/>
      <c r="K1067" s="222"/>
      <c r="L1067" s="222"/>
      <c r="M1067" s="222"/>
      <c r="N1067" s="221"/>
      <c r="O1067" s="221"/>
      <c r="P1067" s="221"/>
      <c r="Q1067" s="221"/>
      <c r="R1067" s="222"/>
      <c r="S1067" s="222"/>
      <c r="T1067" s="222"/>
      <c r="U1067" s="222"/>
      <c r="V1067" s="222"/>
      <c r="W1067" s="222"/>
      <c r="X1067" s="222"/>
      <c r="Y1067" s="222"/>
      <c r="Z1067" s="212"/>
      <c r="AA1067" s="212"/>
      <c r="AB1067" s="212"/>
      <c r="AC1067" s="212"/>
      <c r="AD1067" s="212"/>
      <c r="AE1067" s="212"/>
      <c r="AF1067" s="212"/>
      <c r="AG1067" s="212" t="s">
        <v>199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3" x14ac:dyDescent="0.2">
      <c r="A1068" s="219"/>
      <c r="B1068" s="220"/>
      <c r="C1068" s="255" t="s">
        <v>894</v>
      </c>
      <c r="D1068" s="226"/>
      <c r="E1068" s="227">
        <v>43.648299999999999</v>
      </c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22"/>
      <c r="Z1068" s="212"/>
      <c r="AA1068" s="212"/>
      <c r="AB1068" s="212"/>
      <c r="AC1068" s="212"/>
      <c r="AD1068" s="212"/>
      <c r="AE1068" s="212"/>
      <c r="AF1068" s="212"/>
      <c r="AG1068" s="212" t="s">
        <v>199</v>
      </c>
      <c r="AH1068" s="212">
        <v>5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3" x14ac:dyDescent="0.2">
      <c r="A1069" s="219"/>
      <c r="B1069" s="220"/>
      <c r="C1069" s="265" t="s">
        <v>242</v>
      </c>
      <c r="D1069" s="260"/>
      <c r="E1069" s="261">
        <v>43.648299999999999</v>
      </c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22"/>
      <c r="Z1069" s="212"/>
      <c r="AA1069" s="212"/>
      <c r="AB1069" s="212"/>
      <c r="AC1069" s="212"/>
      <c r="AD1069" s="212"/>
      <c r="AE1069" s="212"/>
      <c r="AF1069" s="212"/>
      <c r="AG1069" s="212" t="s">
        <v>199</v>
      </c>
      <c r="AH1069" s="212">
        <v>1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ht="33.75" outlineLevel="1" x14ac:dyDescent="0.2">
      <c r="A1070" s="236">
        <v>103</v>
      </c>
      <c r="B1070" s="237" t="s">
        <v>897</v>
      </c>
      <c r="C1070" s="253" t="s">
        <v>898</v>
      </c>
      <c r="D1070" s="238" t="s">
        <v>262</v>
      </c>
      <c r="E1070" s="239">
        <v>43.648299999999999</v>
      </c>
      <c r="F1070" s="240"/>
      <c r="G1070" s="241">
        <f>ROUND(E1070*F1070,2)</f>
        <v>0</v>
      </c>
      <c r="H1070" s="240"/>
      <c r="I1070" s="241">
        <f>ROUND(E1070*H1070,2)</f>
        <v>0</v>
      </c>
      <c r="J1070" s="240"/>
      <c r="K1070" s="241">
        <f>ROUND(E1070*J1070,2)</f>
        <v>0</v>
      </c>
      <c r="L1070" s="241">
        <v>12</v>
      </c>
      <c r="M1070" s="241">
        <f>G1070*(1+L1070/100)</f>
        <v>0</v>
      </c>
      <c r="N1070" s="239">
        <v>6.9999999999999994E-5</v>
      </c>
      <c r="O1070" s="239">
        <f>ROUND(E1070*N1070,2)</f>
        <v>0</v>
      </c>
      <c r="P1070" s="239">
        <v>0</v>
      </c>
      <c r="Q1070" s="239">
        <f>ROUND(E1070*P1070,2)</f>
        <v>0</v>
      </c>
      <c r="R1070" s="241" t="s">
        <v>891</v>
      </c>
      <c r="S1070" s="241" t="s">
        <v>180</v>
      </c>
      <c r="T1070" s="242" t="s">
        <v>180</v>
      </c>
      <c r="U1070" s="222">
        <v>0.03</v>
      </c>
      <c r="V1070" s="222">
        <f>ROUND(E1070*U1070,2)</f>
        <v>1.31</v>
      </c>
      <c r="W1070" s="222"/>
      <c r="X1070" s="222" t="s">
        <v>226</v>
      </c>
      <c r="Y1070" s="222" t="s">
        <v>183</v>
      </c>
      <c r="Z1070" s="212"/>
      <c r="AA1070" s="212"/>
      <c r="AB1070" s="212"/>
      <c r="AC1070" s="212"/>
      <c r="AD1070" s="212"/>
      <c r="AE1070" s="212"/>
      <c r="AF1070" s="212"/>
      <c r="AG1070" s="212" t="s">
        <v>227</v>
      </c>
      <c r="AH1070" s="212"/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2" x14ac:dyDescent="0.2">
      <c r="A1071" s="219"/>
      <c r="B1071" s="220"/>
      <c r="C1071" s="254" t="s">
        <v>899</v>
      </c>
      <c r="D1071" s="243"/>
      <c r="E1071" s="243"/>
      <c r="F1071" s="243"/>
      <c r="G1071" s="243"/>
      <c r="H1071" s="222"/>
      <c r="I1071" s="222"/>
      <c r="J1071" s="222"/>
      <c r="K1071" s="222"/>
      <c r="L1071" s="222"/>
      <c r="M1071" s="222"/>
      <c r="N1071" s="221"/>
      <c r="O1071" s="221"/>
      <c r="P1071" s="221"/>
      <c r="Q1071" s="221"/>
      <c r="R1071" s="222"/>
      <c r="S1071" s="222"/>
      <c r="T1071" s="222"/>
      <c r="U1071" s="222"/>
      <c r="V1071" s="222"/>
      <c r="W1071" s="222"/>
      <c r="X1071" s="222"/>
      <c r="Y1071" s="222"/>
      <c r="Z1071" s="212"/>
      <c r="AA1071" s="212"/>
      <c r="AB1071" s="212"/>
      <c r="AC1071" s="212"/>
      <c r="AD1071" s="212"/>
      <c r="AE1071" s="212"/>
      <c r="AF1071" s="212"/>
      <c r="AG1071" s="212" t="s">
        <v>186</v>
      </c>
      <c r="AH1071" s="212"/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2" x14ac:dyDescent="0.2">
      <c r="A1072" s="219"/>
      <c r="B1072" s="220"/>
      <c r="C1072" s="255" t="s">
        <v>892</v>
      </c>
      <c r="D1072" s="226"/>
      <c r="E1072" s="227"/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22"/>
      <c r="Z1072" s="212"/>
      <c r="AA1072" s="212"/>
      <c r="AB1072" s="212"/>
      <c r="AC1072" s="212"/>
      <c r="AD1072" s="212"/>
      <c r="AE1072" s="212"/>
      <c r="AF1072" s="212"/>
      <c r="AG1072" s="212" t="s">
        <v>199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3" x14ac:dyDescent="0.2">
      <c r="A1073" s="219"/>
      <c r="B1073" s="220"/>
      <c r="C1073" s="255" t="s">
        <v>893</v>
      </c>
      <c r="D1073" s="226"/>
      <c r="E1073" s="227"/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22"/>
      <c r="Z1073" s="212"/>
      <c r="AA1073" s="212"/>
      <c r="AB1073" s="212"/>
      <c r="AC1073" s="212"/>
      <c r="AD1073" s="212"/>
      <c r="AE1073" s="212"/>
      <c r="AF1073" s="212"/>
      <c r="AG1073" s="212" t="s">
        <v>199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 x14ac:dyDescent="0.2">
      <c r="A1074" s="219"/>
      <c r="B1074" s="220"/>
      <c r="C1074" s="255" t="s">
        <v>894</v>
      </c>
      <c r="D1074" s="226"/>
      <c r="E1074" s="227">
        <v>43.648299999999999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22"/>
      <c r="Z1074" s="212"/>
      <c r="AA1074" s="212"/>
      <c r="AB1074" s="212"/>
      <c r="AC1074" s="212"/>
      <c r="AD1074" s="212"/>
      <c r="AE1074" s="212"/>
      <c r="AF1074" s="212"/>
      <c r="AG1074" s="212" t="s">
        <v>199</v>
      </c>
      <c r="AH1074" s="212">
        <v>5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 x14ac:dyDescent="0.2">
      <c r="A1075" s="219"/>
      <c r="B1075" s="220"/>
      <c r="C1075" s="265" t="s">
        <v>242</v>
      </c>
      <c r="D1075" s="260"/>
      <c r="E1075" s="261">
        <v>43.648299999999999</v>
      </c>
      <c r="F1075" s="222"/>
      <c r="G1075" s="222"/>
      <c r="H1075" s="222"/>
      <c r="I1075" s="222"/>
      <c r="J1075" s="222"/>
      <c r="K1075" s="222"/>
      <c r="L1075" s="222"/>
      <c r="M1075" s="222"/>
      <c r="N1075" s="221"/>
      <c r="O1075" s="221"/>
      <c r="P1075" s="221"/>
      <c r="Q1075" s="221"/>
      <c r="R1075" s="222"/>
      <c r="S1075" s="222"/>
      <c r="T1075" s="222"/>
      <c r="U1075" s="222"/>
      <c r="V1075" s="222"/>
      <c r="W1075" s="222"/>
      <c r="X1075" s="222"/>
      <c r="Y1075" s="222"/>
      <c r="Z1075" s="212"/>
      <c r="AA1075" s="212"/>
      <c r="AB1075" s="212"/>
      <c r="AC1075" s="212"/>
      <c r="AD1075" s="212"/>
      <c r="AE1075" s="212"/>
      <c r="AF1075" s="212"/>
      <c r="AG1075" s="212" t="s">
        <v>199</v>
      </c>
      <c r="AH1075" s="212">
        <v>1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ht="22.5" outlineLevel="1" x14ac:dyDescent="0.2">
      <c r="A1076" s="236">
        <v>104</v>
      </c>
      <c r="B1076" s="237" t="s">
        <v>900</v>
      </c>
      <c r="C1076" s="253" t="s">
        <v>901</v>
      </c>
      <c r="D1076" s="238" t="s">
        <v>262</v>
      </c>
      <c r="E1076" s="239">
        <v>43.648299999999999</v>
      </c>
      <c r="F1076" s="240"/>
      <c r="G1076" s="241">
        <f>ROUND(E1076*F1076,2)</f>
        <v>0</v>
      </c>
      <c r="H1076" s="240"/>
      <c r="I1076" s="241">
        <f>ROUND(E1076*H1076,2)</f>
        <v>0</v>
      </c>
      <c r="J1076" s="240"/>
      <c r="K1076" s="241">
        <f>ROUND(E1076*J1076,2)</f>
        <v>0</v>
      </c>
      <c r="L1076" s="241">
        <v>12</v>
      </c>
      <c r="M1076" s="241">
        <f>G1076*(1+L1076/100)</f>
        <v>0</v>
      </c>
      <c r="N1076" s="239">
        <v>2.9E-4</v>
      </c>
      <c r="O1076" s="239">
        <f>ROUND(E1076*N1076,2)</f>
        <v>0.01</v>
      </c>
      <c r="P1076" s="239">
        <v>0</v>
      </c>
      <c r="Q1076" s="239">
        <f>ROUND(E1076*P1076,2)</f>
        <v>0</v>
      </c>
      <c r="R1076" s="241" t="s">
        <v>891</v>
      </c>
      <c r="S1076" s="241" t="s">
        <v>180</v>
      </c>
      <c r="T1076" s="242" t="s">
        <v>180</v>
      </c>
      <c r="U1076" s="222">
        <v>0.1</v>
      </c>
      <c r="V1076" s="222">
        <f>ROUND(E1076*U1076,2)</f>
        <v>4.3600000000000003</v>
      </c>
      <c r="W1076" s="222"/>
      <c r="X1076" s="222" t="s">
        <v>226</v>
      </c>
      <c r="Y1076" s="222" t="s">
        <v>183</v>
      </c>
      <c r="Z1076" s="212"/>
      <c r="AA1076" s="212"/>
      <c r="AB1076" s="212"/>
      <c r="AC1076" s="212"/>
      <c r="AD1076" s="212"/>
      <c r="AE1076" s="212"/>
      <c r="AF1076" s="212"/>
      <c r="AG1076" s="212" t="s">
        <v>227</v>
      </c>
      <c r="AH1076" s="212"/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2" x14ac:dyDescent="0.2">
      <c r="A1077" s="219"/>
      <c r="B1077" s="220"/>
      <c r="C1077" s="254" t="s">
        <v>902</v>
      </c>
      <c r="D1077" s="243"/>
      <c r="E1077" s="243"/>
      <c r="F1077" s="243"/>
      <c r="G1077" s="243"/>
      <c r="H1077" s="222"/>
      <c r="I1077" s="222"/>
      <c r="J1077" s="222"/>
      <c r="K1077" s="222"/>
      <c r="L1077" s="222"/>
      <c r="M1077" s="222"/>
      <c r="N1077" s="221"/>
      <c r="O1077" s="221"/>
      <c r="P1077" s="221"/>
      <c r="Q1077" s="221"/>
      <c r="R1077" s="222"/>
      <c r="S1077" s="222"/>
      <c r="T1077" s="222"/>
      <c r="U1077" s="222"/>
      <c r="V1077" s="222"/>
      <c r="W1077" s="222"/>
      <c r="X1077" s="222"/>
      <c r="Y1077" s="222"/>
      <c r="Z1077" s="212"/>
      <c r="AA1077" s="212"/>
      <c r="AB1077" s="212"/>
      <c r="AC1077" s="212"/>
      <c r="AD1077" s="212"/>
      <c r="AE1077" s="212"/>
      <c r="AF1077" s="212"/>
      <c r="AG1077" s="212" t="s">
        <v>186</v>
      </c>
      <c r="AH1077" s="212"/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2" x14ac:dyDescent="0.2">
      <c r="A1078" s="219"/>
      <c r="B1078" s="220"/>
      <c r="C1078" s="255" t="s">
        <v>892</v>
      </c>
      <c r="D1078" s="226"/>
      <c r="E1078" s="227"/>
      <c r="F1078" s="222"/>
      <c r="G1078" s="222"/>
      <c r="H1078" s="222"/>
      <c r="I1078" s="222"/>
      <c r="J1078" s="222"/>
      <c r="K1078" s="222"/>
      <c r="L1078" s="222"/>
      <c r="M1078" s="222"/>
      <c r="N1078" s="221"/>
      <c r="O1078" s="221"/>
      <c r="P1078" s="221"/>
      <c r="Q1078" s="221"/>
      <c r="R1078" s="222"/>
      <c r="S1078" s="222"/>
      <c r="T1078" s="222"/>
      <c r="U1078" s="222"/>
      <c r="V1078" s="222"/>
      <c r="W1078" s="222"/>
      <c r="X1078" s="222"/>
      <c r="Y1078" s="222"/>
      <c r="Z1078" s="212"/>
      <c r="AA1078" s="212"/>
      <c r="AB1078" s="212"/>
      <c r="AC1078" s="212"/>
      <c r="AD1078" s="212"/>
      <c r="AE1078" s="212"/>
      <c r="AF1078" s="212"/>
      <c r="AG1078" s="212" t="s">
        <v>199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3" x14ac:dyDescent="0.2">
      <c r="A1079" s="219"/>
      <c r="B1079" s="220"/>
      <c r="C1079" s="255" t="s">
        <v>893</v>
      </c>
      <c r="D1079" s="226"/>
      <c r="E1079" s="227"/>
      <c r="F1079" s="222"/>
      <c r="G1079" s="222"/>
      <c r="H1079" s="222"/>
      <c r="I1079" s="222"/>
      <c r="J1079" s="222"/>
      <c r="K1079" s="222"/>
      <c r="L1079" s="222"/>
      <c r="M1079" s="222"/>
      <c r="N1079" s="221"/>
      <c r="O1079" s="221"/>
      <c r="P1079" s="221"/>
      <c r="Q1079" s="221"/>
      <c r="R1079" s="222"/>
      <c r="S1079" s="222"/>
      <c r="T1079" s="222"/>
      <c r="U1079" s="222"/>
      <c r="V1079" s="222"/>
      <c r="W1079" s="222"/>
      <c r="X1079" s="222"/>
      <c r="Y1079" s="222"/>
      <c r="Z1079" s="212"/>
      <c r="AA1079" s="212"/>
      <c r="AB1079" s="212"/>
      <c r="AC1079" s="212"/>
      <c r="AD1079" s="212"/>
      <c r="AE1079" s="212"/>
      <c r="AF1079" s="212"/>
      <c r="AG1079" s="212" t="s">
        <v>199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3" x14ac:dyDescent="0.2">
      <c r="A1080" s="219"/>
      <c r="B1080" s="220"/>
      <c r="C1080" s="255" t="s">
        <v>593</v>
      </c>
      <c r="D1080" s="226"/>
      <c r="E1080" s="227">
        <v>43.648299999999999</v>
      </c>
      <c r="F1080" s="222"/>
      <c r="G1080" s="222"/>
      <c r="H1080" s="222"/>
      <c r="I1080" s="222"/>
      <c r="J1080" s="222"/>
      <c r="K1080" s="222"/>
      <c r="L1080" s="222"/>
      <c r="M1080" s="222"/>
      <c r="N1080" s="221"/>
      <c r="O1080" s="221"/>
      <c r="P1080" s="221"/>
      <c r="Q1080" s="221"/>
      <c r="R1080" s="222"/>
      <c r="S1080" s="222"/>
      <c r="T1080" s="222"/>
      <c r="U1080" s="222"/>
      <c r="V1080" s="222"/>
      <c r="W1080" s="222"/>
      <c r="X1080" s="222"/>
      <c r="Y1080" s="222"/>
      <c r="Z1080" s="212"/>
      <c r="AA1080" s="212"/>
      <c r="AB1080" s="212"/>
      <c r="AC1080" s="212"/>
      <c r="AD1080" s="212"/>
      <c r="AE1080" s="212"/>
      <c r="AF1080" s="212"/>
      <c r="AG1080" s="212" t="s">
        <v>199</v>
      </c>
      <c r="AH1080" s="212">
        <v>5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3" x14ac:dyDescent="0.2">
      <c r="A1081" s="219"/>
      <c r="B1081" s="220"/>
      <c r="C1081" s="265" t="s">
        <v>242</v>
      </c>
      <c r="D1081" s="260"/>
      <c r="E1081" s="261">
        <v>43.648299999999999</v>
      </c>
      <c r="F1081" s="222"/>
      <c r="G1081" s="222"/>
      <c r="H1081" s="222"/>
      <c r="I1081" s="222"/>
      <c r="J1081" s="222"/>
      <c r="K1081" s="222"/>
      <c r="L1081" s="222"/>
      <c r="M1081" s="222"/>
      <c r="N1081" s="221"/>
      <c r="O1081" s="221"/>
      <c r="P1081" s="221"/>
      <c r="Q1081" s="221"/>
      <c r="R1081" s="222"/>
      <c r="S1081" s="222"/>
      <c r="T1081" s="222"/>
      <c r="U1081" s="222"/>
      <c r="V1081" s="222"/>
      <c r="W1081" s="222"/>
      <c r="X1081" s="222"/>
      <c r="Y1081" s="222"/>
      <c r="Z1081" s="212"/>
      <c r="AA1081" s="212"/>
      <c r="AB1081" s="212"/>
      <c r="AC1081" s="212"/>
      <c r="AD1081" s="212"/>
      <c r="AE1081" s="212"/>
      <c r="AF1081" s="212"/>
      <c r="AG1081" s="212" t="s">
        <v>199</v>
      </c>
      <c r="AH1081" s="212">
        <v>1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x14ac:dyDescent="0.2">
      <c r="A1082" s="229" t="s">
        <v>175</v>
      </c>
      <c r="B1082" s="230" t="s">
        <v>138</v>
      </c>
      <c r="C1082" s="252" t="s">
        <v>139</v>
      </c>
      <c r="D1082" s="231"/>
      <c r="E1082" s="232"/>
      <c r="F1082" s="233"/>
      <c r="G1082" s="233">
        <f>SUMIF(AG1083:AG1124,"&lt;&gt;NOR",G1083:G1124)</f>
        <v>0</v>
      </c>
      <c r="H1082" s="233"/>
      <c r="I1082" s="233">
        <f>SUM(I1083:I1124)</f>
        <v>0</v>
      </c>
      <c r="J1082" s="233"/>
      <c r="K1082" s="233">
        <f>SUM(K1083:K1124)</f>
        <v>0</v>
      </c>
      <c r="L1082" s="233"/>
      <c r="M1082" s="233">
        <f>SUM(M1083:M1124)</f>
        <v>0</v>
      </c>
      <c r="N1082" s="232"/>
      <c r="O1082" s="232">
        <f>SUM(O1083:O1124)</f>
        <v>0</v>
      </c>
      <c r="P1082" s="232"/>
      <c r="Q1082" s="232">
        <f>SUM(Q1083:Q1124)</f>
        <v>0</v>
      </c>
      <c r="R1082" s="233"/>
      <c r="S1082" s="233"/>
      <c r="T1082" s="234"/>
      <c r="U1082" s="228"/>
      <c r="V1082" s="228">
        <f>SUM(V1083:V1124)</f>
        <v>0</v>
      </c>
      <c r="W1082" s="228"/>
      <c r="X1082" s="228"/>
      <c r="Y1082" s="228"/>
      <c r="AG1082" t="s">
        <v>176</v>
      </c>
    </row>
    <row r="1083" spans="1:60" outlineLevel="1" x14ac:dyDescent="0.2">
      <c r="A1083" s="236">
        <v>105</v>
      </c>
      <c r="B1083" s="237" t="s">
        <v>903</v>
      </c>
      <c r="C1083" s="253" t="s">
        <v>904</v>
      </c>
      <c r="D1083" s="238" t="s">
        <v>414</v>
      </c>
      <c r="E1083" s="239">
        <v>1</v>
      </c>
      <c r="F1083" s="240"/>
      <c r="G1083" s="241">
        <f>ROUND(E1083*F1083,2)</f>
        <v>0</v>
      </c>
      <c r="H1083" s="240"/>
      <c r="I1083" s="241">
        <f>ROUND(E1083*H1083,2)</f>
        <v>0</v>
      </c>
      <c r="J1083" s="240"/>
      <c r="K1083" s="241">
        <f>ROUND(E1083*J1083,2)</f>
        <v>0</v>
      </c>
      <c r="L1083" s="241">
        <v>12</v>
      </c>
      <c r="M1083" s="241">
        <f>G1083*(1+L1083/100)</f>
        <v>0</v>
      </c>
      <c r="N1083" s="239">
        <v>0</v>
      </c>
      <c r="O1083" s="239">
        <f>ROUND(E1083*N1083,2)</f>
        <v>0</v>
      </c>
      <c r="P1083" s="239">
        <v>0</v>
      </c>
      <c r="Q1083" s="239">
        <f>ROUND(E1083*P1083,2)</f>
        <v>0</v>
      </c>
      <c r="R1083" s="241"/>
      <c r="S1083" s="241" t="s">
        <v>193</v>
      </c>
      <c r="T1083" s="242" t="s">
        <v>181</v>
      </c>
      <c r="U1083" s="222">
        <v>0</v>
      </c>
      <c r="V1083" s="222">
        <f>ROUND(E1083*U1083,2)</f>
        <v>0</v>
      </c>
      <c r="W1083" s="222"/>
      <c r="X1083" s="222" t="s">
        <v>226</v>
      </c>
      <c r="Y1083" s="222" t="s">
        <v>183</v>
      </c>
      <c r="Z1083" s="212"/>
      <c r="AA1083" s="212"/>
      <c r="AB1083" s="212"/>
      <c r="AC1083" s="212"/>
      <c r="AD1083" s="212"/>
      <c r="AE1083" s="212"/>
      <c r="AF1083" s="212"/>
      <c r="AG1083" s="212" t="s">
        <v>227</v>
      </c>
      <c r="AH1083" s="212"/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2" x14ac:dyDescent="0.2">
      <c r="A1084" s="219"/>
      <c r="B1084" s="220"/>
      <c r="C1084" s="254" t="s">
        <v>905</v>
      </c>
      <c r="D1084" s="243"/>
      <c r="E1084" s="243"/>
      <c r="F1084" s="243"/>
      <c r="G1084" s="243"/>
      <c r="H1084" s="222"/>
      <c r="I1084" s="222"/>
      <c r="J1084" s="222"/>
      <c r="K1084" s="222"/>
      <c r="L1084" s="222"/>
      <c r="M1084" s="222"/>
      <c r="N1084" s="221"/>
      <c r="O1084" s="221"/>
      <c r="P1084" s="221"/>
      <c r="Q1084" s="221"/>
      <c r="R1084" s="222"/>
      <c r="S1084" s="222"/>
      <c r="T1084" s="222"/>
      <c r="U1084" s="222"/>
      <c r="V1084" s="222"/>
      <c r="W1084" s="222"/>
      <c r="X1084" s="222"/>
      <c r="Y1084" s="222"/>
      <c r="Z1084" s="212"/>
      <c r="AA1084" s="212"/>
      <c r="AB1084" s="212"/>
      <c r="AC1084" s="212"/>
      <c r="AD1084" s="212"/>
      <c r="AE1084" s="212"/>
      <c r="AF1084" s="212"/>
      <c r="AG1084" s="212" t="s">
        <v>186</v>
      </c>
      <c r="AH1084" s="212"/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3" x14ac:dyDescent="0.2">
      <c r="A1085" s="219"/>
      <c r="B1085" s="220"/>
      <c r="C1085" s="266" t="s">
        <v>906</v>
      </c>
      <c r="D1085" s="263"/>
      <c r="E1085" s="263"/>
      <c r="F1085" s="263"/>
      <c r="G1085" s="263"/>
      <c r="H1085" s="222"/>
      <c r="I1085" s="222"/>
      <c r="J1085" s="222"/>
      <c r="K1085" s="222"/>
      <c r="L1085" s="222"/>
      <c r="M1085" s="222"/>
      <c r="N1085" s="221"/>
      <c r="O1085" s="221"/>
      <c r="P1085" s="221"/>
      <c r="Q1085" s="221"/>
      <c r="R1085" s="222"/>
      <c r="S1085" s="222"/>
      <c r="T1085" s="222"/>
      <c r="U1085" s="222"/>
      <c r="V1085" s="222"/>
      <c r="W1085" s="222"/>
      <c r="X1085" s="222"/>
      <c r="Y1085" s="222"/>
      <c r="Z1085" s="212"/>
      <c r="AA1085" s="212"/>
      <c r="AB1085" s="212"/>
      <c r="AC1085" s="212"/>
      <c r="AD1085" s="212"/>
      <c r="AE1085" s="212"/>
      <c r="AF1085" s="212"/>
      <c r="AG1085" s="212" t="s">
        <v>186</v>
      </c>
      <c r="AH1085" s="212"/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3" x14ac:dyDescent="0.2">
      <c r="A1086" s="219"/>
      <c r="B1086" s="220"/>
      <c r="C1086" s="266" t="s">
        <v>907</v>
      </c>
      <c r="D1086" s="263"/>
      <c r="E1086" s="263"/>
      <c r="F1086" s="263"/>
      <c r="G1086" s="263"/>
      <c r="H1086" s="222"/>
      <c r="I1086" s="222"/>
      <c r="J1086" s="222"/>
      <c r="K1086" s="222"/>
      <c r="L1086" s="222"/>
      <c r="M1086" s="222"/>
      <c r="N1086" s="221"/>
      <c r="O1086" s="221"/>
      <c r="P1086" s="221"/>
      <c r="Q1086" s="221"/>
      <c r="R1086" s="222"/>
      <c r="S1086" s="222"/>
      <c r="T1086" s="222"/>
      <c r="U1086" s="222"/>
      <c r="V1086" s="222"/>
      <c r="W1086" s="222"/>
      <c r="X1086" s="222"/>
      <c r="Y1086" s="222"/>
      <c r="Z1086" s="212"/>
      <c r="AA1086" s="212"/>
      <c r="AB1086" s="212"/>
      <c r="AC1086" s="212"/>
      <c r="AD1086" s="212"/>
      <c r="AE1086" s="212"/>
      <c r="AF1086" s="212"/>
      <c r="AG1086" s="212" t="s">
        <v>186</v>
      </c>
      <c r="AH1086" s="212"/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 x14ac:dyDescent="0.2">
      <c r="A1087" s="219"/>
      <c r="B1087" s="220"/>
      <c r="C1087" s="266" t="s">
        <v>908</v>
      </c>
      <c r="D1087" s="263"/>
      <c r="E1087" s="263"/>
      <c r="F1087" s="263"/>
      <c r="G1087" s="263"/>
      <c r="H1087" s="222"/>
      <c r="I1087" s="222"/>
      <c r="J1087" s="222"/>
      <c r="K1087" s="222"/>
      <c r="L1087" s="222"/>
      <c r="M1087" s="222"/>
      <c r="N1087" s="221"/>
      <c r="O1087" s="221"/>
      <c r="P1087" s="221"/>
      <c r="Q1087" s="221"/>
      <c r="R1087" s="222"/>
      <c r="S1087" s="222"/>
      <c r="T1087" s="222"/>
      <c r="U1087" s="222"/>
      <c r="V1087" s="222"/>
      <c r="W1087" s="222"/>
      <c r="X1087" s="222"/>
      <c r="Y1087" s="222"/>
      <c r="Z1087" s="212"/>
      <c r="AA1087" s="212"/>
      <c r="AB1087" s="212"/>
      <c r="AC1087" s="212"/>
      <c r="AD1087" s="212"/>
      <c r="AE1087" s="212"/>
      <c r="AF1087" s="212"/>
      <c r="AG1087" s="212" t="s">
        <v>186</v>
      </c>
      <c r="AH1087" s="212"/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 x14ac:dyDescent="0.2">
      <c r="A1088" s="219"/>
      <c r="B1088" s="220"/>
      <c r="C1088" s="266" t="s">
        <v>909</v>
      </c>
      <c r="D1088" s="263"/>
      <c r="E1088" s="263"/>
      <c r="F1088" s="263"/>
      <c r="G1088" s="263"/>
      <c r="H1088" s="222"/>
      <c r="I1088" s="222"/>
      <c r="J1088" s="222"/>
      <c r="K1088" s="222"/>
      <c r="L1088" s="222"/>
      <c r="M1088" s="222"/>
      <c r="N1088" s="221"/>
      <c r="O1088" s="221"/>
      <c r="P1088" s="221"/>
      <c r="Q1088" s="221"/>
      <c r="R1088" s="222"/>
      <c r="S1088" s="222"/>
      <c r="T1088" s="222"/>
      <c r="U1088" s="222"/>
      <c r="V1088" s="222"/>
      <c r="W1088" s="222"/>
      <c r="X1088" s="222"/>
      <c r="Y1088" s="222"/>
      <c r="Z1088" s="212"/>
      <c r="AA1088" s="212"/>
      <c r="AB1088" s="212"/>
      <c r="AC1088" s="212"/>
      <c r="AD1088" s="212"/>
      <c r="AE1088" s="212"/>
      <c r="AF1088" s="212"/>
      <c r="AG1088" s="212" t="s">
        <v>186</v>
      </c>
      <c r="AH1088" s="212"/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 x14ac:dyDescent="0.2">
      <c r="A1089" s="219"/>
      <c r="B1089" s="220"/>
      <c r="C1089" s="266" t="s">
        <v>910</v>
      </c>
      <c r="D1089" s="263"/>
      <c r="E1089" s="263"/>
      <c r="F1089" s="263"/>
      <c r="G1089" s="263"/>
      <c r="H1089" s="222"/>
      <c r="I1089" s="222"/>
      <c r="J1089" s="222"/>
      <c r="K1089" s="222"/>
      <c r="L1089" s="222"/>
      <c r="M1089" s="222"/>
      <c r="N1089" s="221"/>
      <c r="O1089" s="221"/>
      <c r="P1089" s="221"/>
      <c r="Q1089" s="221"/>
      <c r="R1089" s="222"/>
      <c r="S1089" s="222"/>
      <c r="T1089" s="222"/>
      <c r="U1089" s="222"/>
      <c r="V1089" s="222"/>
      <c r="W1089" s="222"/>
      <c r="X1089" s="222"/>
      <c r="Y1089" s="222"/>
      <c r="Z1089" s="212"/>
      <c r="AA1089" s="212"/>
      <c r="AB1089" s="212"/>
      <c r="AC1089" s="212"/>
      <c r="AD1089" s="212"/>
      <c r="AE1089" s="212"/>
      <c r="AF1089" s="212"/>
      <c r="AG1089" s="212" t="s">
        <v>186</v>
      </c>
      <c r="AH1089" s="212"/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3" x14ac:dyDescent="0.2">
      <c r="A1090" s="219"/>
      <c r="B1090" s="220"/>
      <c r="C1090" s="266" t="s">
        <v>911</v>
      </c>
      <c r="D1090" s="263"/>
      <c r="E1090" s="263"/>
      <c r="F1090" s="263"/>
      <c r="G1090" s="263"/>
      <c r="H1090" s="222"/>
      <c r="I1090" s="222"/>
      <c r="J1090" s="222"/>
      <c r="K1090" s="222"/>
      <c r="L1090" s="222"/>
      <c r="M1090" s="222"/>
      <c r="N1090" s="221"/>
      <c r="O1090" s="221"/>
      <c r="P1090" s="221"/>
      <c r="Q1090" s="221"/>
      <c r="R1090" s="222"/>
      <c r="S1090" s="222"/>
      <c r="T1090" s="222"/>
      <c r="U1090" s="222"/>
      <c r="V1090" s="222"/>
      <c r="W1090" s="222"/>
      <c r="X1090" s="222"/>
      <c r="Y1090" s="222"/>
      <c r="Z1090" s="212"/>
      <c r="AA1090" s="212"/>
      <c r="AB1090" s="212"/>
      <c r="AC1090" s="212"/>
      <c r="AD1090" s="212"/>
      <c r="AE1090" s="212"/>
      <c r="AF1090" s="212"/>
      <c r="AG1090" s="212" t="s">
        <v>186</v>
      </c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3" x14ac:dyDescent="0.2">
      <c r="A1091" s="219"/>
      <c r="B1091" s="220"/>
      <c r="C1091" s="266" t="s">
        <v>912</v>
      </c>
      <c r="D1091" s="263"/>
      <c r="E1091" s="263"/>
      <c r="F1091" s="263"/>
      <c r="G1091" s="263"/>
      <c r="H1091" s="222"/>
      <c r="I1091" s="222"/>
      <c r="J1091" s="222"/>
      <c r="K1091" s="222"/>
      <c r="L1091" s="222"/>
      <c r="M1091" s="222"/>
      <c r="N1091" s="221"/>
      <c r="O1091" s="221"/>
      <c r="P1091" s="221"/>
      <c r="Q1091" s="221"/>
      <c r="R1091" s="222"/>
      <c r="S1091" s="222"/>
      <c r="T1091" s="222"/>
      <c r="U1091" s="222"/>
      <c r="V1091" s="222"/>
      <c r="W1091" s="222"/>
      <c r="X1091" s="222"/>
      <c r="Y1091" s="222"/>
      <c r="Z1091" s="212"/>
      <c r="AA1091" s="212"/>
      <c r="AB1091" s="212"/>
      <c r="AC1091" s="212"/>
      <c r="AD1091" s="212"/>
      <c r="AE1091" s="212"/>
      <c r="AF1091" s="212"/>
      <c r="AG1091" s="212" t="s">
        <v>186</v>
      </c>
      <c r="AH1091" s="212"/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 x14ac:dyDescent="0.2">
      <c r="A1092" s="219"/>
      <c r="B1092" s="220"/>
      <c r="C1092" s="266" t="s">
        <v>913</v>
      </c>
      <c r="D1092" s="263"/>
      <c r="E1092" s="263"/>
      <c r="F1092" s="263"/>
      <c r="G1092" s="263"/>
      <c r="H1092" s="222"/>
      <c r="I1092" s="222"/>
      <c r="J1092" s="222"/>
      <c r="K1092" s="222"/>
      <c r="L1092" s="222"/>
      <c r="M1092" s="222"/>
      <c r="N1092" s="221"/>
      <c r="O1092" s="221"/>
      <c r="P1092" s="221"/>
      <c r="Q1092" s="221"/>
      <c r="R1092" s="222"/>
      <c r="S1092" s="222"/>
      <c r="T1092" s="222"/>
      <c r="U1092" s="222"/>
      <c r="V1092" s="222"/>
      <c r="W1092" s="222"/>
      <c r="X1092" s="222"/>
      <c r="Y1092" s="222"/>
      <c r="Z1092" s="212"/>
      <c r="AA1092" s="212"/>
      <c r="AB1092" s="212"/>
      <c r="AC1092" s="212"/>
      <c r="AD1092" s="212"/>
      <c r="AE1092" s="212"/>
      <c r="AF1092" s="212"/>
      <c r="AG1092" s="212" t="s">
        <v>186</v>
      </c>
      <c r="AH1092" s="212"/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3" x14ac:dyDescent="0.2">
      <c r="A1093" s="219"/>
      <c r="B1093" s="220"/>
      <c r="C1093" s="277" t="s">
        <v>425</v>
      </c>
      <c r="D1093" s="223"/>
      <c r="E1093" s="224"/>
      <c r="F1093" s="225"/>
      <c r="G1093" s="225"/>
      <c r="H1093" s="222"/>
      <c r="I1093" s="222"/>
      <c r="J1093" s="222"/>
      <c r="K1093" s="222"/>
      <c r="L1093" s="222"/>
      <c r="M1093" s="222"/>
      <c r="N1093" s="221"/>
      <c r="O1093" s="221"/>
      <c r="P1093" s="221"/>
      <c r="Q1093" s="221"/>
      <c r="R1093" s="222"/>
      <c r="S1093" s="222"/>
      <c r="T1093" s="222"/>
      <c r="U1093" s="222"/>
      <c r="V1093" s="222"/>
      <c r="W1093" s="222"/>
      <c r="X1093" s="222"/>
      <c r="Y1093" s="222"/>
      <c r="Z1093" s="212"/>
      <c r="AA1093" s="212"/>
      <c r="AB1093" s="212"/>
      <c r="AC1093" s="212"/>
      <c r="AD1093" s="212"/>
      <c r="AE1093" s="212"/>
      <c r="AF1093" s="212"/>
      <c r="AG1093" s="212" t="s">
        <v>186</v>
      </c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3" x14ac:dyDescent="0.2">
      <c r="A1094" s="219"/>
      <c r="B1094" s="220"/>
      <c r="C1094" s="266" t="s">
        <v>853</v>
      </c>
      <c r="D1094" s="263"/>
      <c r="E1094" s="263"/>
      <c r="F1094" s="263"/>
      <c r="G1094" s="263"/>
      <c r="H1094" s="222"/>
      <c r="I1094" s="222"/>
      <c r="J1094" s="222"/>
      <c r="K1094" s="222"/>
      <c r="L1094" s="222"/>
      <c r="M1094" s="222"/>
      <c r="N1094" s="221"/>
      <c r="O1094" s="221"/>
      <c r="P1094" s="221"/>
      <c r="Q1094" s="221"/>
      <c r="R1094" s="222"/>
      <c r="S1094" s="222"/>
      <c r="T1094" s="222"/>
      <c r="U1094" s="222"/>
      <c r="V1094" s="222"/>
      <c r="W1094" s="222"/>
      <c r="X1094" s="222"/>
      <c r="Y1094" s="222"/>
      <c r="Z1094" s="212"/>
      <c r="AA1094" s="212"/>
      <c r="AB1094" s="212"/>
      <c r="AC1094" s="212"/>
      <c r="AD1094" s="212"/>
      <c r="AE1094" s="212"/>
      <c r="AF1094" s="212"/>
      <c r="AG1094" s="212" t="s">
        <v>186</v>
      </c>
      <c r="AH1094" s="212"/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3" x14ac:dyDescent="0.2">
      <c r="A1095" s="219"/>
      <c r="B1095" s="220"/>
      <c r="C1095" s="266" t="s">
        <v>914</v>
      </c>
      <c r="D1095" s="263"/>
      <c r="E1095" s="263"/>
      <c r="F1095" s="263"/>
      <c r="G1095" s="263"/>
      <c r="H1095" s="222"/>
      <c r="I1095" s="222"/>
      <c r="J1095" s="222"/>
      <c r="K1095" s="222"/>
      <c r="L1095" s="222"/>
      <c r="M1095" s="222"/>
      <c r="N1095" s="221"/>
      <c r="O1095" s="221"/>
      <c r="P1095" s="221"/>
      <c r="Q1095" s="221"/>
      <c r="R1095" s="222"/>
      <c r="S1095" s="222"/>
      <c r="T1095" s="222"/>
      <c r="U1095" s="222"/>
      <c r="V1095" s="222"/>
      <c r="W1095" s="222"/>
      <c r="X1095" s="222"/>
      <c r="Y1095" s="222"/>
      <c r="Z1095" s="212"/>
      <c r="AA1095" s="212"/>
      <c r="AB1095" s="212"/>
      <c r="AC1095" s="212"/>
      <c r="AD1095" s="212"/>
      <c r="AE1095" s="212"/>
      <c r="AF1095" s="212"/>
      <c r="AG1095" s="212" t="s">
        <v>186</v>
      </c>
      <c r="AH1095" s="212"/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36">
        <v>106</v>
      </c>
      <c r="B1096" s="237" t="s">
        <v>915</v>
      </c>
      <c r="C1096" s="253" t="s">
        <v>916</v>
      </c>
      <c r="D1096" s="238" t="s">
        <v>917</v>
      </c>
      <c r="E1096" s="239">
        <v>1</v>
      </c>
      <c r="F1096" s="240"/>
      <c r="G1096" s="241">
        <f>ROUND(E1096*F1096,2)</f>
        <v>0</v>
      </c>
      <c r="H1096" s="240"/>
      <c r="I1096" s="241">
        <f>ROUND(E1096*H1096,2)</f>
        <v>0</v>
      </c>
      <c r="J1096" s="240"/>
      <c r="K1096" s="241">
        <f>ROUND(E1096*J1096,2)</f>
        <v>0</v>
      </c>
      <c r="L1096" s="241">
        <v>12</v>
      </c>
      <c r="M1096" s="241">
        <f>G1096*(1+L1096/100)</f>
        <v>0</v>
      </c>
      <c r="N1096" s="239">
        <v>0</v>
      </c>
      <c r="O1096" s="239">
        <f>ROUND(E1096*N1096,2)</f>
        <v>0</v>
      </c>
      <c r="P1096" s="239">
        <v>0</v>
      </c>
      <c r="Q1096" s="239">
        <f>ROUND(E1096*P1096,2)</f>
        <v>0</v>
      </c>
      <c r="R1096" s="241"/>
      <c r="S1096" s="241" t="s">
        <v>193</v>
      </c>
      <c r="T1096" s="242" t="s">
        <v>181</v>
      </c>
      <c r="U1096" s="222">
        <v>0</v>
      </c>
      <c r="V1096" s="222">
        <f>ROUND(E1096*U1096,2)</f>
        <v>0</v>
      </c>
      <c r="W1096" s="222"/>
      <c r="X1096" s="222" t="s">
        <v>226</v>
      </c>
      <c r="Y1096" s="222" t="s">
        <v>183</v>
      </c>
      <c r="Z1096" s="212"/>
      <c r="AA1096" s="212"/>
      <c r="AB1096" s="212"/>
      <c r="AC1096" s="212"/>
      <c r="AD1096" s="212"/>
      <c r="AE1096" s="212"/>
      <c r="AF1096" s="212"/>
      <c r="AG1096" s="212" t="s">
        <v>227</v>
      </c>
      <c r="AH1096" s="212"/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2" x14ac:dyDescent="0.2">
      <c r="A1097" s="219"/>
      <c r="B1097" s="220"/>
      <c r="C1097" s="254" t="s">
        <v>929</v>
      </c>
      <c r="D1097" s="243"/>
      <c r="E1097" s="243"/>
      <c r="F1097" s="243"/>
      <c r="G1097" s="243"/>
      <c r="H1097" s="222"/>
      <c r="I1097" s="222"/>
      <c r="J1097" s="222"/>
      <c r="K1097" s="222"/>
      <c r="L1097" s="222"/>
      <c r="M1097" s="222"/>
      <c r="N1097" s="221"/>
      <c r="O1097" s="221"/>
      <c r="P1097" s="221"/>
      <c r="Q1097" s="221"/>
      <c r="R1097" s="222"/>
      <c r="S1097" s="222"/>
      <c r="T1097" s="222"/>
      <c r="U1097" s="222"/>
      <c r="V1097" s="222"/>
      <c r="W1097" s="222"/>
      <c r="X1097" s="222"/>
      <c r="Y1097" s="222"/>
      <c r="Z1097" s="212"/>
      <c r="AA1097" s="212"/>
      <c r="AB1097" s="212"/>
      <c r="AC1097" s="212"/>
      <c r="AD1097" s="212"/>
      <c r="AE1097" s="212"/>
      <c r="AF1097" s="212"/>
      <c r="AG1097" s="212" t="s">
        <v>186</v>
      </c>
      <c r="AH1097" s="212"/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3" x14ac:dyDescent="0.2">
      <c r="A1098" s="219"/>
      <c r="B1098" s="220"/>
      <c r="C1098" s="266" t="s">
        <v>930</v>
      </c>
      <c r="D1098" s="263"/>
      <c r="E1098" s="263"/>
      <c r="F1098" s="263"/>
      <c r="G1098" s="263"/>
      <c r="H1098" s="222"/>
      <c r="I1098" s="222"/>
      <c r="J1098" s="222"/>
      <c r="K1098" s="222"/>
      <c r="L1098" s="222"/>
      <c r="M1098" s="222"/>
      <c r="N1098" s="221"/>
      <c r="O1098" s="221"/>
      <c r="P1098" s="221"/>
      <c r="Q1098" s="221"/>
      <c r="R1098" s="222"/>
      <c r="S1098" s="222"/>
      <c r="T1098" s="222"/>
      <c r="U1098" s="222"/>
      <c r="V1098" s="222"/>
      <c r="W1098" s="222"/>
      <c r="X1098" s="222"/>
      <c r="Y1098" s="222"/>
      <c r="Z1098" s="212"/>
      <c r="AA1098" s="212"/>
      <c r="AB1098" s="212"/>
      <c r="AC1098" s="212"/>
      <c r="AD1098" s="212"/>
      <c r="AE1098" s="212"/>
      <c r="AF1098" s="212"/>
      <c r="AG1098" s="212" t="s">
        <v>186</v>
      </c>
      <c r="AH1098" s="212"/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44" t="str">
        <f>C1098</f>
        <v>- rozměry šachty (vnitřní): hloubka 2000 mm x šířka 1620 mm, horní přejezd min. 3635mm, spodní dojezd – 1250mm,</v>
      </c>
      <c r="BB1098" s="212"/>
      <c r="BC1098" s="212"/>
      <c r="BD1098" s="212"/>
      <c r="BE1098" s="212"/>
      <c r="BF1098" s="212"/>
      <c r="BG1098" s="212"/>
      <c r="BH1098" s="212"/>
    </row>
    <row r="1099" spans="1:60" outlineLevel="3" x14ac:dyDescent="0.2">
      <c r="A1099" s="219"/>
      <c r="B1099" s="220"/>
      <c r="C1099" s="266" t="s">
        <v>918</v>
      </c>
      <c r="D1099" s="263"/>
      <c r="E1099" s="263"/>
      <c r="F1099" s="263"/>
      <c r="G1099" s="263"/>
      <c r="H1099" s="222"/>
      <c r="I1099" s="222"/>
      <c r="J1099" s="222"/>
      <c r="K1099" s="222"/>
      <c r="L1099" s="222"/>
      <c r="M1099" s="222"/>
      <c r="N1099" s="221"/>
      <c r="O1099" s="221"/>
      <c r="P1099" s="221"/>
      <c r="Q1099" s="221"/>
      <c r="R1099" s="222"/>
      <c r="S1099" s="222"/>
      <c r="T1099" s="222"/>
      <c r="U1099" s="222"/>
      <c r="V1099" s="222"/>
      <c r="W1099" s="222"/>
      <c r="X1099" s="222"/>
      <c r="Y1099" s="222"/>
      <c r="Z1099" s="212"/>
      <c r="AA1099" s="212"/>
      <c r="AB1099" s="212"/>
      <c r="AC1099" s="212"/>
      <c r="AD1099" s="212"/>
      <c r="AE1099" s="212"/>
      <c r="AF1099" s="212"/>
      <c r="AG1099" s="212" t="s">
        <v>186</v>
      </c>
      <c r="AH1099" s="212"/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3" x14ac:dyDescent="0.2">
      <c r="A1100" s="219"/>
      <c r="B1100" s="220"/>
      <c r="C1100" s="266" t="s">
        <v>931</v>
      </c>
      <c r="D1100" s="263"/>
      <c r="E1100" s="263"/>
      <c r="F1100" s="263"/>
      <c r="G1100" s="263"/>
      <c r="H1100" s="222"/>
      <c r="I1100" s="222"/>
      <c r="J1100" s="222"/>
      <c r="K1100" s="222"/>
      <c r="L1100" s="222"/>
      <c r="M1100" s="222"/>
      <c r="N1100" s="221"/>
      <c r="O1100" s="221"/>
      <c r="P1100" s="221"/>
      <c r="Q1100" s="221"/>
      <c r="R1100" s="222"/>
      <c r="S1100" s="222"/>
      <c r="T1100" s="222"/>
      <c r="U1100" s="222"/>
      <c r="V1100" s="222"/>
      <c r="W1100" s="222"/>
      <c r="X1100" s="222"/>
      <c r="Y1100" s="222"/>
      <c r="Z1100" s="212"/>
      <c r="AA1100" s="212"/>
      <c r="AB1100" s="212"/>
      <c r="AC1100" s="212"/>
      <c r="AD1100" s="212"/>
      <c r="AE1100" s="212"/>
      <c r="AF1100" s="212"/>
      <c r="AG1100" s="212" t="s">
        <v>186</v>
      </c>
      <c r="AH1100" s="212"/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ht="33.75" outlineLevel="3" x14ac:dyDescent="0.2">
      <c r="A1101" s="219"/>
      <c r="B1101" s="220"/>
      <c r="C1101" s="266" t="s">
        <v>932</v>
      </c>
      <c r="D1101" s="263"/>
      <c r="E1101" s="263"/>
      <c r="F1101" s="263"/>
      <c r="G1101" s="263"/>
      <c r="H1101" s="222"/>
      <c r="I1101" s="222"/>
      <c r="J1101" s="222"/>
      <c r="K1101" s="222"/>
      <c r="L1101" s="222"/>
      <c r="M1101" s="222"/>
      <c r="N1101" s="221"/>
      <c r="O1101" s="221"/>
      <c r="P1101" s="221"/>
      <c r="Q1101" s="221"/>
      <c r="R1101" s="222"/>
      <c r="S1101" s="222"/>
      <c r="T1101" s="222"/>
      <c r="U1101" s="222"/>
      <c r="V1101" s="222"/>
      <c r="W1101" s="222"/>
      <c r="X1101" s="222"/>
      <c r="Y1101" s="222"/>
      <c r="Z1101" s="212"/>
      <c r="AA1101" s="212"/>
      <c r="AB1101" s="212"/>
      <c r="AC1101" s="212"/>
      <c r="AD1101" s="212"/>
      <c r="AE1101" s="212"/>
      <c r="AF1101" s="212"/>
      <c r="AG1101" s="212" t="s">
        <v>186</v>
      </c>
      <c r="AH1101" s="212"/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44" t="str">
        <f>C1101</f>
        <v>- vybavení šachty: pevná vodítka kabiny, nová pevná vodítka protiváhy protiváha, kryt protiváhy, nárazníky pod kabinu, omezovač rychlosti včetně lanka a napínacího závaží. Nainstalován bude spínač Stop do prohlubně, zásuvka do prohlubně 230V a žebřík do prohlubně.</v>
      </c>
      <c r="BB1101" s="212"/>
      <c r="BC1101" s="212"/>
      <c r="BD1101" s="212"/>
      <c r="BE1101" s="212"/>
      <c r="BF1101" s="212"/>
      <c r="BG1101" s="212"/>
      <c r="BH1101" s="212"/>
    </row>
    <row r="1102" spans="1:60" ht="22.5" outlineLevel="3" x14ac:dyDescent="0.2">
      <c r="A1102" s="219"/>
      <c r="B1102" s="220"/>
      <c r="C1102" s="266" t="s">
        <v>933</v>
      </c>
      <c r="D1102" s="263"/>
      <c r="E1102" s="263"/>
      <c r="F1102" s="263"/>
      <c r="G1102" s="263"/>
      <c r="H1102" s="222"/>
      <c r="I1102" s="222"/>
      <c r="J1102" s="222"/>
      <c r="K1102" s="222"/>
      <c r="L1102" s="222"/>
      <c r="M1102" s="222"/>
      <c r="N1102" s="221"/>
      <c r="O1102" s="221"/>
      <c r="P1102" s="221"/>
      <c r="Q1102" s="221"/>
      <c r="R1102" s="222"/>
      <c r="S1102" s="222"/>
      <c r="T1102" s="222"/>
      <c r="U1102" s="222"/>
      <c r="V1102" s="222"/>
      <c r="W1102" s="222"/>
      <c r="X1102" s="222"/>
      <c r="Y1102" s="222"/>
      <c r="Z1102" s="212"/>
      <c r="AA1102" s="212"/>
      <c r="AB1102" s="212"/>
      <c r="AC1102" s="212"/>
      <c r="AD1102" s="212"/>
      <c r="AE1102" s="212"/>
      <c r="AF1102" s="212"/>
      <c r="AG1102" s="212" t="s">
        <v>186</v>
      </c>
      <c r="AH1102" s="212"/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44" t="str">
        <f>C1102</f>
        <v>Šachta bude osvětlena (osvětlení šachty je součástí dodávky výtahu), nad a pod kabinou bude umístěn zvonek pro vyproštění osob ze šachty.</v>
      </c>
      <c r="BB1102" s="212"/>
      <c r="BC1102" s="212"/>
      <c r="BD1102" s="212"/>
      <c r="BE1102" s="212"/>
      <c r="BF1102" s="212"/>
      <c r="BG1102" s="212"/>
      <c r="BH1102" s="212"/>
    </row>
    <row r="1103" spans="1:60" outlineLevel="3" x14ac:dyDescent="0.2">
      <c r="A1103" s="219"/>
      <c r="B1103" s="220"/>
      <c r="C1103" s="266" t="s">
        <v>919</v>
      </c>
      <c r="D1103" s="263"/>
      <c r="E1103" s="263"/>
      <c r="F1103" s="263"/>
      <c r="G1103" s="263"/>
      <c r="H1103" s="222"/>
      <c r="I1103" s="222"/>
      <c r="J1103" s="222"/>
      <c r="K1103" s="222"/>
      <c r="L1103" s="222"/>
      <c r="M1103" s="222"/>
      <c r="N1103" s="221"/>
      <c r="O1103" s="221"/>
      <c r="P1103" s="221"/>
      <c r="Q1103" s="221"/>
      <c r="R1103" s="222"/>
      <c r="S1103" s="222"/>
      <c r="T1103" s="222"/>
      <c r="U1103" s="222"/>
      <c r="V1103" s="222"/>
      <c r="W1103" s="222"/>
      <c r="X1103" s="222"/>
      <c r="Y1103" s="222"/>
      <c r="Z1103" s="212"/>
      <c r="AA1103" s="212"/>
      <c r="AB1103" s="212"/>
      <c r="AC1103" s="212"/>
      <c r="AD1103" s="212"/>
      <c r="AE1103" s="212"/>
      <c r="AF1103" s="212"/>
      <c r="AG1103" s="212" t="s">
        <v>186</v>
      </c>
      <c r="AH1103" s="212"/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3" x14ac:dyDescent="0.2">
      <c r="A1104" s="219"/>
      <c r="B1104" s="220"/>
      <c r="C1104" s="266" t="s">
        <v>934</v>
      </c>
      <c r="D1104" s="263"/>
      <c r="E1104" s="263"/>
      <c r="F1104" s="263"/>
      <c r="G1104" s="263"/>
      <c r="H1104" s="222"/>
      <c r="I1104" s="222"/>
      <c r="J1104" s="222"/>
      <c r="K1104" s="222"/>
      <c r="L1104" s="222"/>
      <c r="M1104" s="222"/>
      <c r="N1104" s="221"/>
      <c r="O1104" s="221"/>
      <c r="P1104" s="221"/>
      <c r="Q1104" s="221"/>
      <c r="R1104" s="222"/>
      <c r="S1104" s="222"/>
      <c r="T1104" s="222"/>
      <c r="U1104" s="222"/>
      <c r="V1104" s="222"/>
      <c r="W1104" s="222"/>
      <c r="X1104" s="222"/>
      <c r="Y1104" s="222"/>
      <c r="Z1104" s="212"/>
      <c r="AA1104" s="212"/>
      <c r="AB1104" s="212"/>
      <c r="AC1104" s="212"/>
      <c r="AD1104" s="212"/>
      <c r="AE1104" s="212"/>
      <c r="AF1104" s="212"/>
      <c r="AG1104" s="212" t="s">
        <v>186</v>
      </c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3" x14ac:dyDescent="0.2">
      <c r="A1105" s="219"/>
      <c r="B1105" s="220"/>
      <c r="C1105" s="266" t="s">
        <v>935</v>
      </c>
      <c r="D1105" s="263"/>
      <c r="E1105" s="263"/>
      <c r="F1105" s="263"/>
      <c r="G1105" s="263"/>
      <c r="H1105" s="222"/>
      <c r="I1105" s="222"/>
      <c r="J1105" s="222"/>
      <c r="K1105" s="222"/>
      <c r="L1105" s="222"/>
      <c r="M1105" s="222"/>
      <c r="N1105" s="221"/>
      <c r="O1105" s="221"/>
      <c r="P1105" s="221"/>
      <c r="Q1105" s="221"/>
      <c r="R1105" s="222"/>
      <c r="S1105" s="222"/>
      <c r="T1105" s="222"/>
      <c r="U1105" s="222"/>
      <c r="V1105" s="222"/>
      <c r="W1105" s="222"/>
      <c r="X1105" s="222"/>
      <c r="Y1105" s="222"/>
      <c r="Z1105" s="212"/>
      <c r="AA1105" s="212"/>
      <c r="AB1105" s="212"/>
      <c r="AC1105" s="212"/>
      <c r="AD1105" s="212"/>
      <c r="AE1105" s="212"/>
      <c r="AF1105" s="212"/>
      <c r="AG1105" s="212" t="s">
        <v>186</v>
      </c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3" x14ac:dyDescent="0.2">
      <c r="A1106" s="219"/>
      <c r="B1106" s="220"/>
      <c r="C1106" s="266" t="s">
        <v>936</v>
      </c>
      <c r="D1106" s="263"/>
      <c r="E1106" s="263"/>
      <c r="F1106" s="263"/>
      <c r="G1106" s="263"/>
      <c r="H1106" s="222"/>
      <c r="I1106" s="222"/>
      <c r="J1106" s="222"/>
      <c r="K1106" s="222"/>
      <c r="L1106" s="222"/>
      <c r="M1106" s="222"/>
      <c r="N1106" s="221"/>
      <c r="O1106" s="221"/>
      <c r="P1106" s="221"/>
      <c r="Q1106" s="221"/>
      <c r="R1106" s="222"/>
      <c r="S1106" s="222"/>
      <c r="T1106" s="222"/>
      <c r="U1106" s="222"/>
      <c r="V1106" s="222"/>
      <c r="W1106" s="222"/>
      <c r="X1106" s="222"/>
      <c r="Y1106" s="222"/>
      <c r="Z1106" s="212"/>
      <c r="AA1106" s="212"/>
      <c r="AB1106" s="212"/>
      <c r="AC1106" s="212"/>
      <c r="AD1106" s="212"/>
      <c r="AE1106" s="212"/>
      <c r="AF1106" s="212"/>
      <c r="AG1106" s="212" t="s">
        <v>186</v>
      </c>
      <c r="AH1106" s="212"/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3" x14ac:dyDescent="0.2">
      <c r="A1107" s="219"/>
      <c r="B1107" s="220"/>
      <c r="C1107" s="266" t="s">
        <v>937</v>
      </c>
      <c r="D1107" s="263"/>
      <c r="E1107" s="263"/>
      <c r="F1107" s="263"/>
      <c r="G1107" s="263"/>
      <c r="H1107" s="222"/>
      <c r="I1107" s="222"/>
      <c r="J1107" s="222"/>
      <c r="K1107" s="222"/>
      <c r="L1107" s="222"/>
      <c r="M1107" s="222"/>
      <c r="N1107" s="221"/>
      <c r="O1107" s="221"/>
      <c r="P1107" s="221"/>
      <c r="Q1107" s="221"/>
      <c r="R1107" s="222"/>
      <c r="S1107" s="222"/>
      <c r="T1107" s="222"/>
      <c r="U1107" s="222"/>
      <c r="V1107" s="222"/>
      <c r="W1107" s="222"/>
      <c r="X1107" s="222"/>
      <c r="Y1107" s="222"/>
      <c r="Z1107" s="212"/>
      <c r="AA1107" s="212"/>
      <c r="AB1107" s="212"/>
      <c r="AC1107" s="212"/>
      <c r="AD1107" s="212"/>
      <c r="AE1107" s="212"/>
      <c r="AF1107" s="212"/>
      <c r="AG1107" s="212" t="s">
        <v>186</v>
      </c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ht="45" outlineLevel="3" x14ac:dyDescent="0.2">
      <c r="A1108" s="219"/>
      <c r="B1108" s="220"/>
      <c r="C1108" s="266" t="s">
        <v>920</v>
      </c>
      <c r="D1108" s="263"/>
      <c r="E1108" s="263"/>
      <c r="F1108" s="263"/>
      <c r="G1108" s="263"/>
      <c r="H1108" s="222"/>
      <c r="I1108" s="222"/>
      <c r="J1108" s="222"/>
      <c r="K1108" s="222"/>
      <c r="L1108" s="222"/>
      <c r="M1108" s="222"/>
      <c r="N1108" s="221"/>
      <c r="O1108" s="221"/>
      <c r="P1108" s="221"/>
      <c r="Q1108" s="221"/>
      <c r="R1108" s="222"/>
      <c r="S1108" s="222"/>
      <c r="T1108" s="222"/>
      <c r="U1108" s="222"/>
      <c r="V1108" s="222"/>
      <c r="W1108" s="222"/>
      <c r="X1108" s="222"/>
      <c r="Y1108" s="222"/>
      <c r="Z1108" s="212"/>
      <c r="AA1108" s="212"/>
      <c r="AB1108" s="212"/>
      <c r="AC1108" s="212"/>
      <c r="AD1108" s="212"/>
      <c r="AE1108" s="212"/>
      <c r="AF1108" s="212"/>
      <c r="AG1108" s="212" t="s">
        <v>186</v>
      </c>
      <c r="AH1108" s="212"/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44" t="str">
        <f>C1108</f>
        <v>- šachetní a kabinové dveře: 900/2000mm, automatické dvoupanelové dveře, nerezové s prosklením, rám dveří např. broušená nerez, brus 220, event. Komaxit. -provedení kabiny: kabina bude průchozí - rám ocelový zinkovaný, kabina kovová složená z lamel. Stěny budou materiálu neocompat, komaxit, polyrey…dle následného upřesnění investora. Strop bude v provedení dle platných ČSN, osvětlení LED panelem zabudovaným do podhledu. Podlaha bude protiskluzné PVC Altro (součinitel smykové tření 0,6), okopové lišty v provedení nerez.</v>
      </c>
      <c r="BB1108" s="212"/>
      <c r="BC1108" s="212"/>
      <c r="BD1108" s="212"/>
      <c r="BE1108" s="212"/>
      <c r="BF1108" s="212"/>
      <c r="BG1108" s="212"/>
      <c r="BH1108" s="212"/>
    </row>
    <row r="1109" spans="1:60" ht="45" outlineLevel="3" x14ac:dyDescent="0.2">
      <c r="A1109" s="219"/>
      <c r="B1109" s="220"/>
      <c r="C1109" s="266" t="s">
        <v>938</v>
      </c>
      <c r="D1109" s="263"/>
      <c r="E1109" s="263"/>
      <c r="F1109" s="263"/>
      <c r="G1109" s="263"/>
      <c r="H1109" s="222"/>
      <c r="I1109" s="222"/>
      <c r="J1109" s="222"/>
      <c r="K1109" s="222"/>
      <c r="L1109" s="222"/>
      <c r="M1109" s="222"/>
      <c r="N1109" s="221"/>
      <c r="O1109" s="221"/>
      <c r="P1109" s="221"/>
      <c r="Q1109" s="221"/>
      <c r="R1109" s="222"/>
      <c r="S1109" s="222"/>
      <c r="T1109" s="222"/>
      <c r="U1109" s="222"/>
      <c r="V1109" s="222"/>
      <c r="W1109" s="222"/>
      <c r="X1109" s="222"/>
      <c r="Y1109" s="222"/>
      <c r="Z1109" s="212"/>
      <c r="AA1109" s="212"/>
      <c r="AB1109" s="212"/>
      <c r="AC1109" s="212"/>
      <c r="AD1109" s="212"/>
      <c r="AE1109" s="212"/>
      <c r="AF1109" s="212"/>
      <c r="AG1109" s="212" t="s">
        <v>186</v>
      </c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44" t="str">
        <f>C1109</f>
        <v>- vybavení kabiny: ovládací nerez panel s tlačítky a multifunkčním displejem, madlo, gong, sedátko, nouzové světlo zálohované baterií a záložním zdrojem, signalizace přetížení a tenzometrické vážení kabiny v rámu, okopové plechy, zrcadlo na boční stěně, automatická ventilace, tlačítko znovu otevření a zavření dveří, revizní jízda na střeše a zábradlí, celoplošné optické lišty, uzpůsobení ovladačových kombinací dle ČSN. Případné bezbariérové vybavení kabiny bude dodáno po dohodě s investorem.</v>
      </c>
      <c r="BB1109" s="212"/>
      <c r="BC1109" s="212"/>
      <c r="BD1109" s="212"/>
      <c r="BE1109" s="212"/>
      <c r="BF1109" s="212"/>
      <c r="BG1109" s="212"/>
      <c r="BH1109" s="212"/>
    </row>
    <row r="1110" spans="1:60" ht="33.75" outlineLevel="3" x14ac:dyDescent="0.2">
      <c r="A1110" s="219"/>
      <c r="B1110" s="220"/>
      <c r="C1110" s="266" t="s">
        <v>939</v>
      </c>
      <c r="D1110" s="263"/>
      <c r="E1110" s="263"/>
      <c r="F1110" s="263"/>
      <c r="G1110" s="263"/>
      <c r="H1110" s="222"/>
      <c r="I1110" s="222"/>
      <c r="J1110" s="222"/>
      <c r="K1110" s="222"/>
      <c r="L1110" s="222"/>
      <c r="M1110" s="222"/>
      <c r="N1110" s="221"/>
      <c r="O1110" s="221"/>
      <c r="P1110" s="221"/>
      <c r="Q1110" s="221"/>
      <c r="R1110" s="222"/>
      <c r="S1110" s="222"/>
      <c r="T1110" s="222"/>
      <c r="U1110" s="222"/>
      <c r="V1110" s="222"/>
      <c r="W1110" s="222"/>
      <c r="X1110" s="222"/>
      <c r="Y1110" s="222"/>
      <c r="Z1110" s="212"/>
      <c r="AA1110" s="212"/>
      <c r="AB1110" s="212"/>
      <c r="AC1110" s="212"/>
      <c r="AD1110" s="212"/>
      <c r="AE1110" s="212"/>
      <c r="AF1110" s="212"/>
      <c r="AG1110" s="212" t="s">
        <v>186</v>
      </c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44" t="str">
        <f>C1110</f>
        <v>- řízení: mikroprocesorové, sběrné řízení směrem dolů Simplex. -signalizace v nástupištích: polohová a směrová v základní stanici (1.np) a směrová v ostatních stanicích, umístění signalizace a přivolávačů v zárubní šachetních dveří, gong při příjezdu do stanice -strojovna: bez strojovny, motor umístěn v hlavě výtahu, rozvaděč výtahu vedle vstupu do výtahu v poslední nástupní stanici.</v>
      </c>
      <c r="BB1110" s="212"/>
      <c r="BC1110" s="212"/>
      <c r="BD1110" s="212"/>
      <c r="BE1110" s="212"/>
      <c r="BF1110" s="212"/>
      <c r="BG1110" s="212"/>
      <c r="BH1110" s="212"/>
    </row>
    <row r="1111" spans="1:60" ht="33.75" outlineLevel="3" x14ac:dyDescent="0.2">
      <c r="A1111" s="219"/>
      <c r="B1111" s="220"/>
      <c r="C1111" s="266" t="s">
        <v>940</v>
      </c>
      <c r="D1111" s="263"/>
      <c r="E1111" s="263"/>
      <c r="F1111" s="263"/>
      <c r="G1111" s="263"/>
      <c r="H1111" s="222"/>
      <c r="I1111" s="222"/>
      <c r="J1111" s="222"/>
      <c r="K1111" s="222"/>
      <c r="L1111" s="222"/>
      <c r="M1111" s="222"/>
      <c r="N1111" s="221"/>
      <c r="O1111" s="221"/>
      <c r="P1111" s="221"/>
      <c r="Q1111" s="221"/>
      <c r="R1111" s="222"/>
      <c r="S1111" s="222"/>
      <c r="T1111" s="222"/>
      <c r="U1111" s="222"/>
      <c r="V1111" s="222"/>
      <c r="W1111" s="222"/>
      <c r="X1111" s="222"/>
      <c r="Y1111" s="222"/>
      <c r="Z1111" s="212"/>
      <c r="AA1111" s="212"/>
      <c r="AB1111" s="212"/>
      <c r="AC1111" s="212"/>
      <c r="AD1111" s="212"/>
      <c r="AE1111" s="212"/>
      <c r="AF1111" s="212"/>
      <c r="AG1111" s="212" t="s">
        <v>186</v>
      </c>
      <c r="AH1111" s="212"/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44" t="str">
        <f>C1111</f>
        <v>- pohon: trakční bezpřevodový s plynulou regulací -elektroinstalace: mikroprocesorový rozvaděč výtahu bude napojen na stávající rozvod v domě a bude umístěn v nejvyšší nástupní stanici jako součást šachetních dveří. Vedle těchto šachetních dveří bude také umístěn servisní panel.</v>
      </c>
      <c r="BB1111" s="212"/>
      <c r="BC1111" s="212"/>
      <c r="BD1111" s="212"/>
      <c r="BE1111" s="212"/>
      <c r="BF1111" s="212"/>
      <c r="BG1111" s="212"/>
      <c r="BH1111" s="212"/>
    </row>
    <row r="1112" spans="1:60" ht="22.5" outlineLevel="3" x14ac:dyDescent="0.2">
      <c r="A1112" s="219"/>
      <c r="B1112" s="220"/>
      <c r="C1112" s="266" t="s">
        <v>941</v>
      </c>
      <c r="D1112" s="263"/>
      <c r="E1112" s="263"/>
      <c r="F1112" s="263"/>
      <c r="G1112" s="263"/>
      <c r="H1112" s="222"/>
      <c r="I1112" s="222"/>
      <c r="J1112" s="222"/>
      <c r="K1112" s="222"/>
      <c r="L1112" s="222"/>
      <c r="M1112" s="222"/>
      <c r="N1112" s="221"/>
      <c r="O1112" s="221"/>
      <c r="P1112" s="221"/>
      <c r="Q1112" s="221"/>
      <c r="R1112" s="222"/>
      <c r="S1112" s="222"/>
      <c r="T1112" s="222"/>
      <c r="U1112" s="222"/>
      <c r="V1112" s="222"/>
      <c r="W1112" s="222"/>
      <c r="X1112" s="222"/>
      <c r="Y1112" s="222"/>
      <c r="Z1112" s="212"/>
      <c r="AA1112" s="212"/>
      <c r="AB1112" s="212"/>
      <c r="AC1112" s="212"/>
      <c r="AD1112" s="212"/>
      <c r="AE1112" s="212"/>
      <c r="AF1112" s="212"/>
      <c r="AG1112" s="212" t="s">
        <v>186</v>
      </c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44" t="str">
        <f>C1112</f>
        <v>- osvětlení v kabině musí být 100 lx (měřeno na ovládacích prvcích a ve výšce 1 m nad podlahou), revizní místa nad kabinou a v šachtě musejí mít minimálně 50 lx, ostatní prostory 20lx</v>
      </c>
      <c r="BB1112" s="212"/>
      <c r="BC1112" s="212"/>
      <c r="BD1112" s="212"/>
      <c r="BE1112" s="212"/>
      <c r="BF1112" s="212"/>
      <c r="BG1112" s="212"/>
      <c r="BH1112" s="212"/>
    </row>
    <row r="1113" spans="1:60" ht="22.5" outlineLevel="3" x14ac:dyDescent="0.2">
      <c r="A1113" s="219"/>
      <c r="B1113" s="220"/>
      <c r="C1113" s="266" t="s">
        <v>921</v>
      </c>
      <c r="D1113" s="263"/>
      <c r="E1113" s="263"/>
      <c r="F1113" s="263"/>
      <c r="G1113" s="263"/>
      <c r="H1113" s="222"/>
      <c r="I1113" s="222"/>
      <c r="J1113" s="222"/>
      <c r="K1113" s="222"/>
      <c r="L1113" s="222"/>
      <c r="M1113" s="222"/>
      <c r="N1113" s="221"/>
      <c r="O1113" s="221"/>
      <c r="P1113" s="221"/>
      <c r="Q1113" s="221"/>
      <c r="R1113" s="222"/>
      <c r="S1113" s="222"/>
      <c r="T1113" s="222"/>
      <c r="U1113" s="222"/>
      <c r="V1113" s="222"/>
      <c r="W1113" s="222"/>
      <c r="X1113" s="222"/>
      <c r="Y1113" s="222"/>
      <c r="Z1113" s="212"/>
      <c r="AA1113" s="212"/>
      <c r="AB1113" s="212"/>
      <c r="AC1113" s="212"/>
      <c r="AD1113" s="212"/>
      <c r="AE1113" s="212"/>
      <c r="AF1113" s="212"/>
      <c r="AG1113" s="212" t="s">
        <v>186</v>
      </c>
      <c r="AH1113" s="212"/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44" t="str">
        <f>C1113</f>
        <v>- nouzové osvětlení kabiny musí vydávat alespoň 5 lx po dobu jedné hodiny - nedílnou součástí dodávky výtahu specializovanou firmou je také zajištění osvětlení před kabinou výtahu (zde na chodbě) a to min. 50 lx na podlaze před dveřmi výtahu dle ČSN 274007.</v>
      </c>
      <c r="BB1113" s="212"/>
      <c r="BC1113" s="212"/>
      <c r="BD1113" s="212"/>
      <c r="BE1113" s="212"/>
      <c r="BF1113" s="212"/>
      <c r="BG1113" s="212"/>
      <c r="BH1113" s="212"/>
    </row>
    <row r="1114" spans="1:60" outlineLevel="3" x14ac:dyDescent="0.2">
      <c r="A1114" s="219"/>
      <c r="B1114" s="220"/>
      <c r="C1114" s="277" t="s">
        <v>425</v>
      </c>
      <c r="D1114" s="223"/>
      <c r="E1114" s="224"/>
      <c r="F1114" s="225"/>
      <c r="G1114" s="225"/>
      <c r="H1114" s="222"/>
      <c r="I1114" s="222"/>
      <c r="J1114" s="222"/>
      <c r="K1114" s="222"/>
      <c r="L1114" s="222"/>
      <c r="M1114" s="222"/>
      <c r="N1114" s="221"/>
      <c r="O1114" s="221"/>
      <c r="P1114" s="221"/>
      <c r="Q1114" s="221"/>
      <c r="R1114" s="222"/>
      <c r="S1114" s="222"/>
      <c r="T1114" s="222"/>
      <c r="U1114" s="222"/>
      <c r="V1114" s="222"/>
      <c r="W1114" s="222"/>
      <c r="X1114" s="222"/>
      <c r="Y1114" s="222"/>
      <c r="Z1114" s="212"/>
      <c r="AA1114" s="212"/>
      <c r="AB1114" s="212"/>
      <c r="AC1114" s="212"/>
      <c r="AD1114" s="212"/>
      <c r="AE1114" s="212"/>
      <c r="AF1114" s="212"/>
      <c r="AG1114" s="212" t="s">
        <v>186</v>
      </c>
      <c r="AH1114" s="212"/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ht="33.75" outlineLevel="3" x14ac:dyDescent="0.2">
      <c r="A1115" s="219"/>
      <c r="B1115" s="220"/>
      <c r="C1115" s="266" t="s">
        <v>922</v>
      </c>
      <c r="D1115" s="263"/>
      <c r="E1115" s="263"/>
      <c r="F1115" s="263"/>
      <c r="G1115" s="263"/>
      <c r="H1115" s="222"/>
      <c r="I1115" s="222"/>
      <c r="J1115" s="222"/>
      <c r="K1115" s="222"/>
      <c r="L1115" s="222"/>
      <c r="M1115" s="222"/>
      <c r="N1115" s="221"/>
      <c r="O1115" s="221"/>
      <c r="P1115" s="221"/>
      <c r="Q1115" s="221"/>
      <c r="R1115" s="222"/>
      <c r="S1115" s="222"/>
      <c r="T1115" s="222"/>
      <c r="U1115" s="222"/>
      <c r="V1115" s="222"/>
      <c r="W1115" s="222"/>
      <c r="X1115" s="222"/>
      <c r="Y1115" s="222"/>
      <c r="Z1115" s="212"/>
      <c r="AA1115" s="212"/>
      <c r="AB1115" s="212"/>
      <c r="AC1115" s="212"/>
      <c r="AD1115" s="212"/>
      <c r="AE1115" s="212"/>
      <c r="AF1115" s="212"/>
      <c r="AG1115" s="212" t="s">
        <v>186</v>
      </c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44" t="str">
        <f>C1115</f>
        <v>Výtah bude dodán s kompletní elektroinstalací včetně napojení rozvaděče a hlavního vypínače. Veškerá barevná a materiálová řešení musí být předem odsouhlasena v rámci vzorkovacího procesu.. Barva nátěru jaklové konstrukce výtahové šachty musí být shodná s barvou venkovního nátěru výtahové kabiny</v>
      </c>
      <c r="BB1115" s="212"/>
      <c r="BC1115" s="212"/>
      <c r="BD1115" s="212"/>
      <c r="BE1115" s="212"/>
      <c r="BF1115" s="212"/>
      <c r="BG1115" s="212"/>
      <c r="BH1115" s="212"/>
    </row>
    <row r="1116" spans="1:60" outlineLevel="3" x14ac:dyDescent="0.2">
      <c r="A1116" s="219"/>
      <c r="B1116" s="220"/>
      <c r="C1116" s="277" t="s">
        <v>425</v>
      </c>
      <c r="D1116" s="223"/>
      <c r="E1116" s="224"/>
      <c r="F1116" s="225"/>
      <c r="G1116" s="225"/>
      <c r="H1116" s="222"/>
      <c r="I1116" s="222"/>
      <c r="J1116" s="222"/>
      <c r="K1116" s="222"/>
      <c r="L1116" s="222"/>
      <c r="M1116" s="222"/>
      <c r="N1116" s="221"/>
      <c r="O1116" s="221"/>
      <c r="P1116" s="221"/>
      <c r="Q1116" s="221"/>
      <c r="R1116" s="222"/>
      <c r="S1116" s="222"/>
      <c r="T1116" s="222"/>
      <c r="U1116" s="222"/>
      <c r="V1116" s="222"/>
      <c r="W1116" s="222"/>
      <c r="X1116" s="222"/>
      <c r="Y1116" s="222"/>
      <c r="Z1116" s="212"/>
      <c r="AA1116" s="212"/>
      <c r="AB1116" s="212"/>
      <c r="AC1116" s="212"/>
      <c r="AD1116" s="212"/>
      <c r="AE1116" s="212"/>
      <c r="AF1116" s="212"/>
      <c r="AG1116" s="212" t="s">
        <v>186</v>
      </c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3" x14ac:dyDescent="0.2">
      <c r="A1117" s="219"/>
      <c r="B1117" s="220"/>
      <c r="C1117" s="266" t="s">
        <v>853</v>
      </c>
      <c r="D1117" s="263"/>
      <c r="E1117" s="263"/>
      <c r="F1117" s="263"/>
      <c r="G1117" s="263"/>
      <c r="H1117" s="222"/>
      <c r="I1117" s="222"/>
      <c r="J1117" s="222"/>
      <c r="K1117" s="222"/>
      <c r="L1117" s="222"/>
      <c r="M1117" s="222"/>
      <c r="N1117" s="221"/>
      <c r="O1117" s="221"/>
      <c r="P1117" s="221"/>
      <c r="Q1117" s="221"/>
      <c r="R1117" s="222"/>
      <c r="S1117" s="222"/>
      <c r="T1117" s="222"/>
      <c r="U1117" s="222"/>
      <c r="V1117" s="222"/>
      <c r="W1117" s="222"/>
      <c r="X1117" s="222"/>
      <c r="Y1117" s="222"/>
      <c r="Z1117" s="212"/>
      <c r="AA1117" s="212"/>
      <c r="AB1117" s="212"/>
      <c r="AC1117" s="212"/>
      <c r="AD1117" s="212"/>
      <c r="AE1117" s="212"/>
      <c r="AF1117" s="212"/>
      <c r="AG1117" s="212" t="s">
        <v>186</v>
      </c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2" x14ac:dyDescent="0.2">
      <c r="A1118" s="219"/>
      <c r="B1118" s="220"/>
      <c r="C1118" s="255" t="s">
        <v>923</v>
      </c>
      <c r="D1118" s="226"/>
      <c r="E1118" s="227">
        <v>1</v>
      </c>
      <c r="F1118" s="222"/>
      <c r="G1118" s="222"/>
      <c r="H1118" s="222"/>
      <c r="I1118" s="222"/>
      <c r="J1118" s="222"/>
      <c r="K1118" s="222"/>
      <c r="L1118" s="222"/>
      <c r="M1118" s="222"/>
      <c r="N1118" s="221"/>
      <c r="O1118" s="221"/>
      <c r="P1118" s="221"/>
      <c r="Q1118" s="221"/>
      <c r="R1118" s="222"/>
      <c r="S1118" s="222"/>
      <c r="T1118" s="222"/>
      <c r="U1118" s="222"/>
      <c r="V1118" s="222"/>
      <c r="W1118" s="222"/>
      <c r="X1118" s="222"/>
      <c r="Y1118" s="222"/>
      <c r="Z1118" s="212"/>
      <c r="AA1118" s="212"/>
      <c r="AB1118" s="212"/>
      <c r="AC1118" s="212"/>
      <c r="AD1118" s="212"/>
      <c r="AE1118" s="212"/>
      <c r="AF1118" s="212"/>
      <c r="AG1118" s="212" t="s">
        <v>199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ht="22.5" outlineLevel="1" x14ac:dyDescent="0.2">
      <c r="A1119" s="236">
        <v>107</v>
      </c>
      <c r="B1119" s="237" t="s">
        <v>924</v>
      </c>
      <c r="C1119" s="253" t="s">
        <v>925</v>
      </c>
      <c r="D1119" s="238" t="s">
        <v>917</v>
      </c>
      <c r="E1119" s="239">
        <v>1</v>
      </c>
      <c r="F1119" s="240"/>
      <c r="G1119" s="241">
        <f>ROUND(E1119*F1119,2)</f>
        <v>0</v>
      </c>
      <c r="H1119" s="240"/>
      <c r="I1119" s="241">
        <f>ROUND(E1119*H1119,2)</f>
        <v>0</v>
      </c>
      <c r="J1119" s="240"/>
      <c r="K1119" s="241">
        <f>ROUND(E1119*J1119,2)</f>
        <v>0</v>
      </c>
      <c r="L1119" s="241">
        <v>12</v>
      </c>
      <c r="M1119" s="241">
        <f>G1119*(1+L1119/100)</f>
        <v>0</v>
      </c>
      <c r="N1119" s="239">
        <v>0</v>
      </c>
      <c r="O1119" s="239">
        <f>ROUND(E1119*N1119,2)</f>
        <v>0</v>
      </c>
      <c r="P1119" s="239">
        <v>0</v>
      </c>
      <c r="Q1119" s="239">
        <f>ROUND(E1119*P1119,2)</f>
        <v>0</v>
      </c>
      <c r="R1119" s="241"/>
      <c r="S1119" s="241" t="s">
        <v>193</v>
      </c>
      <c r="T1119" s="242" t="s">
        <v>181</v>
      </c>
      <c r="U1119" s="222">
        <v>0</v>
      </c>
      <c r="V1119" s="222">
        <f>ROUND(E1119*U1119,2)</f>
        <v>0</v>
      </c>
      <c r="W1119" s="222"/>
      <c r="X1119" s="222" t="s">
        <v>226</v>
      </c>
      <c r="Y1119" s="222" t="s">
        <v>183</v>
      </c>
      <c r="Z1119" s="212"/>
      <c r="AA1119" s="212"/>
      <c r="AB1119" s="212"/>
      <c r="AC1119" s="212"/>
      <c r="AD1119" s="212"/>
      <c r="AE1119" s="212"/>
      <c r="AF1119" s="212"/>
      <c r="AG1119" s="212" t="s">
        <v>227</v>
      </c>
      <c r="AH1119" s="212"/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2" x14ac:dyDescent="0.2">
      <c r="A1120" s="219"/>
      <c r="B1120" s="220"/>
      <c r="C1120" s="254" t="s">
        <v>853</v>
      </c>
      <c r="D1120" s="243"/>
      <c r="E1120" s="243"/>
      <c r="F1120" s="243"/>
      <c r="G1120" s="243"/>
      <c r="H1120" s="222"/>
      <c r="I1120" s="222"/>
      <c r="J1120" s="222"/>
      <c r="K1120" s="222"/>
      <c r="L1120" s="222"/>
      <c r="M1120" s="222"/>
      <c r="N1120" s="221"/>
      <c r="O1120" s="221"/>
      <c r="P1120" s="221"/>
      <c r="Q1120" s="221"/>
      <c r="R1120" s="222"/>
      <c r="S1120" s="222"/>
      <c r="T1120" s="222"/>
      <c r="U1120" s="222"/>
      <c r="V1120" s="222"/>
      <c r="W1120" s="222"/>
      <c r="X1120" s="222"/>
      <c r="Y1120" s="222"/>
      <c r="Z1120" s="212"/>
      <c r="AA1120" s="212"/>
      <c r="AB1120" s="212"/>
      <c r="AC1120" s="212"/>
      <c r="AD1120" s="212"/>
      <c r="AE1120" s="212"/>
      <c r="AF1120" s="212"/>
      <c r="AG1120" s="212" t="s">
        <v>186</v>
      </c>
      <c r="AH1120" s="212"/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3" x14ac:dyDescent="0.2">
      <c r="A1121" s="219"/>
      <c r="B1121" s="220"/>
      <c r="C1121" s="277" t="s">
        <v>425</v>
      </c>
      <c r="D1121" s="223"/>
      <c r="E1121" s="224"/>
      <c r="F1121" s="225"/>
      <c r="G1121" s="225"/>
      <c r="H1121" s="222"/>
      <c r="I1121" s="222"/>
      <c r="J1121" s="222"/>
      <c r="K1121" s="222"/>
      <c r="L1121" s="222"/>
      <c r="M1121" s="222"/>
      <c r="N1121" s="221"/>
      <c r="O1121" s="221"/>
      <c r="P1121" s="221"/>
      <c r="Q1121" s="221"/>
      <c r="R1121" s="222"/>
      <c r="S1121" s="222"/>
      <c r="T1121" s="222"/>
      <c r="U1121" s="222"/>
      <c r="V1121" s="222"/>
      <c r="W1121" s="222"/>
      <c r="X1121" s="222"/>
      <c r="Y1121" s="222"/>
      <c r="Z1121" s="212"/>
      <c r="AA1121" s="212"/>
      <c r="AB1121" s="212"/>
      <c r="AC1121" s="212"/>
      <c r="AD1121" s="212"/>
      <c r="AE1121" s="212"/>
      <c r="AF1121" s="212"/>
      <c r="AG1121" s="212" t="s">
        <v>186</v>
      </c>
      <c r="AH1121" s="212"/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ht="22.5" outlineLevel="3" x14ac:dyDescent="0.2">
      <c r="A1122" s="219"/>
      <c r="B1122" s="220"/>
      <c r="C1122" s="266" t="s">
        <v>926</v>
      </c>
      <c r="D1122" s="263"/>
      <c r="E1122" s="263"/>
      <c r="F1122" s="263"/>
      <c r="G1122" s="263"/>
      <c r="H1122" s="222"/>
      <c r="I1122" s="222"/>
      <c r="J1122" s="222"/>
      <c r="K1122" s="222"/>
      <c r="L1122" s="222"/>
      <c r="M1122" s="222"/>
      <c r="N1122" s="221"/>
      <c r="O1122" s="221"/>
      <c r="P1122" s="221"/>
      <c r="Q1122" s="221"/>
      <c r="R1122" s="222"/>
      <c r="S1122" s="222"/>
      <c r="T1122" s="222"/>
      <c r="U1122" s="222"/>
      <c r="V1122" s="222"/>
      <c r="W1122" s="222"/>
      <c r="X1122" s="222"/>
      <c r="Y1122" s="222"/>
      <c r="Z1122" s="212"/>
      <c r="AA1122" s="212"/>
      <c r="AB1122" s="212"/>
      <c r="AC1122" s="212"/>
      <c r="AD1122" s="212"/>
      <c r="AE1122" s="212"/>
      <c r="AF1122" s="212"/>
      <c r="AG1122" s="212" t="s">
        <v>186</v>
      </c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44" t="str">
        <f>C1122</f>
        <v>REALIZACE OCELOVÉ KONSTRUKCE VÝTAHOVÉ ŠACHTY VČETNĚ OPLÁŠTĚNÍ Z IZOLAČNÍHO BEZPEČNOSTNÍHO DVOJSKLA S POVRCHOVOU ÚPRAVOU ZABRAŇUJÍCÍ PŘEHŘÍVÁNÍ A ZASTŘEŠENÍ Z PVC FOLIE</v>
      </c>
      <c r="BB1122" s="212"/>
      <c r="BC1122" s="212"/>
      <c r="BD1122" s="212"/>
      <c r="BE1122" s="212"/>
      <c r="BF1122" s="212"/>
      <c r="BG1122" s="212"/>
      <c r="BH1122" s="212"/>
    </row>
    <row r="1123" spans="1:60" outlineLevel="2" x14ac:dyDescent="0.2">
      <c r="A1123" s="219"/>
      <c r="B1123" s="220"/>
      <c r="C1123" s="255" t="s">
        <v>927</v>
      </c>
      <c r="D1123" s="226"/>
      <c r="E1123" s="227">
        <v>1</v>
      </c>
      <c r="F1123" s="222"/>
      <c r="G1123" s="222"/>
      <c r="H1123" s="222"/>
      <c r="I1123" s="222"/>
      <c r="J1123" s="222"/>
      <c r="K1123" s="222"/>
      <c r="L1123" s="222"/>
      <c r="M1123" s="222"/>
      <c r="N1123" s="221"/>
      <c r="O1123" s="221"/>
      <c r="P1123" s="221"/>
      <c r="Q1123" s="221"/>
      <c r="R1123" s="222"/>
      <c r="S1123" s="222"/>
      <c r="T1123" s="222"/>
      <c r="U1123" s="222"/>
      <c r="V1123" s="222"/>
      <c r="W1123" s="222"/>
      <c r="X1123" s="222"/>
      <c r="Y1123" s="222"/>
      <c r="Z1123" s="212"/>
      <c r="AA1123" s="212"/>
      <c r="AB1123" s="212"/>
      <c r="AC1123" s="212"/>
      <c r="AD1123" s="212"/>
      <c r="AE1123" s="212"/>
      <c r="AF1123" s="212"/>
      <c r="AG1123" s="212" t="s">
        <v>199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3" x14ac:dyDescent="0.2">
      <c r="A1124" s="219"/>
      <c r="B1124" s="220"/>
      <c r="C1124" s="255" t="s">
        <v>928</v>
      </c>
      <c r="D1124" s="226"/>
      <c r="E1124" s="227"/>
      <c r="F1124" s="222"/>
      <c r="G1124" s="222"/>
      <c r="H1124" s="222"/>
      <c r="I1124" s="222"/>
      <c r="J1124" s="222"/>
      <c r="K1124" s="222"/>
      <c r="L1124" s="222"/>
      <c r="M1124" s="222"/>
      <c r="N1124" s="221"/>
      <c r="O1124" s="221"/>
      <c r="P1124" s="221"/>
      <c r="Q1124" s="221"/>
      <c r="R1124" s="222"/>
      <c r="S1124" s="222"/>
      <c r="T1124" s="222"/>
      <c r="U1124" s="222"/>
      <c r="V1124" s="222"/>
      <c r="W1124" s="222"/>
      <c r="X1124" s="222"/>
      <c r="Y1124" s="222"/>
      <c r="Z1124" s="212"/>
      <c r="AA1124" s="212"/>
      <c r="AB1124" s="212"/>
      <c r="AC1124" s="212"/>
      <c r="AD1124" s="212"/>
      <c r="AE1124" s="212"/>
      <c r="AF1124" s="212"/>
      <c r="AG1124" s="212" t="s">
        <v>199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x14ac:dyDescent="0.2">
      <c r="A1125" s="3"/>
      <c r="B1125" s="4"/>
      <c r="C1125" s="257"/>
      <c r="D1125" s="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AE1125">
        <v>12</v>
      </c>
      <c r="AF1125">
        <v>21</v>
      </c>
      <c r="AG1125" t="s">
        <v>161</v>
      </c>
    </row>
    <row r="1126" spans="1:60" x14ac:dyDescent="0.2">
      <c r="A1126" s="215"/>
      <c r="B1126" s="216" t="s">
        <v>29</v>
      </c>
      <c r="C1126" s="258"/>
      <c r="D1126" s="217"/>
      <c r="E1126" s="218"/>
      <c r="F1126" s="218"/>
      <c r="G1126" s="235">
        <f>G8+G26+G123+G238+G240+G243+G320+G433+G540+G551+G622+G638+G662+G665+G709+G730+G760+G775+G790+G820+G848+G859+G1059+G1082</f>
        <v>0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AE1126">
        <f>SUMIF(L7:L1124,AE1125,G7:G1124)</f>
        <v>0</v>
      </c>
      <c r="AF1126">
        <f>SUMIF(L7:L1124,AF1125,G7:G1124)</f>
        <v>0</v>
      </c>
      <c r="AG1126" t="s">
        <v>219</v>
      </c>
    </row>
    <row r="1127" spans="1:60" x14ac:dyDescent="0.2">
      <c r="C1127" s="259"/>
      <c r="D1127" s="10"/>
      <c r="AG1127" t="s">
        <v>220</v>
      </c>
    </row>
    <row r="1128" spans="1:60" x14ac:dyDescent="0.2">
      <c r="D1128" s="10"/>
    </row>
    <row r="1129" spans="1:60" x14ac:dyDescent="0.2">
      <c r="D1129" s="10"/>
    </row>
    <row r="1130" spans="1:60" x14ac:dyDescent="0.2">
      <c r="D1130" s="10"/>
    </row>
    <row r="1131" spans="1:60" x14ac:dyDescent="0.2">
      <c r="D1131" s="10"/>
    </row>
    <row r="1132" spans="1:60" x14ac:dyDescent="0.2">
      <c r="D1132" s="10"/>
    </row>
    <row r="1133" spans="1:60" x14ac:dyDescent="0.2">
      <c r="D1133" s="10"/>
    </row>
    <row r="1134" spans="1:60" x14ac:dyDescent="0.2">
      <c r="D1134" s="10"/>
    </row>
    <row r="1135" spans="1:60" x14ac:dyDescent="0.2">
      <c r="D1135" s="10"/>
    </row>
    <row r="1136" spans="1:60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9Wlua5xt7LiHcMpAqlhJ5GOLAStGUxRDAF0yLwOnJsZYGBgOQ/PCrTGKW1lB3wbZzocZvOpOWq4LYJl8oaA/Q==" saltValue="qTfAhdJYAO/OoF8JWTdjVg==" spinCount="100000" sheet="1" formatRows="0"/>
  <mergeCells count="99">
    <mergeCell ref="C1117:G1117"/>
    <mergeCell ref="C1120:G1120"/>
    <mergeCell ref="C1122:G1122"/>
    <mergeCell ref="C1109:G1109"/>
    <mergeCell ref="C1110:G1110"/>
    <mergeCell ref="C1111:G1111"/>
    <mergeCell ref="C1112:G1112"/>
    <mergeCell ref="C1113:G1113"/>
    <mergeCell ref="C1115:G1115"/>
    <mergeCell ref="C1103:G1103"/>
    <mergeCell ref="C1104:G1104"/>
    <mergeCell ref="C1105:G1105"/>
    <mergeCell ref="C1106:G1106"/>
    <mergeCell ref="C1107:G1107"/>
    <mergeCell ref="C1108:G1108"/>
    <mergeCell ref="C1097:G1097"/>
    <mergeCell ref="C1098:G1098"/>
    <mergeCell ref="C1099:G1099"/>
    <mergeCell ref="C1100:G1100"/>
    <mergeCell ref="C1101:G1101"/>
    <mergeCell ref="C1102:G1102"/>
    <mergeCell ref="C1089:G1089"/>
    <mergeCell ref="C1090:G1090"/>
    <mergeCell ref="C1091:G1091"/>
    <mergeCell ref="C1092:G1092"/>
    <mergeCell ref="C1094:G1094"/>
    <mergeCell ref="C1095:G1095"/>
    <mergeCell ref="C1077:G1077"/>
    <mergeCell ref="C1084:G1084"/>
    <mergeCell ref="C1085:G1085"/>
    <mergeCell ref="C1086:G1086"/>
    <mergeCell ref="C1087:G1087"/>
    <mergeCell ref="C1088:G1088"/>
    <mergeCell ref="C847:G847"/>
    <mergeCell ref="C850:G850"/>
    <mergeCell ref="C856:G856"/>
    <mergeCell ref="C985:G985"/>
    <mergeCell ref="C1058:G1058"/>
    <mergeCell ref="C1071:G1071"/>
    <mergeCell ref="C774:G774"/>
    <mergeCell ref="C777:G777"/>
    <mergeCell ref="C779:G779"/>
    <mergeCell ref="C819:G819"/>
    <mergeCell ref="C822:G822"/>
    <mergeCell ref="C842:G842"/>
    <mergeCell ref="C711:G711"/>
    <mergeCell ref="C729:G729"/>
    <mergeCell ref="C753:G753"/>
    <mergeCell ref="C759:G759"/>
    <mergeCell ref="C764:G764"/>
    <mergeCell ref="C769:G769"/>
    <mergeCell ref="C642:G642"/>
    <mergeCell ref="C643:G643"/>
    <mergeCell ref="C644:G644"/>
    <mergeCell ref="C645:G645"/>
    <mergeCell ref="C664:G664"/>
    <mergeCell ref="C708:G708"/>
    <mergeCell ref="C553:G553"/>
    <mergeCell ref="C558:G558"/>
    <mergeCell ref="C562:G562"/>
    <mergeCell ref="C569:G569"/>
    <mergeCell ref="C591:G591"/>
    <mergeCell ref="C640:G640"/>
    <mergeCell ref="C472:G472"/>
    <mergeCell ref="C478:G478"/>
    <mergeCell ref="C484:G484"/>
    <mergeCell ref="C516:G516"/>
    <mergeCell ref="C542:G542"/>
    <mergeCell ref="C547:G547"/>
    <mergeCell ref="C435:G435"/>
    <mergeCell ref="C441:G441"/>
    <mergeCell ref="C442:G442"/>
    <mergeCell ref="C448:G448"/>
    <mergeCell ref="C460:G460"/>
    <mergeCell ref="C466:G466"/>
    <mergeCell ref="C252:G252"/>
    <mergeCell ref="C253:G253"/>
    <mergeCell ref="C315:G315"/>
    <mergeCell ref="C322:G322"/>
    <mergeCell ref="C323:G323"/>
    <mergeCell ref="C373:G373"/>
    <mergeCell ref="C109:G109"/>
    <mergeCell ref="C116:G116"/>
    <mergeCell ref="C117:G117"/>
    <mergeCell ref="C185:G185"/>
    <mergeCell ref="C186:G186"/>
    <mergeCell ref="C249:G249"/>
    <mergeCell ref="C41:G41"/>
    <mergeCell ref="C54:G54"/>
    <mergeCell ref="C55:G55"/>
    <mergeCell ref="C82:G82"/>
    <mergeCell ref="C91:G91"/>
    <mergeCell ref="C102:G102"/>
    <mergeCell ref="A1:G1"/>
    <mergeCell ref="C2:G2"/>
    <mergeCell ref="C3:G3"/>
    <mergeCell ref="C4:G4"/>
    <mergeCell ref="C10:G10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221</v>
      </c>
      <c r="B1" s="197"/>
      <c r="C1" s="197"/>
      <c r="D1" s="197"/>
      <c r="E1" s="197"/>
      <c r="F1" s="197"/>
      <c r="G1" s="197"/>
      <c r="AG1" t="s">
        <v>148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149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149</v>
      </c>
      <c r="AG3" t="s">
        <v>151</v>
      </c>
    </row>
    <row r="4" spans="1:60" ht="24.95" customHeight="1" x14ac:dyDescent="0.2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152</v>
      </c>
    </row>
    <row r="5" spans="1:60" x14ac:dyDescent="0.2">
      <c r="D5" s="10"/>
    </row>
    <row r="6" spans="1:60" ht="38.25" x14ac:dyDescent="0.2">
      <c r="A6" s="208" t="s">
        <v>153</v>
      </c>
      <c r="B6" s="210" t="s">
        <v>154</v>
      </c>
      <c r="C6" s="210" t="s">
        <v>155</v>
      </c>
      <c r="D6" s="209" t="s">
        <v>156</v>
      </c>
      <c r="E6" s="208" t="s">
        <v>157</v>
      </c>
      <c r="F6" s="207" t="s">
        <v>158</v>
      </c>
      <c r="G6" s="208" t="s">
        <v>29</v>
      </c>
      <c r="H6" s="211" t="s">
        <v>30</v>
      </c>
      <c r="I6" s="211" t="s">
        <v>159</v>
      </c>
      <c r="J6" s="211" t="s">
        <v>31</v>
      </c>
      <c r="K6" s="211" t="s">
        <v>160</v>
      </c>
      <c r="L6" s="211" t="s">
        <v>161</v>
      </c>
      <c r="M6" s="211" t="s">
        <v>162</v>
      </c>
      <c r="N6" s="211" t="s">
        <v>163</v>
      </c>
      <c r="O6" s="211" t="s">
        <v>164</v>
      </c>
      <c r="P6" s="211" t="s">
        <v>165</v>
      </c>
      <c r="Q6" s="211" t="s">
        <v>166</v>
      </c>
      <c r="R6" s="211" t="s">
        <v>167</v>
      </c>
      <c r="S6" s="211" t="s">
        <v>168</v>
      </c>
      <c r="T6" s="211" t="s">
        <v>169</v>
      </c>
      <c r="U6" s="211" t="s">
        <v>170</v>
      </c>
      <c r="V6" s="211" t="s">
        <v>171</v>
      </c>
      <c r="W6" s="211" t="s">
        <v>172</v>
      </c>
      <c r="X6" s="211" t="s">
        <v>173</v>
      </c>
      <c r="Y6" s="211" t="s">
        <v>174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175</v>
      </c>
      <c r="B8" s="230" t="s">
        <v>90</v>
      </c>
      <c r="C8" s="252" t="s">
        <v>91</v>
      </c>
      <c r="D8" s="231"/>
      <c r="E8" s="232"/>
      <c r="F8" s="233"/>
      <c r="G8" s="233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0.04</v>
      </c>
      <c r="P8" s="232"/>
      <c r="Q8" s="232">
        <f>SUM(Q9:Q10)</f>
        <v>0</v>
      </c>
      <c r="R8" s="233"/>
      <c r="S8" s="233"/>
      <c r="T8" s="234"/>
      <c r="U8" s="228"/>
      <c r="V8" s="228">
        <f>SUM(V9:V10)</f>
        <v>3</v>
      </c>
      <c r="W8" s="228"/>
      <c r="X8" s="228"/>
      <c r="Y8" s="228"/>
      <c r="AG8" t="s">
        <v>176</v>
      </c>
    </row>
    <row r="9" spans="1:60" ht="22.5" outlineLevel="1" x14ac:dyDescent="0.2">
      <c r="A9" s="236">
        <v>1</v>
      </c>
      <c r="B9" s="237" t="s">
        <v>942</v>
      </c>
      <c r="C9" s="253" t="s">
        <v>943</v>
      </c>
      <c r="D9" s="238" t="s">
        <v>340</v>
      </c>
      <c r="E9" s="239">
        <v>25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12</v>
      </c>
      <c r="M9" s="241">
        <f>G9*(1+L9/100)</f>
        <v>0</v>
      </c>
      <c r="N9" s="239">
        <v>1.47E-3</v>
      </c>
      <c r="O9" s="239">
        <f>ROUND(E9*N9,2)</f>
        <v>0.04</v>
      </c>
      <c r="P9" s="239">
        <v>0</v>
      </c>
      <c r="Q9" s="239">
        <f>ROUND(E9*P9,2)</f>
        <v>0</v>
      </c>
      <c r="R9" s="241" t="s">
        <v>298</v>
      </c>
      <c r="S9" s="241" t="s">
        <v>180</v>
      </c>
      <c r="T9" s="242" t="s">
        <v>180</v>
      </c>
      <c r="U9" s="222">
        <v>0.12</v>
      </c>
      <c r="V9" s="222">
        <f>ROUND(E9*U9,2)</f>
        <v>3</v>
      </c>
      <c r="W9" s="222"/>
      <c r="X9" s="222" t="s">
        <v>226</v>
      </c>
      <c r="Y9" s="222" t="s">
        <v>183</v>
      </c>
      <c r="Z9" s="212"/>
      <c r="AA9" s="212"/>
      <c r="AB9" s="212"/>
      <c r="AC9" s="212"/>
      <c r="AD9" s="212"/>
      <c r="AE9" s="212"/>
      <c r="AF9" s="212"/>
      <c r="AG9" s="212" t="s">
        <v>227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4" t="s">
        <v>944</v>
      </c>
      <c r="D10" s="262"/>
      <c r="E10" s="262"/>
      <c r="F10" s="262"/>
      <c r="G10" s="26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229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9" t="s">
        <v>175</v>
      </c>
      <c r="B11" s="230" t="s">
        <v>104</v>
      </c>
      <c r="C11" s="252" t="s">
        <v>105</v>
      </c>
      <c r="D11" s="231"/>
      <c r="E11" s="232"/>
      <c r="F11" s="233"/>
      <c r="G11" s="233">
        <f>SUMIF(AG12:AG16,"&lt;&gt;NOR",G12:G16)</f>
        <v>0</v>
      </c>
      <c r="H11" s="233"/>
      <c r="I11" s="233">
        <f>SUM(I12:I16)</f>
        <v>0</v>
      </c>
      <c r="J11" s="233"/>
      <c r="K11" s="233">
        <f>SUM(K12:K16)</f>
        <v>0</v>
      </c>
      <c r="L11" s="233"/>
      <c r="M11" s="233">
        <f>SUM(M12:M16)</f>
        <v>0</v>
      </c>
      <c r="N11" s="232"/>
      <c r="O11" s="232">
        <f>SUM(O12:O16)</f>
        <v>0.01</v>
      </c>
      <c r="P11" s="232"/>
      <c r="Q11" s="232">
        <f>SUM(Q12:Q16)</f>
        <v>0.05</v>
      </c>
      <c r="R11" s="233"/>
      <c r="S11" s="233"/>
      <c r="T11" s="234"/>
      <c r="U11" s="228"/>
      <c r="V11" s="228">
        <f>SUM(V12:V16)</f>
        <v>10.75</v>
      </c>
      <c r="W11" s="228"/>
      <c r="X11" s="228"/>
      <c r="Y11" s="228"/>
      <c r="AG11" t="s">
        <v>176</v>
      </c>
    </row>
    <row r="12" spans="1:60" outlineLevel="1" x14ac:dyDescent="0.2">
      <c r="A12" s="236">
        <v>2</v>
      </c>
      <c r="B12" s="237" t="s">
        <v>945</v>
      </c>
      <c r="C12" s="253" t="s">
        <v>946</v>
      </c>
      <c r="D12" s="238" t="s">
        <v>340</v>
      </c>
      <c r="E12" s="239">
        <v>2.5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12</v>
      </c>
      <c r="M12" s="241">
        <f>G12*(1+L12/100)</f>
        <v>0</v>
      </c>
      <c r="N12" s="239">
        <v>1.32E-3</v>
      </c>
      <c r="O12" s="239">
        <f>ROUND(E12*N12,2)</f>
        <v>0</v>
      </c>
      <c r="P12" s="239">
        <v>1.2700000000000001E-3</v>
      </c>
      <c r="Q12" s="239">
        <f>ROUND(E12*P12,2)</f>
        <v>0</v>
      </c>
      <c r="R12" s="241" t="s">
        <v>310</v>
      </c>
      <c r="S12" s="241" t="s">
        <v>180</v>
      </c>
      <c r="T12" s="242" t="s">
        <v>180</v>
      </c>
      <c r="U12" s="222">
        <v>2.2999999999999998</v>
      </c>
      <c r="V12" s="222">
        <f>ROUND(E12*U12,2)</f>
        <v>5.75</v>
      </c>
      <c r="W12" s="222"/>
      <c r="X12" s="222" t="s">
        <v>226</v>
      </c>
      <c r="Y12" s="222" t="s">
        <v>183</v>
      </c>
      <c r="Z12" s="212"/>
      <c r="AA12" s="212"/>
      <c r="AB12" s="212"/>
      <c r="AC12" s="212"/>
      <c r="AD12" s="212"/>
      <c r="AE12" s="212"/>
      <c r="AF12" s="212"/>
      <c r="AG12" s="212" t="s">
        <v>227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5" t="s">
        <v>947</v>
      </c>
      <c r="D13" s="226"/>
      <c r="E13" s="227">
        <v>2.5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6">
        <v>3</v>
      </c>
      <c r="B14" s="237" t="s">
        <v>948</v>
      </c>
      <c r="C14" s="253" t="s">
        <v>949</v>
      </c>
      <c r="D14" s="238" t="s">
        <v>340</v>
      </c>
      <c r="E14" s="239">
        <v>25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12</v>
      </c>
      <c r="M14" s="241">
        <f>G14*(1+L14/100)</f>
        <v>0</v>
      </c>
      <c r="N14" s="239">
        <v>4.8999999999999998E-4</v>
      </c>
      <c r="O14" s="239">
        <f>ROUND(E14*N14,2)</f>
        <v>0.01</v>
      </c>
      <c r="P14" s="239">
        <v>2E-3</v>
      </c>
      <c r="Q14" s="239">
        <f>ROUND(E14*P14,2)</f>
        <v>0.05</v>
      </c>
      <c r="R14" s="241" t="s">
        <v>310</v>
      </c>
      <c r="S14" s="241" t="s">
        <v>180</v>
      </c>
      <c r="T14" s="242" t="s">
        <v>180</v>
      </c>
      <c r="U14" s="222">
        <v>0.17599999999999999</v>
      </c>
      <c r="V14" s="222">
        <f>ROUND(E14*U14,2)</f>
        <v>4.4000000000000004</v>
      </c>
      <c r="W14" s="222"/>
      <c r="X14" s="222" t="s">
        <v>226</v>
      </c>
      <c r="Y14" s="222" t="s">
        <v>183</v>
      </c>
      <c r="Z14" s="212"/>
      <c r="AA14" s="212"/>
      <c r="AB14" s="212"/>
      <c r="AC14" s="212"/>
      <c r="AD14" s="212"/>
      <c r="AE14" s="212"/>
      <c r="AF14" s="212"/>
      <c r="AG14" s="212" t="s">
        <v>227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4" t="s">
        <v>950</v>
      </c>
      <c r="D15" s="243"/>
      <c r="E15" s="243"/>
      <c r="F15" s="243"/>
      <c r="G15" s="243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186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5">
        <v>4</v>
      </c>
      <c r="B16" s="246" t="s">
        <v>951</v>
      </c>
      <c r="C16" s="256" t="s">
        <v>952</v>
      </c>
      <c r="D16" s="247" t="s">
        <v>414</v>
      </c>
      <c r="E16" s="248">
        <v>4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12</v>
      </c>
      <c r="M16" s="250">
        <f>G16*(1+L16/100)</f>
        <v>0</v>
      </c>
      <c r="N16" s="248">
        <v>1.0000000000000001E-5</v>
      </c>
      <c r="O16" s="248">
        <f>ROUND(E16*N16,2)</f>
        <v>0</v>
      </c>
      <c r="P16" s="248">
        <v>4.0999999999999999E-4</v>
      </c>
      <c r="Q16" s="248">
        <f>ROUND(E16*P16,2)</f>
        <v>0</v>
      </c>
      <c r="R16" s="250" t="s">
        <v>310</v>
      </c>
      <c r="S16" s="250" t="s">
        <v>180</v>
      </c>
      <c r="T16" s="251" t="s">
        <v>180</v>
      </c>
      <c r="U16" s="222">
        <v>0.15</v>
      </c>
      <c r="V16" s="222">
        <f>ROUND(E16*U16,2)</f>
        <v>0.6</v>
      </c>
      <c r="W16" s="222"/>
      <c r="X16" s="222" t="s">
        <v>226</v>
      </c>
      <c r="Y16" s="222" t="s">
        <v>183</v>
      </c>
      <c r="Z16" s="212"/>
      <c r="AA16" s="212"/>
      <c r="AB16" s="212"/>
      <c r="AC16" s="212"/>
      <c r="AD16" s="212"/>
      <c r="AE16" s="212"/>
      <c r="AF16" s="212"/>
      <c r="AG16" s="212" t="s">
        <v>227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9" t="s">
        <v>175</v>
      </c>
      <c r="B17" s="230" t="s">
        <v>106</v>
      </c>
      <c r="C17" s="252" t="s">
        <v>107</v>
      </c>
      <c r="D17" s="231"/>
      <c r="E17" s="232"/>
      <c r="F17" s="233"/>
      <c r="G17" s="233">
        <f>SUMIF(AG18:AG19,"&lt;&gt;NOR",G18:G19)</f>
        <v>0</v>
      </c>
      <c r="H17" s="233"/>
      <c r="I17" s="233">
        <f>SUM(I18:I19)</f>
        <v>0</v>
      </c>
      <c r="J17" s="233"/>
      <c r="K17" s="233">
        <f>SUM(K18:K19)</f>
        <v>0</v>
      </c>
      <c r="L17" s="233"/>
      <c r="M17" s="233">
        <f>SUM(M18:M19)</f>
        <v>0</v>
      </c>
      <c r="N17" s="232"/>
      <c r="O17" s="232">
        <f>SUM(O18:O19)</f>
        <v>0</v>
      </c>
      <c r="P17" s="232"/>
      <c r="Q17" s="232">
        <f>SUM(Q18:Q19)</f>
        <v>0</v>
      </c>
      <c r="R17" s="233"/>
      <c r="S17" s="233"/>
      <c r="T17" s="234"/>
      <c r="U17" s="228"/>
      <c r="V17" s="228">
        <f>SUM(V18:V19)</f>
        <v>0.13</v>
      </c>
      <c r="W17" s="228"/>
      <c r="X17" s="228"/>
      <c r="Y17" s="228"/>
      <c r="AG17" t="s">
        <v>176</v>
      </c>
    </row>
    <row r="18" spans="1:60" ht="22.5" outlineLevel="1" x14ac:dyDescent="0.2">
      <c r="A18" s="236">
        <v>5</v>
      </c>
      <c r="B18" s="237" t="s">
        <v>953</v>
      </c>
      <c r="C18" s="253" t="s">
        <v>954</v>
      </c>
      <c r="D18" s="238" t="s">
        <v>390</v>
      </c>
      <c r="E18" s="239">
        <v>5.2339999999999998E-2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12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298</v>
      </c>
      <c r="S18" s="241" t="s">
        <v>180</v>
      </c>
      <c r="T18" s="242" t="s">
        <v>180</v>
      </c>
      <c r="U18" s="222">
        <v>2.577</v>
      </c>
      <c r="V18" s="222">
        <f>ROUND(E18*U18,2)</f>
        <v>0.13</v>
      </c>
      <c r="W18" s="222"/>
      <c r="X18" s="222" t="s">
        <v>724</v>
      </c>
      <c r="Y18" s="222" t="s">
        <v>183</v>
      </c>
      <c r="Z18" s="212"/>
      <c r="AA18" s="212"/>
      <c r="AB18" s="212"/>
      <c r="AC18" s="212"/>
      <c r="AD18" s="212"/>
      <c r="AE18" s="212"/>
      <c r="AF18" s="212"/>
      <c r="AG18" s="212" t="s">
        <v>806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4" t="s">
        <v>391</v>
      </c>
      <c r="D19" s="262"/>
      <c r="E19" s="262"/>
      <c r="F19" s="262"/>
      <c r="G19" s="26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229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29" t="s">
        <v>175</v>
      </c>
      <c r="B20" s="230" t="s">
        <v>116</v>
      </c>
      <c r="C20" s="252" t="s">
        <v>117</v>
      </c>
      <c r="D20" s="231"/>
      <c r="E20" s="232"/>
      <c r="F20" s="233"/>
      <c r="G20" s="233">
        <f>SUMIF(AG21:AG37,"&lt;&gt;NOR",G21:G37)</f>
        <v>0</v>
      </c>
      <c r="H20" s="233"/>
      <c r="I20" s="233">
        <f>SUM(I21:I37)</f>
        <v>0</v>
      </c>
      <c r="J20" s="233"/>
      <c r="K20" s="233">
        <f>SUM(K21:K37)</f>
        <v>0</v>
      </c>
      <c r="L20" s="233"/>
      <c r="M20" s="233">
        <f>SUM(M21:M37)</f>
        <v>0</v>
      </c>
      <c r="N20" s="232"/>
      <c r="O20" s="232">
        <f>SUM(O21:O37)</f>
        <v>0</v>
      </c>
      <c r="P20" s="232"/>
      <c r="Q20" s="232">
        <f>SUM(Q21:Q37)</f>
        <v>0</v>
      </c>
      <c r="R20" s="233"/>
      <c r="S20" s="233"/>
      <c r="T20" s="234"/>
      <c r="U20" s="228"/>
      <c r="V20" s="228">
        <f>SUM(V21:V37)</f>
        <v>5.74</v>
      </c>
      <c r="W20" s="228"/>
      <c r="X20" s="228"/>
      <c r="Y20" s="228"/>
      <c r="AG20" t="s">
        <v>176</v>
      </c>
    </row>
    <row r="21" spans="1:60" outlineLevel="1" x14ac:dyDescent="0.2">
      <c r="A21" s="245">
        <v>6</v>
      </c>
      <c r="B21" s="246" t="s">
        <v>955</v>
      </c>
      <c r="C21" s="256" t="s">
        <v>956</v>
      </c>
      <c r="D21" s="247" t="s">
        <v>414</v>
      </c>
      <c r="E21" s="248">
        <v>4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12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 t="s">
        <v>957</v>
      </c>
      <c r="S21" s="250" t="s">
        <v>180</v>
      </c>
      <c r="T21" s="251" t="s">
        <v>180</v>
      </c>
      <c r="U21" s="222">
        <v>0.5</v>
      </c>
      <c r="V21" s="222">
        <f>ROUND(E21*U21,2)</f>
        <v>2</v>
      </c>
      <c r="W21" s="222"/>
      <c r="X21" s="222" t="s">
        <v>226</v>
      </c>
      <c r="Y21" s="222" t="s">
        <v>183</v>
      </c>
      <c r="Z21" s="212"/>
      <c r="AA21" s="212"/>
      <c r="AB21" s="212"/>
      <c r="AC21" s="212"/>
      <c r="AD21" s="212"/>
      <c r="AE21" s="212"/>
      <c r="AF21" s="212"/>
      <c r="AG21" s="212" t="s">
        <v>227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5">
        <v>7</v>
      </c>
      <c r="B22" s="246" t="s">
        <v>958</v>
      </c>
      <c r="C22" s="256" t="s">
        <v>959</v>
      </c>
      <c r="D22" s="247" t="s">
        <v>414</v>
      </c>
      <c r="E22" s="248">
        <v>4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12</v>
      </c>
      <c r="M22" s="250">
        <f>G22*(1+L22/100)</f>
        <v>0</v>
      </c>
      <c r="N22" s="248">
        <v>9.8999999999999999E-4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193</v>
      </c>
      <c r="T22" s="251" t="s">
        <v>181</v>
      </c>
      <c r="U22" s="222">
        <v>0</v>
      </c>
      <c r="V22" s="222">
        <f>ROUND(E22*U22,2)</f>
        <v>0</v>
      </c>
      <c r="W22" s="222"/>
      <c r="X22" s="222" t="s">
        <v>226</v>
      </c>
      <c r="Y22" s="222" t="s">
        <v>183</v>
      </c>
      <c r="Z22" s="212"/>
      <c r="AA22" s="212"/>
      <c r="AB22" s="212"/>
      <c r="AC22" s="212"/>
      <c r="AD22" s="212"/>
      <c r="AE22" s="212"/>
      <c r="AF22" s="212"/>
      <c r="AG22" s="212" t="s">
        <v>227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6">
        <v>8</v>
      </c>
      <c r="B23" s="237" t="s">
        <v>960</v>
      </c>
      <c r="C23" s="253" t="s">
        <v>961</v>
      </c>
      <c r="D23" s="238" t="s">
        <v>340</v>
      </c>
      <c r="E23" s="239">
        <v>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12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957</v>
      </c>
      <c r="S23" s="241" t="s">
        <v>180</v>
      </c>
      <c r="T23" s="242" t="s">
        <v>180</v>
      </c>
      <c r="U23" s="222">
        <v>0.75</v>
      </c>
      <c r="V23" s="222">
        <f>ROUND(E23*U23,2)</f>
        <v>1.5</v>
      </c>
      <c r="W23" s="222"/>
      <c r="X23" s="222" t="s">
        <v>226</v>
      </c>
      <c r="Y23" s="222" t="s">
        <v>183</v>
      </c>
      <c r="Z23" s="212"/>
      <c r="AA23" s="212"/>
      <c r="AB23" s="212"/>
      <c r="AC23" s="212"/>
      <c r="AD23" s="212"/>
      <c r="AE23" s="212"/>
      <c r="AF23" s="212"/>
      <c r="AG23" s="212" t="s">
        <v>227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55" t="s">
        <v>962</v>
      </c>
      <c r="D24" s="226"/>
      <c r="E24" s="227">
        <v>2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6">
        <v>9</v>
      </c>
      <c r="B25" s="237" t="s">
        <v>963</v>
      </c>
      <c r="C25" s="253" t="s">
        <v>964</v>
      </c>
      <c r="D25" s="238" t="s">
        <v>340</v>
      </c>
      <c r="E25" s="239">
        <v>2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12</v>
      </c>
      <c r="M25" s="241">
        <f>G25*(1+L25/100)</f>
        <v>0</v>
      </c>
      <c r="N25" s="239">
        <v>1.8E-3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498</v>
      </c>
      <c r="S25" s="241" t="s">
        <v>180</v>
      </c>
      <c r="T25" s="242" t="s">
        <v>180</v>
      </c>
      <c r="U25" s="222">
        <v>0</v>
      </c>
      <c r="V25" s="222">
        <f>ROUND(E25*U25,2)</f>
        <v>0</v>
      </c>
      <c r="W25" s="222"/>
      <c r="X25" s="222" t="s">
        <v>499</v>
      </c>
      <c r="Y25" s="222" t="s">
        <v>183</v>
      </c>
      <c r="Z25" s="212"/>
      <c r="AA25" s="212"/>
      <c r="AB25" s="212"/>
      <c r="AC25" s="212"/>
      <c r="AD25" s="212"/>
      <c r="AE25" s="212"/>
      <c r="AF25" s="212"/>
      <c r="AG25" s="212" t="s">
        <v>500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5" t="s">
        <v>962</v>
      </c>
      <c r="D26" s="226"/>
      <c r="E26" s="227">
        <v>2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5">
        <v>10</v>
      </c>
      <c r="B27" s="246" t="s">
        <v>965</v>
      </c>
      <c r="C27" s="256" t="s">
        <v>966</v>
      </c>
      <c r="D27" s="247" t="s">
        <v>414</v>
      </c>
      <c r="E27" s="248">
        <v>4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12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 t="s">
        <v>957</v>
      </c>
      <c r="S27" s="250" t="s">
        <v>180</v>
      </c>
      <c r="T27" s="251" t="s">
        <v>180</v>
      </c>
      <c r="U27" s="222">
        <v>0.55000000000000004</v>
      </c>
      <c r="V27" s="222">
        <f>ROUND(E27*U27,2)</f>
        <v>2.2000000000000002</v>
      </c>
      <c r="W27" s="222"/>
      <c r="X27" s="222" t="s">
        <v>226</v>
      </c>
      <c r="Y27" s="222" t="s">
        <v>183</v>
      </c>
      <c r="Z27" s="212"/>
      <c r="AA27" s="212"/>
      <c r="AB27" s="212"/>
      <c r="AC27" s="212"/>
      <c r="AD27" s="212"/>
      <c r="AE27" s="212"/>
      <c r="AF27" s="212"/>
      <c r="AG27" s="212" t="s">
        <v>227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6">
        <v>11</v>
      </c>
      <c r="B28" s="237" t="s">
        <v>967</v>
      </c>
      <c r="C28" s="253" t="s">
        <v>968</v>
      </c>
      <c r="D28" s="238" t="s">
        <v>414</v>
      </c>
      <c r="E28" s="239">
        <v>4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12</v>
      </c>
      <c r="M28" s="241">
        <f>G28*(1+L28/100)</f>
        <v>0</v>
      </c>
      <c r="N28" s="239">
        <v>1.4999999999999999E-4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498</v>
      </c>
      <c r="S28" s="241" t="s">
        <v>180</v>
      </c>
      <c r="T28" s="242" t="s">
        <v>180</v>
      </c>
      <c r="U28" s="222">
        <v>0</v>
      </c>
      <c r="V28" s="222">
        <f>ROUND(E28*U28,2)</f>
        <v>0</v>
      </c>
      <c r="W28" s="222"/>
      <c r="X28" s="222" t="s">
        <v>499</v>
      </c>
      <c r="Y28" s="222" t="s">
        <v>183</v>
      </c>
      <c r="Z28" s="212"/>
      <c r="AA28" s="212"/>
      <c r="AB28" s="212"/>
      <c r="AC28" s="212"/>
      <c r="AD28" s="212"/>
      <c r="AE28" s="212"/>
      <c r="AF28" s="212"/>
      <c r="AG28" s="212" t="s">
        <v>500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4" t="s">
        <v>969</v>
      </c>
      <c r="D29" s="243"/>
      <c r="E29" s="243"/>
      <c r="F29" s="243"/>
      <c r="G29" s="243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186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6" t="s">
        <v>970</v>
      </c>
      <c r="D30" s="263"/>
      <c r="E30" s="263"/>
      <c r="F30" s="263"/>
      <c r="G30" s="263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186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44" t="str">
        <f>C30</f>
        <v>Větrací mřížka vyrobena z kovu je opatřena přírubou pro snadné usazení do stěny i napojení do vzduchovodu. ¨</v>
      </c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66" t="s">
        <v>971</v>
      </c>
      <c r="D31" s="263"/>
      <c r="E31" s="263"/>
      <c r="F31" s="263"/>
      <c r="G31" s="263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186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3" x14ac:dyDescent="0.2">
      <c r="A32" s="219"/>
      <c r="B32" s="220"/>
      <c r="C32" s="266" t="s">
        <v>1090</v>
      </c>
      <c r="D32" s="263"/>
      <c r="E32" s="263"/>
      <c r="F32" s="263"/>
      <c r="G32" s="263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186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4" t="str">
        <f>C32</f>
        <v>Použití: pro větrání jak bytových i nebytových objektů - od kuchyně, koupelny, kanceláře až po WC, garáže, prodejny nebo sklady je tato ventilační mřížka správnou volbou.</v>
      </c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66" t="s">
        <v>972</v>
      </c>
      <c r="D33" s="263"/>
      <c r="E33" s="263"/>
      <c r="F33" s="263"/>
      <c r="G33" s="263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186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6" t="s">
        <v>973</v>
      </c>
      <c r="D34" s="263"/>
      <c r="E34" s="263"/>
      <c r="F34" s="263"/>
      <c r="G34" s="263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186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4" t="str">
        <f>C34</f>
        <v>Montáž: Větrací mřížka se připevňuje na zeď či na omítku, nebo se lehce spojí s potrubím jednoduchým zasunutím.</v>
      </c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6" t="s">
        <v>974</v>
      </c>
      <c r="D35" s="263"/>
      <c r="E35" s="263"/>
      <c r="F35" s="263"/>
      <c r="G35" s="263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186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6">
        <v>12</v>
      </c>
      <c r="B36" s="237" t="s">
        <v>975</v>
      </c>
      <c r="C36" s="253" t="s">
        <v>976</v>
      </c>
      <c r="D36" s="238" t="s">
        <v>390</v>
      </c>
      <c r="E36" s="239">
        <v>8.1600000000000006E-3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12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957</v>
      </c>
      <c r="S36" s="241" t="s">
        <v>180</v>
      </c>
      <c r="T36" s="242" t="s">
        <v>180</v>
      </c>
      <c r="U36" s="222">
        <v>5.4</v>
      </c>
      <c r="V36" s="222">
        <f>ROUND(E36*U36,2)</f>
        <v>0.04</v>
      </c>
      <c r="W36" s="222"/>
      <c r="X36" s="222" t="s">
        <v>724</v>
      </c>
      <c r="Y36" s="222" t="s">
        <v>183</v>
      </c>
      <c r="Z36" s="212"/>
      <c r="AA36" s="212"/>
      <c r="AB36" s="212"/>
      <c r="AC36" s="212"/>
      <c r="AD36" s="212"/>
      <c r="AE36" s="212"/>
      <c r="AF36" s="212"/>
      <c r="AG36" s="212" t="s">
        <v>752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977</v>
      </c>
      <c r="D37" s="262"/>
      <c r="E37" s="262"/>
      <c r="F37" s="262"/>
      <c r="G37" s="26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229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29" t="s">
        <v>175</v>
      </c>
      <c r="B38" s="230" t="s">
        <v>126</v>
      </c>
      <c r="C38" s="252" t="s">
        <v>127</v>
      </c>
      <c r="D38" s="231"/>
      <c r="E38" s="232"/>
      <c r="F38" s="233"/>
      <c r="G38" s="233">
        <f>SUMIF(AG39:AG40,"&lt;&gt;NOR",G39:G40)</f>
        <v>0</v>
      </c>
      <c r="H38" s="233"/>
      <c r="I38" s="233">
        <f>SUM(I39:I40)</f>
        <v>0</v>
      </c>
      <c r="J38" s="233"/>
      <c r="K38" s="233">
        <f>SUM(K39:K40)</f>
        <v>0</v>
      </c>
      <c r="L38" s="233"/>
      <c r="M38" s="233">
        <f>SUM(M39:M40)</f>
        <v>0</v>
      </c>
      <c r="N38" s="232"/>
      <c r="O38" s="232">
        <f>SUM(O39:O40)</f>
        <v>0</v>
      </c>
      <c r="P38" s="232"/>
      <c r="Q38" s="232">
        <f>SUM(Q39:Q40)</f>
        <v>0</v>
      </c>
      <c r="R38" s="233"/>
      <c r="S38" s="233"/>
      <c r="T38" s="234"/>
      <c r="U38" s="228"/>
      <c r="V38" s="228">
        <f>SUM(V39:V40)</f>
        <v>0</v>
      </c>
      <c r="W38" s="228"/>
      <c r="X38" s="228"/>
      <c r="Y38" s="228"/>
      <c r="AG38" t="s">
        <v>176</v>
      </c>
    </row>
    <row r="39" spans="1:60" outlineLevel="1" x14ac:dyDescent="0.2">
      <c r="A39" s="236">
        <v>13</v>
      </c>
      <c r="B39" s="237" t="s">
        <v>978</v>
      </c>
      <c r="C39" s="253" t="s">
        <v>979</v>
      </c>
      <c r="D39" s="238" t="s">
        <v>414</v>
      </c>
      <c r="E39" s="239">
        <v>4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12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193</v>
      </c>
      <c r="T39" s="242" t="s">
        <v>181</v>
      </c>
      <c r="U39" s="222">
        <v>0</v>
      </c>
      <c r="V39" s="222">
        <f>ROUND(E39*U39,2)</f>
        <v>0</v>
      </c>
      <c r="W39" s="222"/>
      <c r="X39" s="222" t="s">
        <v>226</v>
      </c>
      <c r="Y39" s="222" t="s">
        <v>183</v>
      </c>
      <c r="Z39" s="212"/>
      <c r="AA39" s="212"/>
      <c r="AB39" s="212"/>
      <c r="AC39" s="212"/>
      <c r="AD39" s="212"/>
      <c r="AE39" s="212"/>
      <c r="AF39" s="212"/>
      <c r="AG39" s="212" t="s">
        <v>227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5" t="s">
        <v>980</v>
      </c>
      <c r="D40" s="226"/>
      <c r="E40" s="227">
        <v>4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9" t="s">
        <v>175</v>
      </c>
      <c r="B41" s="230" t="s">
        <v>132</v>
      </c>
      <c r="C41" s="252" t="s">
        <v>133</v>
      </c>
      <c r="D41" s="231"/>
      <c r="E41" s="232"/>
      <c r="F41" s="233"/>
      <c r="G41" s="233">
        <f>SUMIF(AG42:AG45,"&lt;&gt;NOR",G42:G45)</f>
        <v>0</v>
      </c>
      <c r="H41" s="233"/>
      <c r="I41" s="233">
        <f>SUM(I42:I45)</f>
        <v>0</v>
      </c>
      <c r="J41" s="233"/>
      <c r="K41" s="233">
        <f>SUM(K42:K45)</f>
        <v>0</v>
      </c>
      <c r="L41" s="233"/>
      <c r="M41" s="233">
        <f>SUM(M42:M45)</f>
        <v>0</v>
      </c>
      <c r="N41" s="232"/>
      <c r="O41" s="232">
        <f>SUM(O42:O45)</f>
        <v>0</v>
      </c>
      <c r="P41" s="232"/>
      <c r="Q41" s="232">
        <f>SUM(Q42:Q45)</f>
        <v>0</v>
      </c>
      <c r="R41" s="233"/>
      <c r="S41" s="233"/>
      <c r="T41" s="234"/>
      <c r="U41" s="228"/>
      <c r="V41" s="228">
        <f>SUM(V42:V45)</f>
        <v>1</v>
      </c>
      <c r="W41" s="228"/>
      <c r="X41" s="228"/>
      <c r="Y41" s="228"/>
      <c r="AG41" t="s">
        <v>176</v>
      </c>
    </row>
    <row r="42" spans="1:60" outlineLevel="1" x14ac:dyDescent="0.2">
      <c r="A42" s="245">
        <v>14</v>
      </c>
      <c r="B42" s="246" t="s">
        <v>981</v>
      </c>
      <c r="C42" s="256" t="s">
        <v>982</v>
      </c>
      <c r="D42" s="247" t="s">
        <v>212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12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193</v>
      </c>
      <c r="T42" s="251" t="s">
        <v>181</v>
      </c>
      <c r="U42" s="222">
        <v>0</v>
      </c>
      <c r="V42" s="222">
        <f>ROUND(E42*U42,2)</f>
        <v>0</v>
      </c>
      <c r="W42" s="222"/>
      <c r="X42" s="222" t="s">
        <v>226</v>
      </c>
      <c r="Y42" s="222" t="s">
        <v>183</v>
      </c>
      <c r="Z42" s="212"/>
      <c r="AA42" s="212"/>
      <c r="AB42" s="212"/>
      <c r="AC42" s="212"/>
      <c r="AD42" s="212"/>
      <c r="AE42" s="212"/>
      <c r="AF42" s="212"/>
      <c r="AG42" s="212" t="s">
        <v>227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15</v>
      </c>
      <c r="B43" s="237" t="s">
        <v>983</v>
      </c>
      <c r="C43" s="253" t="s">
        <v>984</v>
      </c>
      <c r="D43" s="238" t="s">
        <v>212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12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193</v>
      </c>
      <c r="T43" s="242" t="s">
        <v>181</v>
      </c>
      <c r="U43" s="222">
        <v>0</v>
      </c>
      <c r="V43" s="222">
        <f>ROUND(E43*U43,2)</f>
        <v>0</v>
      </c>
      <c r="W43" s="222"/>
      <c r="X43" s="222" t="s">
        <v>226</v>
      </c>
      <c r="Y43" s="222" t="s">
        <v>183</v>
      </c>
      <c r="Z43" s="212"/>
      <c r="AA43" s="212"/>
      <c r="AB43" s="212"/>
      <c r="AC43" s="212"/>
      <c r="AD43" s="212"/>
      <c r="AE43" s="212"/>
      <c r="AF43" s="212"/>
      <c r="AG43" s="212" t="s">
        <v>227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4" t="s">
        <v>985</v>
      </c>
      <c r="D44" s="243"/>
      <c r="E44" s="243"/>
      <c r="F44" s="243"/>
      <c r="G44" s="243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186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5">
        <v>16</v>
      </c>
      <c r="B45" s="246" t="s">
        <v>986</v>
      </c>
      <c r="C45" s="256" t="s">
        <v>987</v>
      </c>
      <c r="D45" s="247" t="s">
        <v>212</v>
      </c>
      <c r="E45" s="248">
        <v>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12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193</v>
      </c>
      <c r="T45" s="251" t="s">
        <v>181</v>
      </c>
      <c r="U45" s="222">
        <v>1</v>
      </c>
      <c r="V45" s="222">
        <f>ROUND(E45*U45,2)</f>
        <v>1</v>
      </c>
      <c r="W45" s="222"/>
      <c r="X45" s="222" t="s">
        <v>226</v>
      </c>
      <c r="Y45" s="222" t="s">
        <v>183</v>
      </c>
      <c r="Z45" s="212"/>
      <c r="AA45" s="212"/>
      <c r="AB45" s="212"/>
      <c r="AC45" s="212"/>
      <c r="AD45" s="212"/>
      <c r="AE45" s="212"/>
      <c r="AF45" s="212"/>
      <c r="AG45" s="212" t="s">
        <v>227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29" t="s">
        <v>175</v>
      </c>
      <c r="B46" s="230" t="s">
        <v>134</v>
      </c>
      <c r="C46" s="252" t="s">
        <v>135</v>
      </c>
      <c r="D46" s="231"/>
      <c r="E46" s="232"/>
      <c r="F46" s="233"/>
      <c r="G46" s="233">
        <f>SUMIF(AG47:AG75,"&lt;&gt;NOR",G47:G75)</f>
        <v>0</v>
      </c>
      <c r="H46" s="233"/>
      <c r="I46" s="233">
        <f>SUM(I47:I75)</f>
        <v>0</v>
      </c>
      <c r="J46" s="233"/>
      <c r="K46" s="233">
        <f>SUM(K47:K75)</f>
        <v>0</v>
      </c>
      <c r="L46" s="233"/>
      <c r="M46" s="233">
        <f>SUM(M47:M75)</f>
        <v>0</v>
      </c>
      <c r="N46" s="232"/>
      <c r="O46" s="232">
        <f>SUM(O47:O75)</f>
        <v>0.04</v>
      </c>
      <c r="P46" s="232"/>
      <c r="Q46" s="232">
        <f>SUM(Q47:Q75)</f>
        <v>0</v>
      </c>
      <c r="R46" s="233"/>
      <c r="S46" s="233"/>
      <c r="T46" s="234"/>
      <c r="U46" s="228"/>
      <c r="V46" s="228">
        <f>SUM(V47:V75)</f>
        <v>24.87</v>
      </c>
      <c r="W46" s="228"/>
      <c r="X46" s="228"/>
      <c r="Y46" s="228"/>
      <c r="AG46" t="s">
        <v>176</v>
      </c>
    </row>
    <row r="47" spans="1:60" ht="22.5" outlineLevel="1" x14ac:dyDescent="0.2">
      <c r="A47" s="245">
        <v>17</v>
      </c>
      <c r="B47" s="246" t="s">
        <v>988</v>
      </c>
      <c r="C47" s="256" t="s">
        <v>989</v>
      </c>
      <c r="D47" s="247" t="s">
        <v>414</v>
      </c>
      <c r="E47" s="248">
        <v>4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12</v>
      </c>
      <c r="M47" s="250">
        <f>G47*(1+L47/100)</f>
        <v>0</v>
      </c>
      <c r="N47" s="248">
        <v>4.0000000000000003E-5</v>
      </c>
      <c r="O47" s="248">
        <f>ROUND(E47*N47,2)</f>
        <v>0</v>
      </c>
      <c r="P47" s="248">
        <v>0</v>
      </c>
      <c r="Q47" s="248">
        <f>ROUND(E47*P47,2)</f>
        <v>0</v>
      </c>
      <c r="R47" s="250" t="s">
        <v>134</v>
      </c>
      <c r="S47" s="250" t="s">
        <v>180</v>
      </c>
      <c r="T47" s="251" t="s">
        <v>180</v>
      </c>
      <c r="U47" s="222">
        <v>0.30567</v>
      </c>
      <c r="V47" s="222">
        <f>ROUND(E47*U47,2)</f>
        <v>1.22</v>
      </c>
      <c r="W47" s="222"/>
      <c r="X47" s="222" t="s">
        <v>226</v>
      </c>
      <c r="Y47" s="222" t="s">
        <v>183</v>
      </c>
      <c r="Z47" s="212"/>
      <c r="AA47" s="212"/>
      <c r="AB47" s="212"/>
      <c r="AC47" s="212"/>
      <c r="AD47" s="212"/>
      <c r="AE47" s="212"/>
      <c r="AF47" s="212"/>
      <c r="AG47" s="212" t="s">
        <v>227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6">
        <v>18</v>
      </c>
      <c r="B48" s="237" t="s">
        <v>990</v>
      </c>
      <c r="C48" s="253" t="s">
        <v>991</v>
      </c>
      <c r="D48" s="238" t="s">
        <v>414</v>
      </c>
      <c r="E48" s="239">
        <v>41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12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134</v>
      </c>
      <c r="S48" s="241" t="s">
        <v>180</v>
      </c>
      <c r="T48" s="242" t="s">
        <v>180</v>
      </c>
      <c r="U48" s="222">
        <v>0.24399999999999999</v>
      </c>
      <c r="V48" s="222">
        <f>ROUND(E48*U48,2)</f>
        <v>10</v>
      </c>
      <c r="W48" s="222"/>
      <c r="X48" s="222" t="s">
        <v>226</v>
      </c>
      <c r="Y48" s="222" t="s">
        <v>183</v>
      </c>
      <c r="Z48" s="212"/>
      <c r="AA48" s="212"/>
      <c r="AB48" s="212"/>
      <c r="AC48" s="212"/>
      <c r="AD48" s="212"/>
      <c r="AE48" s="212"/>
      <c r="AF48" s="212"/>
      <c r="AG48" s="212" t="s">
        <v>227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55" t="s">
        <v>992</v>
      </c>
      <c r="D49" s="226"/>
      <c r="E49" s="227">
        <v>25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199</v>
      </c>
      <c r="AH49" s="212">
        <v>5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5" t="s">
        <v>993</v>
      </c>
      <c r="D50" s="226"/>
      <c r="E50" s="227">
        <v>15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199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5" t="s">
        <v>994</v>
      </c>
      <c r="D51" s="226"/>
      <c r="E51" s="227">
        <v>1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199</v>
      </c>
      <c r="AH51" s="212">
        <v>5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6">
        <v>19</v>
      </c>
      <c r="B52" s="237" t="s">
        <v>995</v>
      </c>
      <c r="C52" s="253" t="s">
        <v>996</v>
      </c>
      <c r="D52" s="238" t="s">
        <v>414</v>
      </c>
      <c r="E52" s="239">
        <v>12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12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 t="s">
        <v>134</v>
      </c>
      <c r="S52" s="241" t="s">
        <v>180</v>
      </c>
      <c r="T52" s="242" t="s">
        <v>180</v>
      </c>
      <c r="U52" s="222">
        <v>0.35216999999999998</v>
      </c>
      <c r="V52" s="222">
        <f>ROUND(E52*U52,2)</f>
        <v>4.2300000000000004</v>
      </c>
      <c r="W52" s="222"/>
      <c r="X52" s="222" t="s">
        <v>226</v>
      </c>
      <c r="Y52" s="222" t="s">
        <v>183</v>
      </c>
      <c r="Z52" s="212"/>
      <c r="AA52" s="212"/>
      <c r="AB52" s="212"/>
      <c r="AC52" s="212"/>
      <c r="AD52" s="212"/>
      <c r="AE52" s="212"/>
      <c r="AF52" s="212"/>
      <c r="AG52" s="212" t="s">
        <v>227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5" t="s">
        <v>997</v>
      </c>
      <c r="D53" s="226"/>
      <c r="E53" s="227">
        <v>8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199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5" t="s">
        <v>998</v>
      </c>
      <c r="D54" s="226"/>
      <c r="E54" s="227">
        <v>4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199</v>
      </c>
      <c r="AH54" s="212">
        <v>5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5">
        <v>20</v>
      </c>
      <c r="B55" s="246" t="s">
        <v>999</v>
      </c>
      <c r="C55" s="256" t="s">
        <v>1000</v>
      </c>
      <c r="D55" s="247" t="s">
        <v>340</v>
      </c>
      <c r="E55" s="248">
        <v>20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12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 t="s">
        <v>134</v>
      </c>
      <c r="S55" s="250" t="s">
        <v>180</v>
      </c>
      <c r="T55" s="251" t="s">
        <v>180</v>
      </c>
      <c r="U55" s="222">
        <v>9.0499999999999997E-2</v>
      </c>
      <c r="V55" s="222">
        <f>ROUND(E55*U55,2)</f>
        <v>1.81</v>
      </c>
      <c r="W55" s="222"/>
      <c r="X55" s="222" t="s">
        <v>226</v>
      </c>
      <c r="Y55" s="222" t="s">
        <v>183</v>
      </c>
      <c r="Z55" s="212"/>
      <c r="AA55" s="212"/>
      <c r="AB55" s="212"/>
      <c r="AC55" s="212"/>
      <c r="AD55" s="212"/>
      <c r="AE55" s="212"/>
      <c r="AF55" s="212"/>
      <c r="AG55" s="212" t="s">
        <v>227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5">
        <v>21</v>
      </c>
      <c r="B56" s="246" t="s">
        <v>1001</v>
      </c>
      <c r="C56" s="256" t="s">
        <v>1002</v>
      </c>
      <c r="D56" s="247" t="s">
        <v>340</v>
      </c>
      <c r="E56" s="248">
        <v>5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12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 t="s">
        <v>134</v>
      </c>
      <c r="S56" s="250" t="s">
        <v>180</v>
      </c>
      <c r="T56" s="251" t="s">
        <v>180</v>
      </c>
      <c r="U56" s="222">
        <v>7.4060000000000001E-2</v>
      </c>
      <c r="V56" s="222">
        <f>ROUND(E56*U56,2)</f>
        <v>0.37</v>
      </c>
      <c r="W56" s="222"/>
      <c r="X56" s="222" t="s">
        <v>226</v>
      </c>
      <c r="Y56" s="222" t="s">
        <v>183</v>
      </c>
      <c r="Z56" s="212"/>
      <c r="AA56" s="212"/>
      <c r="AB56" s="212"/>
      <c r="AC56" s="212"/>
      <c r="AD56" s="212"/>
      <c r="AE56" s="212"/>
      <c r="AF56" s="212"/>
      <c r="AG56" s="212" t="s">
        <v>227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5">
        <v>22</v>
      </c>
      <c r="B57" s="246" t="s">
        <v>1003</v>
      </c>
      <c r="C57" s="256" t="s">
        <v>1004</v>
      </c>
      <c r="D57" s="247" t="s">
        <v>340</v>
      </c>
      <c r="E57" s="248">
        <v>40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12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 t="s">
        <v>134</v>
      </c>
      <c r="S57" s="250" t="s">
        <v>180</v>
      </c>
      <c r="T57" s="251" t="s">
        <v>180</v>
      </c>
      <c r="U57" s="222">
        <v>5.0959999999999998E-2</v>
      </c>
      <c r="V57" s="222">
        <f>ROUND(E57*U57,2)</f>
        <v>2.04</v>
      </c>
      <c r="W57" s="222"/>
      <c r="X57" s="222" t="s">
        <v>226</v>
      </c>
      <c r="Y57" s="222" t="s">
        <v>183</v>
      </c>
      <c r="Z57" s="212"/>
      <c r="AA57" s="212"/>
      <c r="AB57" s="212"/>
      <c r="AC57" s="212"/>
      <c r="AD57" s="212"/>
      <c r="AE57" s="212"/>
      <c r="AF57" s="212"/>
      <c r="AG57" s="212" t="s">
        <v>227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5">
        <v>23</v>
      </c>
      <c r="B58" s="246" t="s">
        <v>1005</v>
      </c>
      <c r="C58" s="256" t="s">
        <v>1006</v>
      </c>
      <c r="D58" s="247" t="s">
        <v>340</v>
      </c>
      <c r="E58" s="248">
        <v>40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12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 t="s">
        <v>134</v>
      </c>
      <c r="S58" s="250" t="s">
        <v>180</v>
      </c>
      <c r="T58" s="251" t="s">
        <v>180</v>
      </c>
      <c r="U58" s="222">
        <v>5.0959999999999998E-2</v>
      </c>
      <c r="V58" s="222">
        <f>ROUND(E58*U58,2)</f>
        <v>2.04</v>
      </c>
      <c r="W58" s="222"/>
      <c r="X58" s="222" t="s">
        <v>226</v>
      </c>
      <c r="Y58" s="222" t="s">
        <v>183</v>
      </c>
      <c r="Z58" s="212"/>
      <c r="AA58" s="212"/>
      <c r="AB58" s="212"/>
      <c r="AC58" s="212"/>
      <c r="AD58" s="212"/>
      <c r="AE58" s="212"/>
      <c r="AF58" s="212"/>
      <c r="AG58" s="212" t="s">
        <v>227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5">
        <v>24</v>
      </c>
      <c r="B59" s="246" t="s">
        <v>1007</v>
      </c>
      <c r="C59" s="256" t="s">
        <v>1008</v>
      </c>
      <c r="D59" s="247" t="s">
        <v>340</v>
      </c>
      <c r="E59" s="248">
        <v>8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12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 t="s">
        <v>134</v>
      </c>
      <c r="S59" s="250" t="s">
        <v>180</v>
      </c>
      <c r="T59" s="251" t="s">
        <v>180</v>
      </c>
      <c r="U59" s="222">
        <v>5.0959999999999998E-2</v>
      </c>
      <c r="V59" s="222">
        <f>ROUND(E59*U59,2)</f>
        <v>0.41</v>
      </c>
      <c r="W59" s="222"/>
      <c r="X59" s="222" t="s">
        <v>226</v>
      </c>
      <c r="Y59" s="222" t="s">
        <v>183</v>
      </c>
      <c r="Z59" s="212"/>
      <c r="AA59" s="212"/>
      <c r="AB59" s="212"/>
      <c r="AC59" s="212"/>
      <c r="AD59" s="212"/>
      <c r="AE59" s="212"/>
      <c r="AF59" s="212"/>
      <c r="AG59" s="212" t="s">
        <v>227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5">
        <v>25</v>
      </c>
      <c r="B60" s="246" t="s">
        <v>1009</v>
      </c>
      <c r="C60" s="256" t="s">
        <v>1010</v>
      </c>
      <c r="D60" s="247" t="s">
        <v>340</v>
      </c>
      <c r="E60" s="248">
        <v>45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12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 t="s">
        <v>134</v>
      </c>
      <c r="S60" s="250" t="s">
        <v>180</v>
      </c>
      <c r="T60" s="251" t="s">
        <v>180</v>
      </c>
      <c r="U60" s="222">
        <v>6.0999999999999999E-2</v>
      </c>
      <c r="V60" s="222">
        <f>ROUND(E60*U60,2)</f>
        <v>2.75</v>
      </c>
      <c r="W60" s="222"/>
      <c r="X60" s="222" t="s">
        <v>226</v>
      </c>
      <c r="Y60" s="222" t="s">
        <v>183</v>
      </c>
      <c r="Z60" s="212"/>
      <c r="AA60" s="212"/>
      <c r="AB60" s="212"/>
      <c r="AC60" s="212"/>
      <c r="AD60" s="212"/>
      <c r="AE60" s="212"/>
      <c r="AF60" s="212"/>
      <c r="AG60" s="212" t="s">
        <v>227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5">
        <v>26</v>
      </c>
      <c r="B61" s="246" t="s">
        <v>1011</v>
      </c>
      <c r="C61" s="256" t="s">
        <v>1012</v>
      </c>
      <c r="D61" s="247" t="s">
        <v>414</v>
      </c>
      <c r="E61" s="248">
        <v>1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12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193</v>
      </c>
      <c r="T61" s="251" t="s">
        <v>181</v>
      </c>
      <c r="U61" s="222">
        <v>0</v>
      </c>
      <c r="V61" s="222">
        <f>ROUND(E61*U61,2)</f>
        <v>0</v>
      </c>
      <c r="W61" s="222"/>
      <c r="X61" s="222" t="s">
        <v>226</v>
      </c>
      <c r="Y61" s="222" t="s">
        <v>183</v>
      </c>
      <c r="Z61" s="212"/>
      <c r="AA61" s="212"/>
      <c r="AB61" s="212"/>
      <c r="AC61" s="212"/>
      <c r="AD61" s="212"/>
      <c r="AE61" s="212"/>
      <c r="AF61" s="212"/>
      <c r="AG61" s="212" t="s">
        <v>227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5">
        <v>27</v>
      </c>
      <c r="B62" s="246" t="s">
        <v>1013</v>
      </c>
      <c r="C62" s="256" t="s">
        <v>1014</v>
      </c>
      <c r="D62" s="247" t="s">
        <v>414</v>
      </c>
      <c r="E62" s="248">
        <v>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12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193</v>
      </c>
      <c r="T62" s="251" t="s">
        <v>181</v>
      </c>
      <c r="U62" s="222">
        <v>0</v>
      </c>
      <c r="V62" s="222">
        <f>ROUND(E62*U62,2)</f>
        <v>0</v>
      </c>
      <c r="W62" s="222"/>
      <c r="X62" s="222" t="s">
        <v>226</v>
      </c>
      <c r="Y62" s="222" t="s">
        <v>183</v>
      </c>
      <c r="Z62" s="212"/>
      <c r="AA62" s="212"/>
      <c r="AB62" s="212"/>
      <c r="AC62" s="212"/>
      <c r="AD62" s="212"/>
      <c r="AE62" s="212"/>
      <c r="AF62" s="212"/>
      <c r="AG62" s="212" t="s">
        <v>227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5">
        <v>28</v>
      </c>
      <c r="B63" s="246" t="s">
        <v>1015</v>
      </c>
      <c r="C63" s="256" t="s">
        <v>1016</v>
      </c>
      <c r="D63" s="247" t="s">
        <v>414</v>
      </c>
      <c r="E63" s="248">
        <v>8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12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193</v>
      </c>
      <c r="T63" s="251" t="s">
        <v>181</v>
      </c>
      <c r="U63" s="222">
        <v>0</v>
      </c>
      <c r="V63" s="222">
        <f>ROUND(E63*U63,2)</f>
        <v>0</v>
      </c>
      <c r="W63" s="222"/>
      <c r="X63" s="222" t="s">
        <v>226</v>
      </c>
      <c r="Y63" s="222" t="s">
        <v>183</v>
      </c>
      <c r="Z63" s="212"/>
      <c r="AA63" s="212"/>
      <c r="AB63" s="212"/>
      <c r="AC63" s="212"/>
      <c r="AD63" s="212"/>
      <c r="AE63" s="212"/>
      <c r="AF63" s="212"/>
      <c r="AG63" s="212" t="s">
        <v>227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56.25" outlineLevel="1" x14ac:dyDescent="0.2">
      <c r="A64" s="245">
        <v>29</v>
      </c>
      <c r="B64" s="246" t="s">
        <v>1017</v>
      </c>
      <c r="C64" s="256" t="s">
        <v>1018</v>
      </c>
      <c r="D64" s="247" t="s">
        <v>340</v>
      </c>
      <c r="E64" s="248">
        <v>5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12</v>
      </c>
      <c r="M64" s="250">
        <f>G64*(1+L64/100)</f>
        <v>0</v>
      </c>
      <c r="N64" s="248">
        <v>8.8999999999999995E-4</v>
      </c>
      <c r="O64" s="248">
        <f>ROUND(E64*N64,2)</f>
        <v>0</v>
      </c>
      <c r="P64" s="248">
        <v>0</v>
      </c>
      <c r="Q64" s="248">
        <f>ROUND(E64*P64,2)</f>
        <v>0</v>
      </c>
      <c r="R64" s="250" t="s">
        <v>498</v>
      </c>
      <c r="S64" s="250" t="s">
        <v>180</v>
      </c>
      <c r="T64" s="251" t="s">
        <v>180</v>
      </c>
      <c r="U64" s="222">
        <v>0</v>
      </c>
      <c r="V64" s="222">
        <f>ROUND(E64*U64,2)</f>
        <v>0</v>
      </c>
      <c r="W64" s="222"/>
      <c r="X64" s="222" t="s">
        <v>499</v>
      </c>
      <c r="Y64" s="222" t="s">
        <v>183</v>
      </c>
      <c r="Z64" s="212"/>
      <c r="AA64" s="212"/>
      <c r="AB64" s="212"/>
      <c r="AC64" s="212"/>
      <c r="AD64" s="212"/>
      <c r="AE64" s="212"/>
      <c r="AF64" s="212"/>
      <c r="AG64" s="212" t="s">
        <v>500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56.25" outlineLevel="1" x14ac:dyDescent="0.2">
      <c r="A65" s="245">
        <v>30</v>
      </c>
      <c r="B65" s="246" t="s">
        <v>1019</v>
      </c>
      <c r="C65" s="256" t="s">
        <v>1020</v>
      </c>
      <c r="D65" s="247" t="s">
        <v>340</v>
      </c>
      <c r="E65" s="248">
        <v>40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12</v>
      </c>
      <c r="M65" s="250">
        <f>G65*(1+L65/100)</f>
        <v>0</v>
      </c>
      <c r="N65" s="248">
        <v>2.1000000000000001E-4</v>
      </c>
      <c r="O65" s="248">
        <f>ROUND(E65*N65,2)</f>
        <v>0.01</v>
      </c>
      <c r="P65" s="248">
        <v>0</v>
      </c>
      <c r="Q65" s="248">
        <f>ROUND(E65*P65,2)</f>
        <v>0</v>
      </c>
      <c r="R65" s="250" t="s">
        <v>498</v>
      </c>
      <c r="S65" s="250" t="s">
        <v>180</v>
      </c>
      <c r="T65" s="251" t="s">
        <v>180</v>
      </c>
      <c r="U65" s="222">
        <v>0</v>
      </c>
      <c r="V65" s="222">
        <f>ROUND(E65*U65,2)</f>
        <v>0</v>
      </c>
      <c r="W65" s="222"/>
      <c r="X65" s="222" t="s">
        <v>499</v>
      </c>
      <c r="Y65" s="222" t="s">
        <v>183</v>
      </c>
      <c r="Z65" s="212"/>
      <c r="AA65" s="212"/>
      <c r="AB65" s="212"/>
      <c r="AC65" s="212"/>
      <c r="AD65" s="212"/>
      <c r="AE65" s="212"/>
      <c r="AF65" s="212"/>
      <c r="AG65" s="212" t="s">
        <v>500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56.25" outlineLevel="1" x14ac:dyDescent="0.2">
      <c r="A66" s="236">
        <v>31</v>
      </c>
      <c r="B66" s="237" t="s">
        <v>1021</v>
      </c>
      <c r="C66" s="253" t="s">
        <v>1022</v>
      </c>
      <c r="D66" s="238" t="s">
        <v>340</v>
      </c>
      <c r="E66" s="239">
        <v>40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12</v>
      </c>
      <c r="M66" s="241">
        <f>G66*(1+L66/100)</f>
        <v>0</v>
      </c>
      <c r="N66" s="239">
        <v>1.4999999999999999E-4</v>
      </c>
      <c r="O66" s="239">
        <f>ROUND(E66*N66,2)</f>
        <v>0.01</v>
      </c>
      <c r="P66" s="239">
        <v>0</v>
      </c>
      <c r="Q66" s="239">
        <f>ROUND(E66*P66,2)</f>
        <v>0</v>
      </c>
      <c r="R66" s="241" t="s">
        <v>498</v>
      </c>
      <c r="S66" s="241" t="s">
        <v>180</v>
      </c>
      <c r="T66" s="242" t="s">
        <v>180</v>
      </c>
      <c r="U66" s="222">
        <v>0</v>
      </c>
      <c r="V66" s="222">
        <f>ROUND(E66*U66,2)</f>
        <v>0</v>
      </c>
      <c r="W66" s="222"/>
      <c r="X66" s="222" t="s">
        <v>499</v>
      </c>
      <c r="Y66" s="222" t="s">
        <v>183</v>
      </c>
      <c r="Z66" s="212"/>
      <c r="AA66" s="212"/>
      <c r="AB66" s="212"/>
      <c r="AC66" s="212"/>
      <c r="AD66" s="212"/>
      <c r="AE66" s="212"/>
      <c r="AF66" s="212"/>
      <c r="AG66" s="212" t="s">
        <v>500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55" t="s">
        <v>1023</v>
      </c>
      <c r="D67" s="226"/>
      <c r="E67" s="227">
        <v>40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56.25" outlineLevel="1" x14ac:dyDescent="0.2">
      <c r="A68" s="245">
        <v>32</v>
      </c>
      <c r="B68" s="246" t="s">
        <v>1024</v>
      </c>
      <c r="C68" s="256" t="s">
        <v>1025</v>
      </c>
      <c r="D68" s="247" t="s">
        <v>340</v>
      </c>
      <c r="E68" s="248">
        <v>8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12</v>
      </c>
      <c r="M68" s="250">
        <f>G68*(1+L68/100)</f>
        <v>0</v>
      </c>
      <c r="N68" s="248">
        <v>1.9000000000000001E-4</v>
      </c>
      <c r="O68" s="248">
        <f>ROUND(E68*N68,2)</f>
        <v>0</v>
      </c>
      <c r="P68" s="248">
        <v>0</v>
      </c>
      <c r="Q68" s="248">
        <f>ROUND(E68*P68,2)</f>
        <v>0</v>
      </c>
      <c r="R68" s="250" t="s">
        <v>498</v>
      </c>
      <c r="S68" s="250" t="s">
        <v>180</v>
      </c>
      <c r="T68" s="251" t="s">
        <v>180</v>
      </c>
      <c r="U68" s="222">
        <v>0</v>
      </c>
      <c r="V68" s="222">
        <f>ROUND(E68*U68,2)</f>
        <v>0</v>
      </c>
      <c r="W68" s="222"/>
      <c r="X68" s="222" t="s">
        <v>499</v>
      </c>
      <c r="Y68" s="222" t="s">
        <v>183</v>
      </c>
      <c r="Z68" s="212"/>
      <c r="AA68" s="212"/>
      <c r="AB68" s="212"/>
      <c r="AC68" s="212"/>
      <c r="AD68" s="212"/>
      <c r="AE68" s="212"/>
      <c r="AF68" s="212"/>
      <c r="AG68" s="212" t="s">
        <v>500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56.25" outlineLevel="1" x14ac:dyDescent="0.2">
      <c r="A69" s="245">
        <v>33</v>
      </c>
      <c r="B69" s="246" t="s">
        <v>1026</v>
      </c>
      <c r="C69" s="256" t="s">
        <v>1027</v>
      </c>
      <c r="D69" s="247" t="s">
        <v>340</v>
      </c>
      <c r="E69" s="248">
        <v>45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12</v>
      </c>
      <c r="M69" s="250">
        <f>G69*(1+L69/100)</f>
        <v>0</v>
      </c>
      <c r="N69" s="248">
        <v>4.8000000000000001E-4</v>
      </c>
      <c r="O69" s="248">
        <f>ROUND(E69*N69,2)</f>
        <v>0.02</v>
      </c>
      <c r="P69" s="248">
        <v>0</v>
      </c>
      <c r="Q69" s="248">
        <f>ROUND(E69*P69,2)</f>
        <v>0</v>
      </c>
      <c r="R69" s="250" t="s">
        <v>498</v>
      </c>
      <c r="S69" s="250" t="s">
        <v>180</v>
      </c>
      <c r="T69" s="251" t="s">
        <v>180</v>
      </c>
      <c r="U69" s="222">
        <v>0</v>
      </c>
      <c r="V69" s="222">
        <f>ROUND(E69*U69,2)</f>
        <v>0</v>
      </c>
      <c r="W69" s="222"/>
      <c r="X69" s="222" t="s">
        <v>499</v>
      </c>
      <c r="Y69" s="222" t="s">
        <v>183</v>
      </c>
      <c r="Z69" s="212"/>
      <c r="AA69" s="212"/>
      <c r="AB69" s="212"/>
      <c r="AC69" s="212"/>
      <c r="AD69" s="212"/>
      <c r="AE69" s="212"/>
      <c r="AF69" s="212"/>
      <c r="AG69" s="212" t="s">
        <v>500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45">
        <v>34</v>
      </c>
      <c r="B70" s="246" t="s">
        <v>1028</v>
      </c>
      <c r="C70" s="256" t="s">
        <v>1029</v>
      </c>
      <c r="D70" s="247" t="s">
        <v>340</v>
      </c>
      <c r="E70" s="248">
        <v>20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12</v>
      </c>
      <c r="M70" s="250">
        <f>G70*(1+L70/100)</f>
        <v>0</v>
      </c>
      <c r="N70" s="248">
        <v>1.1E-4</v>
      </c>
      <c r="O70" s="248">
        <f>ROUND(E70*N70,2)</f>
        <v>0</v>
      </c>
      <c r="P70" s="248">
        <v>0</v>
      </c>
      <c r="Q70" s="248">
        <f>ROUND(E70*P70,2)</f>
        <v>0</v>
      </c>
      <c r="R70" s="250" t="s">
        <v>498</v>
      </c>
      <c r="S70" s="250" t="s">
        <v>180</v>
      </c>
      <c r="T70" s="251" t="s">
        <v>180</v>
      </c>
      <c r="U70" s="222">
        <v>0</v>
      </c>
      <c r="V70" s="222">
        <f>ROUND(E70*U70,2)</f>
        <v>0</v>
      </c>
      <c r="W70" s="222"/>
      <c r="X70" s="222" t="s">
        <v>499</v>
      </c>
      <c r="Y70" s="222" t="s">
        <v>183</v>
      </c>
      <c r="Z70" s="212"/>
      <c r="AA70" s="212"/>
      <c r="AB70" s="212"/>
      <c r="AC70" s="212"/>
      <c r="AD70" s="212"/>
      <c r="AE70" s="212"/>
      <c r="AF70" s="212"/>
      <c r="AG70" s="212" t="s">
        <v>500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5">
        <v>35</v>
      </c>
      <c r="B71" s="246" t="s">
        <v>1030</v>
      </c>
      <c r="C71" s="256" t="s">
        <v>1031</v>
      </c>
      <c r="D71" s="247" t="s">
        <v>414</v>
      </c>
      <c r="E71" s="248">
        <v>25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12</v>
      </c>
      <c r="M71" s="250">
        <f>G71*(1+L71/100)</f>
        <v>0</v>
      </c>
      <c r="N71" s="248">
        <v>1.2999999999999999E-4</v>
      </c>
      <c r="O71" s="248">
        <f>ROUND(E71*N71,2)</f>
        <v>0</v>
      </c>
      <c r="P71" s="248">
        <v>0</v>
      </c>
      <c r="Q71" s="248">
        <f>ROUND(E71*P71,2)</f>
        <v>0</v>
      </c>
      <c r="R71" s="250" t="s">
        <v>498</v>
      </c>
      <c r="S71" s="250" t="s">
        <v>180</v>
      </c>
      <c r="T71" s="251" t="s">
        <v>180</v>
      </c>
      <c r="U71" s="222">
        <v>0</v>
      </c>
      <c r="V71" s="222">
        <f>ROUND(E71*U71,2)</f>
        <v>0</v>
      </c>
      <c r="W71" s="222"/>
      <c r="X71" s="222" t="s">
        <v>499</v>
      </c>
      <c r="Y71" s="222" t="s">
        <v>183</v>
      </c>
      <c r="Z71" s="212"/>
      <c r="AA71" s="212"/>
      <c r="AB71" s="212"/>
      <c r="AC71" s="212"/>
      <c r="AD71" s="212"/>
      <c r="AE71" s="212"/>
      <c r="AF71" s="212"/>
      <c r="AG71" s="212" t="s">
        <v>500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5">
        <v>36</v>
      </c>
      <c r="B72" s="246" t="s">
        <v>1032</v>
      </c>
      <c r="C72" s="256" t="s">
        <v>1033</v>
      </c>
      <c r="D72" s="247" t="s">
        <v>414</v>
      </c>
      <c r="E72" s="248">
        <v>15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12</v>
      </c>
      <c r="M72" s="250">
        <f>G72*(1+L72/100)</f>
        <v>0</v>
      </c>
      <c r="N72" s="248">
        <v>1.1E-4</v>
      </c>
      <c r="O72" s="248">
        <f>ROUND(E72*N72,2)</f>
        <v>0</v>
      </c>
      <c r="P72" s="248">
        <v>0</v>
      </c>
      <c r="Q72" s="248">
        <f>ROUND(E72*P72,2)</f>
        <v>0</v>
      </c>
      <c r="R72" s="250" t="s">
        <v>498</v>
      </c>
      <c r="S72" s="250" t="s">
        <v>180</v>
      </c>
      <c r="T72" s="251" t="s">
        <v>180</v>
      </c>
      <c r="U72" s="222">
        <v>0</v>
      </c>
      <c r="V72" s="222">
        <f>ROUND(E72*U72,2)</f>
        <v>0</v>
      </c>
      <c r="W72" s="222"/>
      <c r="X72" s="222" t="s">
        <v>499</v>
      </c>
      <c r="Y72" s="222" t="s">
        <v>183</v>
      </c>
      <c r="Z72" s="212"/>
      <c r="AA72" s="212"/>
      <c r="AB72" s="212"/>
      <c r="AC72" s="212"/>
      <c r="AD72" s="212"/>
      <c r="AE72" s="212"/>
      <c r="AF72" s="212"/>
      <c r="AG72" s="212" t="s">
        <v>500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5">
        <v>37</v>
      </c>
      <c r="B73" s="246" t="s">
        <v>1034</v>
      </c>
      <c r="C73" s="256" t="s">
        <v>1035</v>
      </c>
      <c r="D73" s="247" t="s">
        <v>414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12</v>
      </c>
      <c r="M73" s="250">
        <f>G73*(1+L73/100)</f>
        <v>0</v>
      </c>
      <c r="N73" s="248">
        <v>2.0000000000000001E-4</v>
      </c>
      <c r="O73" s="248">
        <f>ROUND(E73*N73,2)</f>
        <v>0</v>
      </c>
      <c r="P73" s="248">
        <v>0</v>
      </c>
      <c r="Q73" s="248">
        <f>ROUND(E73*P73,2)</f>
        <v>0</v>
      </c>
      <c r="R73" s="250" t="s">
        <v>498</v>
      </c>
      <c r="S73" s="250" t="s">
        <v>180</v>
      </c>
      <c r="T73" s="251" t="s">
        <v>180</v>
      </c>
      <c r="U73" s="222">
        <v>0</v>
      </c>
      <c r="V73" s="222">
        <f>ROUND(E73*U73,2)</f>
        <v>0</v>
      </c>
      <c r="W73" s="222"/>
      <c r="X73" s="222" t="s">
        <v>499</v>
      </c>
      <c r="Y73" s="222" t="s">
        <v>183</v>
      </c>
      <c r="Z73" s="212"/>
      <c r="AA73" s="212"/>
      <c r="AB73" s="212"/>
      <c r="AC73" s="212"/>
      <c r="AD73" s="212"/>
      <c r="AE73" s="212"/>
      <c r="AF73" s="212"/>
      <c r="AG73" s="212" t="s">
        <v>500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5">
        <v>38</v>
      </c>
      <c r="B74" s="246" t="s">
        <v>1036</v>
      </c>
      <c r="C74" s="256" t="s">
        <v>1037</v>
      </c>
      <c r="D74" s="247" t="s">
        <v>414</v>
      </c>
      <c r="E74" s="248">
        <v>8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12</v>
      </c>
      <c r="M74" s="250">
        <f>G74*(1+L74/100)</f>
        <v>0</v>
      </c>
      <c r="N74" s="248">
        <v>1.3999999999999999E-4</v>
      </c>
      <c r="O74" s="248">
        <f>ROUND(E74*N74,2)</f>
        <v>0</v>
      </c>
      <c r="P74" s="248">
        <v>0</v>
      </c>
      <c r="Q74" s="248">
        <f>ROUND(E74*P74,2)</f>
        <v>0</v>
      </c>
      <c r="R74" s="250" t="s">
        <v>498</v>
      </c>
      <c r="S74" s="250" t="s">
        <v>180</v>
      </c>
      <c r="T74" s="251" t="s">
        <v>180</v>
      </c>
      <c r="U74" s="222">
        <v>0</v>
      </c>
      <c r="V74" s="222">
        <f>ROUND(E74*U74,2)</f>
        <v>0</v>
      </c>
      <c r="W74" s="222"/>
      <c r="X74" s="222" t="s">
        <v>499</v>
      </c>
      <c r="Y74" s="222" t="s">
        <v>183</v>
      </c>
      <c r="Z74" s="212"/>
      <c r="AA74" s="212"/>
      <c r="AB74" s="212"/>
      <c r="AC74" s="212"/>
      <c r="AD74" s="212"/>
      <c r="AE74" s="212"/>
      <c r="AF74" s="212"/>
      <c r="AG74" s="212" t="s">
        <v>500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5">
        <v>39</v>
      </c>
      <c r="B75" s="246" t="s">
        <v>1038</v>
      </c>
      <c r="C75" s="256" t="s">
        <v>1039</v>
      </c>
      <c r="D75" s="247" t="s">
        <v>414</v>
      </c>
      <c r="E75" s="248">
        <v>4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12</v>
      </c>
      <c r="M75" s="250">
        <f>G75*(1+L75/100)</f>
        <v>0</v>
      </c>
      <c r="N75" s="248">
        <v>2.9999999999999997E-4</v>
      </c>
      <c r="O75" s="248">
        <f>ROUND(E75*N75,2)</f>
        <v>0</v>
      </c>
      <c r="P75" s="248">
        <v>0</v>
      </c>
      <c r="Q75" s="248">
        <f>ROUND(E75*P75,2)</f>
        <v>0</v>
      </c>
      <c r="R75" s="250" t="s">
        <v>498</v>
      </c>
      <c r="S75" s="250" t="s">
        <v>180</v>
      </c>
      <c r="T75" s="251" t="s">
        <v>180</v>
      </c>
      <c r="U75" s="222">
        <v>0</v>
      </c>
      <c r="V75" s="222">
        <f>ROUND(E75*U75,2)</f>
        <v>0</v>
      </c>
      <c r="W75" s="222"/>
      <c r="X75" s="222" t="s">
        <v>499</v>
      </c>
      <c r="Y75" s="222" t="s">
        <v>183</v>
      </c>
      <c r="Z75" s="212"/>
      <c r="AA75" s="212"/>
      <c r="AB75" s="212"/>
      <c r="AC75" s="212"/>
      <c r="AD75" s="212"/>
      <c r="AE75" s="212"/>
      <c r="AF75" s="212"/>
      <c r="AG75" s="212" t="s">
        <v>500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9" t="s">
        <v>175</v>
      </c>
      <c r="B76" s="230" t="s">
        <v>136</v>
      </c>
      <c r="C76" s="252" t="s">
        <v>137</v>
      </c>
      <c r="D76" s="231"/>
      <c r="E76" s="232"/>
      <c r="F76" s="233"/>
      <c r="G76" s="233">
        <f>SUMIF(AG77:AG79,"&lt;&gt;NOR",G77:G79)</f>
        <v>0</v>
      </c>
      <c r="H76" s="233"/>
      <c r="I76" s="233">
        <f>SUM(I77:I79)</f>
        <v>0</v>
      </c>
      <c r="J76" s="233"/>
      <c r="K76" s="233">
        <f>SUM(K77:K79)</f>
        <v>0</v>
      </c>
      <c r="L76" s="233"/>
      <c r="M76" s="233">
        <f>SUM(M77:M79)</f>
        <v>0</v>
      </c>
      <c r="N76" s="232"/>
      <c r="O76" s="232">
        <f>SUM(O77:O79)</f>
        <v>0.01</v>
      </c>
      <c r="P76" s="232"/>
      <c r="Q76" s="232">
        <f>SUM(Q77:Q79)</f>
        <v>0</v>
      </c>
      <c r="R76" s="233"/>
      <c r="S76" s="233"/>
      <c r="T76" s="234"/>
      <c r="U76" s="228"/>
      <c r="V76" s="228">
        <f>SUM(V77:V79)</f>
        <v>8.6300000000000008</v>
      </c>
      <c r="W76" s="228"/>
      <c r="X76" s="228"/>
      <c r="Y76" s="228"/>
      <c r="AG76" t="s">
        <v>176</v>
      </c>
    </row>
    <row r="77" spans="1:60" outlineLevel="1" x14ac:dyDescent="0.2">
      <c r="A77" s="245">
        <v>40</v>
      </c>
      <c r="B77" s="246" t="s">
        <v>1040</v>
      </c>
      <c r="C77" s="256" t="s">
        <v>1041</v>
      </c>
      <c r="D77" s="247" t="s">
        <v>340</v>
      </c>
      <c r="E77" s="248">
        <v>10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12</v>
      </c>
      <c r="M77" s="250">
        <f>G77*(1+L77/100)</f>
        <v>0</v>
      </c>
      <c r="N77" s="248">
        <v>5.9999999999999995E-4</v>
      </c>
      <c r="O77" s="248">
        <f>ROUND(E77*N77,2)</f>
        <v>0.01</v>
      </c>
      <c r="P77" s="248">
        <v>0</v>
      </c>
      <c r="Q77" s="248">
        <f>ROUND(E77*P77,2)</f>
        <v>0</v>
      </c>
      <c r="R77" s="250"/>
      <c r="S77" s="250" t="s">
        <v>180</v>
      </c>
      <c r="T77" s="251" t="s">
        <v>180</v>
      </c>
      <c r="U77" s="222">
        <v>0.68300000000000005</v>
      </c>
      <c r="V77" s="222">
        <f>ROUND(E77*U77,2)</f>
        <v>6.83</v>
      </c>
      <c r="W77" s="222"/>
      <c r="X77" s="222" t="s">
        <v>226</v>
      </c>
      <c r="Y77" s="222" t="s">
        <v>183</v>
      </c>
      <c r="Z77" s="212"/>
      <c r="AA77" s="212"/>
      <c r="AB77" s="212"/>
      <c r="AC77" s="212"/>
      <c r="AD77" s="212"/>
      <c r="AE77" s="212"/>
      <c r="AF77" s="212"/>
      <c r="AG77" s="212" t="s">
        <v>227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5">
        <v>41</v>
      </c>
      <c r="B78" s="246" t="s">
        <v>1042</v>
      </c>
      <c r="C78" s="256" t="s">
        <v>1043</v>
      </c>
      <c r="D78" s="247" t="s">
        <v>414</v>
      </c>
      <c r="E78" s="248">
        <v>8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12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/>
      <c r="S78" s="250" t="s">
        <v>180</v>
      </c>
      <c r="T78" s="251" t="s">
        <v>180</v>
      </c>
      <c r="U78" s="222">
        <v>0.22483</v>
      </c>
      <c r="V78" s="222">
        <f>ROUND(E78*U78,2)</f>
        <v>1.8</v>
      </c>
      <c r="W78" s="222"/>
      <c r="X78" s="222" t="s">
        <v>226</v>
      </c>
      <c r="Y78" s="222" t="s">
        <v>183</v>
      </c>
      <c r="Z78" s="212"/>
      <c r="AA78" s="212"/>
      <c r="AB78" s="212"/>
      <c r="AC78" s="212"/>
      <c r="AD78" s="212"/>
      <c r="AE78" s="212"/>
      <c r="AF78" s="212"/>
      <c r="AG78" s="212" t="s">
        <v>227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45" outlineLevel="1" x14ac:dyDescent="0.2">
      <c r="A79" s="245">
        <v>42</v>
      </c>
      <c r="B79" s="246" t="s">
        <v>1044</v>
      </c>
      <c r="C79" s="256" t="s">
        <v>1045</v>
      </c>
      <c r="D79" s="247" t="s">
        <v>414</v>
      </c>
      <c r="E79" s="248">
        <v>8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12</v>
      </c>
      <c r="M79" s="250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50" t="s">
        <v>498</v>
      </c>
      <c r="S79" s="250" t="s">
        <v>180</v>
      </c>
      <c r="T79" s="251" t="s">
        <v>180</v>
      </c>
      <c r="U79" s="222">
        <v>0</v>
      </c>
      <c r="V79" s="222">
        <f>ROUND(E79*U79,2)</f>
        <v>0</v>
      </c>
      <c r="W79" s="222"/>
      <c r="X79" s="222" t="s">
        <v>499</v>
      </c>
      <c r="Y79" s="222" t="s">
        <v>183</v>
      </c>
      <c r="Z79" s="212"/>
      <c r="AA79" s="212"/>
      <c r="AB79" s="212"/>
      <c r="AC79" s="212"/>
      <c r="AD79" s="212"/>
      <c r="AE79" s="212"/>
      <c r="AF79" s="212"/>
      <c r="AG79" s="212" t="s">
        <v>500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9" t="s">
        <v>175</v>
      </c>
      <c r="B80" s="230" t="s">
        <v>140</v>
      </c>
      <c r="C80" s="252" t="s">
        <v>141</v>
      </c>
      <c r="D80" s="231"/>
      <c r="E80" s="232"/>
      <c r="F80" s="233"/>
      <c r="G80" s="233">
        <f>SUMIF(AG81:AG99,"&lt;&gt;NOR",G81:G99)</f>
        <v>0</v>
      </c>
      <c r="H80" s="233"/>
      <c r="I80" s="233">
        <f>SUM(I81:I99)</f>
        <v>0</v>
      </c>
      <c r="J80" s="233"/>
      <c r="K80" s="233">
        <f>SUM(K81:K99)</f>
        <v>0</v>
      </c>
      <c r="L80" s="233"/>
      <c r="M80" s="233">
        <f>SUM(M81:M99)</f>
        <v>0</v>
      </c>
      <c r="N80" s="232"/>
      <c r="O80" s="232">
        <f>SUM(O81:O99)</f>
        <v>6.0000000000000005E-2</v>
      </c>
      <c r="P80" s="232"/>
      <c r="Q80" s="232">
        <f>SUM(Q81:Q99)</f>
        <v>0</v>
      </c>
      <c r="R80" s="233"/>
      <c r="S80" s="233"/>
      <c r="T80" s="234"/>
      <c r="U80" s="228"/>
      <c r="V80" s="228">
        <f>SUM(V81:V99)</f>
        <v>23.209999999999997</v>
      </c>
      <c r="W80" s="228"/>
      <c r="X80" s="228"/>
      <c r="Y80" s="228"/>
      <c r="AG80" t="s">
        <v>176</v>
      </c>
    </row>
    <row r="81" spans="1:60" outlineLevel="1" x14ac:dyDescent="0.2">
      <c r="A81" s="236">
        <v>43</v>
      </c>
      <c r="B81" s="237" t="s">
        <v>1046</v>
      </c>
      <c r="C81" s="253" t="s">
        <v>1047</v>
      </c>
      <c r="D81" s="238" t="s">
        <v>340</v>
      </c>
      <c r="E81" s="239">
        <v>48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12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140</v>
      </c>
      <c r="S81" s="241" t="s">
        <v>180</v>
      </c>
      <c r="T81" s="242" t="s">
        <v>180</v>
      </c>
      <c r="U81" s="222">
        <v>0.17</v>
      </c>
      <c r="V81" s="222">
        <f>ROUND(E81*U81,2)</f>
        <v>8.16</v>
      </c>
      <c r="W81" s="222"/>
      <c r="X81" s="222" t="s">
        <v>226</v>
      </c>
      <c r="Y81" s="222" t="s">
        <v>183</v>
      </c>
      <c r="Z81" s="212"/>
      <c r="AA81" s="212"/>
      <c r="AB81" s="212"/>
      <c r="AC81" s="212"/>
      <c r="AD81" s="212"/>
      <c r="AE81" s="212"/>
      <c r="AF81" s="212"/>
      <c r="AG81" s="212" t="s">
        <v>227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5" t="s">
        <v>1048</v>
      </c>
      <c r="D82" s="226"/>
      <c r="E82" s="227">
        <v>8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5" t="s">
        <v>1049</v>
      </c>
      <c r="D83" s="226"/>
      <c r="E83" s="227">
        <v>40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5">
        <v>44</v>
      </c>
      <c r="B84" s="246" t="s">
        <v>1050</v>
      </c>
      <c r="C84" s="256" t="s">
        <v>1051</v>
      </c>
      <c r="D84" s="247" t="s">
        <v>414</v>
      </c>
      <c r="E84" s="248">
        <v>4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12</v>
      </c>
      <c r="M84" s="250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50" t="s">
        <v>140</v>
      </c>
      <c r="S84" s="250" t="s">
        <v>180</v>
      </c>
      <c r="T84" s="251" t="s">
        <v>180</v>
      </c>
      <c r="U84" s="222">
        <v>0.15</v>
      </c>
      <c r="V84" s="222">
        <f>ROUND(E84*U84,2)</f>
        <v>0.6</v>
      </c>
      <c r="W84" s="222"/>
      <c r="X84" s="222" t="s">
        <v>226</v>
      </c>
      <c r="Y84" s="222" t="s">
        <v>183</v>
      </c>
      <c r="Z84" s="212"/>
      <c r="AA84" s="212"/>
      <c r="AB84" s="212"/>
      <c r="AC84" s="212"/>
      <c r="AD84" s="212"/>
      <c r="AE84" s="212"/>
      <c r="AF84" s="212"/>
      <c r="AG84" s="212" t="s">
        <v>227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45">
        <v>45</v>
      </c>
      <c r="B85" s="246" t="s">
        <v>1052</v>
      </c>
      <c r="C85" s="256" t="s">
        <v>1053</v>
      </c>
      <c r="D85" s="247" t="s">
        <v>340</v>
      </c>
      <c r="E85" s="248">
        <v>50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12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 t="s">
        <v>140</v>
      </c>
      <c r="S85" s="250" t="s">
        <v>180</v>
      </c>
      <c r="T85" s="251" t="s">
        <v>180</v>
      </c>
      <c r="U85" s="222">
        <v>0.17917</v>
      </c>
      <c r="V85" s="222">
        <f>ROUND(E85*U85,2)</f>
        <v>8.9600000000000009</v>
      </c>
      <c r="W85" s="222"/>
      <c r="X85" s="222" t="s">
        <v>226</v>
      </c>
      <c r="Y85" s="222" t="s">
        <v>183</v>
      </c>
      <c r="Z85" s="212"/>
      <c r="AA85" s="212"/>
      <c r="AB85" s="212"/>
      <c r="AC85" s="212"/>
      <c r="AD85" s="212"/>
      <c r="AE85" s="212"/>
      <c r="AF85" s="212"/>
      <c r="AG85" s="212" t="s">
        <v>227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5">
        <v>46</v>
      </c>
      <c r="B86" s="246" t="s">
        <v>1054</v>
      </c>
      <c r="C86" s="256" t="s">
        <v>1055</v>
      </c>
      <c r="D86" s="247" t="s">
        <v>340</v>
      </c>
      <c r="E86" s="248">
        <v>10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12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 t="s">
        <v>140</v>
      </c>
      <c r="S86" s="250" t="s">
        <v>180</v>
      </c>
      <c r="T86" s="251" t="s">
        <v>180</v>
      </c>
      <c r="U86" s="222">
        <v>0.12</v>
      </c>
      <c r="V86" s="222">
        <f>ROUND(E86*U86,2)</f>
        <v>1.2</v>
      </c>
      <c r="W86" s="222"/>
      <c r="X86" s="222" t="s">
        <v>226</v>
      </c>
      <c r="Y86" s="222" t="s">
        <v>183</v>
      </c>
      <c r="Z86" s="212"/>
      <c r="AA86" s="212"/>
      <c r="AB86" s="212"/>
      <c r="AC86" s="212"/>
      <c r="AD86" s="212"/>
      <c r="AE86" s="212"/>
      <c r="AF86" s="212"/>
      <c r="AG86" s="212" t="s">
        <v>227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5">
        <v>47</v>
      </c>
      <c r="B87" s="246" t="s">
        <v>1056</v>
      </c>
      <c r="C87" s="256" t="s">
        <v>1057</v>
      </c>
      <c r="D87" s="247" t="s">
        <v>414</v>
      </c>
      <c r="E87" s="248">
        <v>2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12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 t="s">
        <v>140</v>
      </c>
      <c r="S87" s="250" t="s">
        <v>180</v>
      </c>
      <c r="T87" s="251" t="s">
        <v>180</v>
      </c>
      <c r="U87" s="222">
        <v>1.7733300000000001</v>
      </c>
      <c r="V87" s="222">
        <f>ROUND(E87*U87,2)</f>
        <v>3.55</v>
      </c>
      <c r="W87" s="222"/>
      <c r="X87" s="222" t="s">
        <v>226</v>
      </c>
      <c r="Y87" s="222" t="s">
        <v>183</v>
      </c>
      <c r="Z87" s="212"/>
      <c r="AA87" s="212"/>
      <c r="AB87" s="212"/>
      <c r="AC87" s="212"/>
      <c r="AD87" s="212"/>
      <c r="AE87" s="212"/>
      <c r="AF87" s="212"/>
      <c r="AG87" s="212" t="s">
        <v>227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5">
        <v>48</v>
      </c>
      <c r="B88" s="246" t="s">
        <v>1058</v>
      </c>
      <c r="C88" s="256" t="s">
        <v>1059</v>
      </c>
      <c r="D88" s="247" t="s">
        <v>414</v>
      </c>
      <c r="E88" s="248">
        <v>1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12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 t="s">
        <v>140</v>
      </c>
      <c r="S88" s="250" t="s">
        <v>180</v>
      </c>
      <c r="T88" s="251" t="s">
        <v>180</v>
      </c>
      <c r="U88" s="222">
        <v>0.11</v>
      </c>
      <c r="V88" s="222">
        <f>ROUND(E88*U88,2)</f>
        <v>0.11</v>
      </c>
      <c r="W88" s="222"/>
      <c r="X88" s="222" t="s">
        <v>226</v>
      </c>
      <c r="Y88" s="222" t="s">
        <v>183</v>
      </c>
      <c r="Z88" s="212"/>
      <c r="AA88" s="212"/>
      <c r="AB88" s="212"/>
      <c r="AC88" s="212"/>
      <c r="AD88" s="212"/>
      <c r="AE88" s="212"/>
      <c r="AF88" s="212"/>
      <c r="AG88" s="212" t="s">
        <v>227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5">
        <v>49</v>
      </c>
      <c r="B89" s="246" t="s">
        <v>1060</v>
      </c>
      <c r="C89" s="256" t="s">
        <v>1061</v>
      </c>
      <c r="D89" s="247" t="s">
        <v>414</v>
      </c>
      <c r="E89" s="248">
        <v>1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12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 t="s">
        <v>140</v>
      </c>
      <c r="S89" s="250" t="s">
        <v>180</v>
      </c>
      <c r="T89" s="251" t="s">
        <v>180</v>
      </c>
      <c r="U89" s="222">
        <v>0.63</v>
      </c>
      <c r="V89" s="222">
        <f>ROUND(E89*U89,2)</f>
        <v>0.63</v>
      </c>
      <c r="W89" s="222"/>
      <c r="X89" s="222" t="s">
        <v>226</v>
      </c>
      <c r="Y89" s="222" t="s">
        <v>183</v>
      </c>
      <c r="Z89" s="212"/>
      <c r="AA89" s="212"/>
      <c r="AB89" s="212"/>
      <c r="AC89" s="212"/>
      <c r="AD89" s="212"/>
      <c r="AE89" s="212"/>
      <c r="AF89" s="212"/>
      <c r="AG89" s="212" t="s">
        <v>227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5">
        <v>50</v>
      </c>
      <c r="B90" s="246" t="s">
        <v>1062</v>
      </c>
      <c r="C90" s="256" t="s">
        <v>1063</v>
      </c>
      <c r="D90" s="247" t="s">
        <v>414</v>
      </c>
      <c r="E90" s="248">
        <v>4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12</v>
      </c>
      <c r="M90" s="250">
        <f>G90*(1+L90/100)</f>
        <v>0</v>
      </c>
      <c r="N90" s="248">
        <v>4.0000000000000003E-5</v>
      </c>
      <c r="O90" s="248">
        <f>ROUND(E90*N90,2)</f>
        <v>0</v>
      </c>
      <c r="P90" s="248">
        <v>0</v>
      </c>
      <c r="Q90" s="248">
        <f>ROUND(E90*P90,2)</f>
        <v>0</v>
      </c>
      <c r="R90" s="250" t="s">
        <v>498</v>
      </c>
      <c r="S90" s="250" t="s">
        <v>180</v>
      </c>
      <c r="T90" s="251" t="s">
        <v>180</v>
      </c>
      <c r="U90" s="222">
        <v>0</v>
      </c>
      <c r="V90" s="222">
        <f>ROUND(E90*U90,2)</f>
        <v>0</v>
      </c>
      <c r="W90" s="222"/>
      <c r="X90" s="222" t="s">
        <v>499</v>
      </c>
      <c r="Y90" s="222" t="s">
        <v>183</v>
      </c>
      <c r="Z90" s="212"/>
      <c r="AA90" s="212"/>
      <c r="AB90" s="212"/>
      <c r="AC90" s="212"/>
      <c r="AD90" s="212"/>
      <c r="AE90" s="212"/>
      <c r="AF90" s="212"/>
      <c r="AG90" s="212" t="s">
        <v>500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5">
        <v>51</v>
      </c>
      <c r="B91" s="246" t="s">
        <v>1064</v>
      </c>
      <c r="C91" s="256" t="s">
        <v>1065</v>
      </c>
      <c r="D91" s="247" t="s">
        <v>340</v>
      </c>
      <c r="E91" s="248">
        <v>8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12</v>
      </c>
      <c r="M91" s="250">
        <f>G91*(1+L91/100)</f>
        <v>0</v>
      </c>
      <c r="N91" s="248">
        <v>1.4999999999999999E-4</v>
      </c>
      <c r="O91" s="248">
        <f>ROUND(E91*N91,2)</f>
        <v>0</v>
      </c>
      <c r="P91" s="248">
        <v>0</v>
      </c>
      <c r="Q91" s="248">
        <f>ROUND(E91*P91,2)</f>
        <v>0</v>
      </c>
      <c r="R91" s="250" t="s">
        <v>498</v>
      </c>
      <c r="S91" s="250" t="s">
        <v>180</v>
      </c>
      <c r="T91" s="251" t="s">
        <v>180</v>
      </c>
      <c r="U91" s="222">
        <v>0</v>
      </c>
      <c r="V91" s="222">
        <f>ROUND(E91*U91,2)</f>
        <v>0</v>
      </c>
      <c r="W91" s="222"/>
      <c r="X91" s="222" t="s">
        <v>499</v>
      </c>
      <c r="Y91" s="222" t="s">
        <v>183</v>
      </c>
      <c r="Z91" s="212"/>
      <c r="AA91" s="212"/>
      <c r="AB91" s="212"/>
      <c r="AC91" s="212"/>
      <c r="AD91" s="212"/>
      <c r="AE91" s="212"/>
      <c r="AF91" s="212"/>
      <c r="AG91" s="212" t="s">
        <v>500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5">
        <v>52</v>
      </c>
      <c r="B92" s="246" t="s">
        <v>1066</v>
      </c>
      <c r="C92" s="256" t="s">
        <v>1067</v>
      </c>
      <c r="D92" s="247" t="s">
        <v>340</v>
      </c>
      <c r="E92" s="248">
        <v>40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12</v>
      </c>
      <c r="M92" s="250">
        <f>G92*(1+L92/100)</f>
        <v>0</v>
      </c>
      <c r="N92" s="248">
        <v>4.0999999999999999E-4</v>
      </c>
      <c r="O92" s="248">
        <f>ROUND(E92*N92,2)</f>
        <v>0.02</v>
      </c>
      <c r="P92" s="248">
        <v>0</v>
      </c>
      <c r="Q92" s="248">
        <f>ROUND(E92*P92,2)</f>
        <v>0</v>
      </c>
      <c r="R92" s="250" t="s">
        <v>498</v>
      </c>
      <c r="S92" s="250" t="s">
        <v>180</v>
      </c>
      <c r="T92" s="251" t="s">
        <v>180</v>
      </c>
      <c r="U92" s="222">
        <v>0</v>
      </c>
      <c r="V92" s="222">
        <f>ROUND(E92*U92,2)</f>
        <v>0</v>
      </c>
      <c r="W92" s="222"/>
      <c r="X92" s="222" t="s">
        <v>499</v>
      </c>
      <c r="Y92" s="222" t="s">
        <v>183</v>
      </c>
      <c r="Z92" s="212"/>
      <c r="AA92" s="212"/>
      <c r="AB92" s="212"/>
      <c r="AC92" s="212"/>
      <c r="AD92" s="212"/>
      <c r="AE92" s="212"/>
      <c r="AF92" s="212"/>
      <c r="AG92" s="212" t="s">
        <v>500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5">
        <v>53</v>
      </c>
      <c r="B93" s="246" t="s">
        <v>1068</v>
      </c>
      <c r="C93" s="256" t="s">
        <v>1069</v>
      </c>
      <c r="D93" s="247" t="s">
        <v>414</v>
      </c>
      <c r="E93" s="248">
        <v>2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12</v>
      </c>
      <c r="M93" s="250">
        <f>G93*(1+L93/100)</f>
        <v>0</v>
      </c>
      <c r="N93" s="248">
        <v>2.0500000000000002E-3</v>
      </c>
      <c r="O93" s="248">
        <f>ROUND(E93*N93,2)</f>
        <v>0</v>
      </c>
      <c r="P93" s="248">
        <v>0</v>
      </c>
      <c r="Q93" s="248">
        <f>ROUND(E93*P93,2)</f>
        <v>0</v>
      </c>
      <c r="R93" s="250" t="s">
        <v>498</v>
      </c>
      <c r="S93" s="250" t="s">
        <v>180</v>
      </c>
      <c r="T93" s="251" t="s">
        <v>180</v>
      </c>
      <c r="U93" s="222">
        <v>0</v>
      </c>
      <c r="V93" s="222">
        <f>ROUND(E93*U93,2)</f>
        <v>0</v>
      </c>
      <c r="W93" s="222"/>
      <c r="X93" s="222" t="s">
        <v>499</v>
      </c>
      <c r="Y93" s="222" t="s">
        <v>183</v>
      </c>
      <c r="Z93" s="212"/>
      <c r="AA93" s="212"/>
      <c r="AB93" s="212"/>
      <c r="AC93" s="212"/>
      <c r="AD93" s="212"/>
      <c r="AE93" s="212"/>
      <c r="AF93" s="212"/>
      <c r="AG93" s="212" t="s">
        <v>500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6">
        <v>54</v>
      </c>
      <c r="B94" s="237" t="s">
        <v>1070</v>
      </c>
      <c r="C94" s="253" t="s">
        <v>1071</v>
      </c>
      <c r="D94" s="238" t="s">
        <v>1072</v>
      </c>
      <c r="E94" s="239">
        <v>9.5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12</v>
      </c>
      <c r="M94" s="241">
        <f>G94*(1+L94/100)</f>
        <v>0</v>
      </c>
      <c r="N94" s="239">
        <v>1E-3</v>
      </c>
      <c r="O94" s="239">
        <f>ROUND(E94*N94,2)</f>
        <v>0.01</v>
      </c>
      <c r="P94" s="239">
        <v>0</v>
      </c>
      <c r="Q94" s="239">
        <f>ROUND(E94*P94,2)</f>
        <v>0</v>
      </c>
      <c r="R94" s="241" t="s">
        <v>498</v>
      </c>
      <c r="S94" s="241" t="s">
        <v>180</v>
      </c>
      <c r="T94" s="242" t="s">
        <v>180</v>
      </c>
      <c r="U94" s="222">
        <v>0</v>
      </c>
      <c r="V94" s="222">
        <f>ROUND(E94*U94,2)</f>
        <v>0</v>
      </c>
      <c r="W94" s="222"/>
      <c r="X94" s="222" t="s">
        <v>499</v>
      </c>
      <c r="Y94" s="222" t="s">
        <v>183</v>
      </c>
      <c r="Z94" s="212"/>
      <c r="AA94" s="212"/>
      <c r="AB94" s="212"/>
      <c r="AC94" s="212"/>
      <c r="AD94" s="212"/>
      <c r="AE94" s="212"/>
      <c r="AF94" s="212"/>
      <c r="AG94" s="212" t="s">
        <v>500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55" t="s">
        <v>1073</v>
      </c>
      <c r="D95" s="226"/>
      <c r="E95" s="227">
        <v>9.5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5">
        <v>55</v>
      </c>
      <c r="B96" s="246" t="s">
        <v>1074</v>
      </c>
      <c r="C96" s="256" t="s">
        <v>1075</v>
      </c>
      <c r="D96" s="247" t="s">
        <v>414</v>
      </c>
      <c r="E96" s="248">
        <v>10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12</v>
      </c>
      <c r="M96" s="250">
        <f>G96*(1+L96/100)</f>
        <v>0</v>
      </c>
      <c r="N96" s="248">
        <v>9.2000000000000003E-4</v>
      </c>
      <c r="O96" s="248">
        <f>ROUND(E96*N96,2)</f>
        <v>0.01</v>
      </c>
      <c r="P96" s="248">
        <v>0</v>
      </c>
      <c r="Q96" s="248">
        <f>ROUND(E96*P96,2)</f>
        <v>0</v>
      </c>
      <c r="R96" s="250" t="s">
        <v>498</v>
      </c>
      <c r="S96" s="250" t="s">
        <v>180</v>
      </c>
      <c r="T96" s="251" t="s">
        <v>180</v>
      </c>
      <c r="U96" s="222">
        <v>0</v>
      </c>
      <c r="V96" s="222">
        <f>ROUND(E96*U96,2)</f>
        <v>0</v>
      </c>
      <c r="W96" s="222"/>
      <c r="X96" s="222" t="s">
        <v>499</v>
      </c>
      <c r="Y96" s="222" t="s">
        <v>183</v>
      </c>
      <c r="Z96" s="212"/>
      <c r="AA96" s="212"/>
      <c r="AB96" s="212"/>
      <c r="AC96" s="212"/>
      <c r="AD96" s="212"/>
      <c r="AE96" s="212"/>
      <c r="AF96" s="212"/>
      <c r="AG96" s="212" t="s">
        <v>500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5">
        <v>56</v>
      </c>
      <c r="B97" s="246" t="s">
        <v>1076</v>
      </c>
      <c r="C97" s="256" t="s">
        <v>1077</v>
      </c>
      <c r="D97" s="247" t="s">
        <v>414</v>
      </c>
      <c r="E97" s="248">
        <v>50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12</v>
      </c>
      <c r="M97" s="250">
        <f>G97*(1+L97/100)</f>
        <v>0</v>
      </c>
      <c r="N97" s="248">
        <v>1.4999999999999999E-4</v>
      </c>
      <c r="O97" s="248">
        <f>ROUND(E97*N97,2)</f>
        <v>0.01</v>
      </c>
      <c r="P97" s="248">
        <v>0</v>
      </c>
      <c r="Q97" s="248">
        <f>ROUND(E97*P97,2)</f>
        <v>0</v>
      </c>
      <c r="R97" s="250" t="s">
        <v>498</v>
      </c>
      <c r="S97" s="250" t="s">
        <v>180</v>
      </c>
      <c r="T97" s="251" t="s">
        <v>180</v>
      </c>
      <c r="U97" s="222">
        <v>0</v>
      </c>
      <c r="V97" s="222">
        <f>ROUND(E97*U97,2)</f>
        <v>0</v>
      </c>
      <c r="W97" s="222"/>
      <c r="X97" s="222" t="s">
        <v>499</v>
      </c>
      <c r="Y97" s="222" t="s">
        <v>183</v>
      </c>
      <c r="Z97" s="212"/>
      <c r="AA97" s="212"/>
      <c r="AB97" s="212"/>
      <c r="AC97" s="212"/>
      <c r="AD97" s="212"/>
      <c r="AE97" s="212"/>
      <c r="AF97" s="212"/>
      <c r="AG97" s="212" t="s">
        <v>500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5">
        <v>57</v>
      </c>
      <c r="B98" s="246" t="s">
        <v>1078</v>
      </c>
      <c r="C98" s="256" t="s">
        <v>1079</v>
      </c>
      <c r="D98" s="247" t="s">
        <v>414</v>
      </c>
      <c r="E98" s="248">
        <v>10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12</v>
      </c>
      <c r="M98" s="250">
        <f>G98*(1+L98/100)</f>
        <v>0</v>
      </c>
      <c r="N98" s="248">
        <v>3.8999999999999999E-4</v>
      </c>
      <c r="O98" s="248">
        <f>ROUND(E98*N98,2)</f>
        <v>0</v>
      </c>
      <c r="P98" s="248">
        <v>0</v>
      </c>
      <c r="Q98" s="248">
        <f>ROUND(E98*P98,2)</f>
        <v>0</v>
      </c>
      <c r="R98" s="250" t="s">
        <v>498</v>
      </c>
      <c r="S98" s="250" t="s">
        <v>180</v>
      </c>
      <c r="T98" s="251" t="s">
        <v>180</v>
      </c>
      <c r="U98" s="222">
        <v>0</v>
      </c>
      <c r="V98" s="222">
        <f>ROUND(E98*U98,2)</f>
        <v>0</v>
      </c>
      <c r="W98" s="222"/>
      <c r="X98" s="222" t="s">
        <v>499</v>
      </c>
      <c r="Y98" s="222" t="s">
        <v>183</v>
      </c>
      <c r="Z98" s="212"/>
      <c r="AA98" s="212"/>
      <c r="AB98" s="212"/>
      <c r="AC98" s="212"/>
      <c r="AD98" s="212"/>
      <c r="AE98" s="212"/>
      <c r="AF98" s="212"/>
      <c r="AG98" s="212" t="s">
        <v>500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5">
        <v>58</v>
      </c>
      <c r="B99" s="246" t="s">
        <v>1080</v>
      </c>
      <c r="C99" s="256" t="s">
        <v>1081</v>
      </c>
      <c r="D99" s="247" t="s">
        <v>340</v>
      </c>
      <c r="E99" s="248">
        <v>50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12</v>
      </c>
      <c r="M99" s="250">
        <f>G99*(1+L99/100)</f>
        <v>0</v>
      </c>
      <c r="N99" s="248">
        <v>1.2999999999999999E-4</v>
      </c>
      <c r="O99" s="248">
        <f>ROUND(E99*N99,2)</f>
        <v>0.01</v>
      </c>
      <c r="P99" s="248">
        <v>0</v>
      </c>
      <c r="Q99" s="248">
        <f>ROUND(E99*P99,2)</f>
        <v>0</v>
      </c>
      <c r="R99" s="250" t="s">
        <v>498</v>
      </c>
      <c r="S99" s="250" t="s">
        <v>180</v>
      </c>
      <c r="T99" s="251" t="s">
        <v>180</v>
      </c>
      <c r="U99" s="222">
        <v>0</v>
      </c>
      <c r="V99" s="222">
        <f>ROUND(E99*U99,2)</f>
        <v>0</v>
      </c>
      <c r="W99" s="222"/>
      <c r="X99" s="222" t="s">
        <v>499</v>
      </c>
      <c r="Y99" s="222" t="s">
        <v>183</v>
      </c>
      <c r="Z99" s="212"/>
      <c r="AA99" s="212"/>
      <c r="AB99" s="212"/>
      <c r="AC99" s="212"/>
      <c r="AD99" s="212"/>
      <c r="AE99" s="212"/>
      <c r="AF99" s="212"/>
      <c r="AG99" s="212" t="s">
        <v>500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29" t="s">
        <v>175</v>
      </c>
      <c r="B100" s="230" t="s">
        <v>142</v>
      </c>
      <c r="C100" s="252" t="s">
        <v>143</v>
      </c>
      <c r="D100" s="231"/>
      <c r="E100" s="232"/>
      <c r="F100" s="233"/>
      <c r="G100" s="233">
        <f>SUMIF(AG101:AG109,"&lt;&gt;NOR",G101:G109)</f>
        <v>0</v>
      </c>
      <c r="H100" s="233"/>
      <c r="I100" s="233">
        <f>SUM(I101:I109)</f>
        <v>0</v>
      </c>
      <c r="J100" s="233"/>
      <c r="K100" s="233">
        <f>SUM(K101:K109)</f>
        <v>0</v>
      </c>
      <c r="L100" s="233"/>
      <c r="M100" s="233">
        <f>SUM(M101:M109)</f>
        <v>0</v>
      </c>
      <c r="N100" s="232"/>
      <c r="O100" s="232">
        <f>SUM(O101:O109)</f>
        <v>0</v>
      </c>
      <c r="P100" s="232"/>
      <c r="Q100" s="232">
        <f>SUM(Q101:Q109)</f>
        <v>0</v>
      </c>
      <c r="R100" s="233"/>
      <c r="S100" s="233"/>
      <c r="T100" s="234"/>
      <c r="U100" s="228"/>
      <c r="V100" s="228">
        <f>SUM(V101:V109)</f>
        <v>0.39999999999999997</v>
      </c>
      <c r="W100" s="228"/>
      <c r="X100" s="228"/>
      <c r="Y100" s="228"/>
      <c r="AG100" t="s">
        <v>176</v>
      </c>
    </row>
    <row r="101" spans="1:60" ht="22.5" outlineLevel="1" x14ac:dyDescent="0.2">
      <c r="A101" s="245">
        <v>59</v>
      </c>
      <c r="B101" s="246" t="s">
        <v>463</v>
      </c>
      <c r="C101" s="256" t="s">
        <v>464</v>
      </c>
      <c r="D101" s="247" t="s">
        <v>390</v>
      </c>
      <c r="E101" s="248">
        <v>5.4820000000000001E-2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12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 t="s">
        <v>310</v>
      </c>
      <c r="S101" s="250" t="s">
        <v>180</v>
      </c>
      <c r="T101" s="251" t="s">
        <v>180</v>
      </c>
      <c r="U101" s="222">
        <v>2.0089999999999999</v>
      </c>
      <c r="V101" s="222">
        <f>ROUND(E101*U101,2)</f>
        <v>0.11</v>
      </c>
      <c r="W101" s="222"/>
      <c r="X101" s="222" t="s">
        <v>1082</v>
      </c>
      <c r="Y101" s="222" t="s">
        <v>183</v>
      </c>
      <c r="Z101" s="212"/>
      <c r="AA101" s="212"/>
      <c r="AB101" s="212"/>
      <c r="AC101" s="212"/>
      <c r="AD101" s="212"/>
      <c r="AE101" s="212"/>
      <c r="AF101" s="212"/>
      <c r="AG101" s="212" t="s">
        <v>1083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6">
        <v>60</v>
      </c>
      <c r="B102" s="237" t="s">
        <v>466</v>
      </c>
      <c r="C102" s="253" t="s">
        <v>467</v>
      </c>
      <c r="D102" s="238" t="s">
        <v>390</v>
      </c>
      <c r="E102" s="239">
        <v>0.21928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12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 t="s">
        <v>310</v>
      </c>
      <c r="S102" s="241" t="s">
        <v>180</v>
      </c>
      <c r="T102" s="242" t="s">
        <v>180</v>
      </c>
      <c r="U102" s="222">
        <v>0.96</v>
      </c>
      <c r="V102" s="222">
        <f>ROUND(E102*U102,2)</f>
        <v>0.21</v>
      </c>
      <c r="W102" s="222"/>
      <c r="X102" s="222" t="s">
        <v>226</v>
      </c>
      <c r="Y102" s="222" t="s">
        <v>183</v>
      </c>
      <c r="Z102" s="212"/>
      <c r="AA102" s="212"/>
      <c r="AB102" s="212"/>
      <c r="AC102" s="212"/>
      <c r="AD102" s="212"/>
      <c r="AE102" s="212"/>
      <c r="AF102" s="212"/>
      <c r="AG102" s="212" t="s">
        <v>227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5" t="s">
        <v>1084</v>
      </c>
      <c r="D103" s="226"/>
      <c r="E103" s="227">
        <v>0.21928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6">
        <v>61</v>
      </c>
      <c r="B104" s="237" t="s">
        <v>468</v>
      </c>
      <c r="C104" s="253" t="s">
        <v>469</v>
      </c>
      <c r="D104" s="238" t="s">
        <v>390</v>
      </c>
      <c r="E104" s="239">
        <v>5.4820000000000001E-2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12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41" t="s">
        <v>310</v>
      </c>
      <c r="S104" s="241" t="s">
        <v>180</v>
      </c>
      <c r="T104" s="242" t="s">
        <v>180</v>
      </c>
      <c r="U104" s="222">
        <v>0.49</v>
      </c>
      <c r="V104" s="222">
        <f>ROUND(E104*U104,2)</f>
        <v>0.03</v>
      </c>
      <c r="W104" s="222"/>
      <c r="X104" s="222" t="s">
        <v>1082</v>
      </c>
      <c r="Y104" s="222" t="s">
        <v>183</v>
      </c>
      <c r="Z104" s="212"/>
      <c r="AA104" s="212"/>
      <c r="AB104" s="212"/>
      <c r="AC104" s="212"/>
      <c r="AD104" s="212"/>
      <c r="AE104" s="212"/>
      <c r="AF104" s="212"/>
      <c r="AG104" s="212" t="s">
        <v>1083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4" t="s">
        <v>470</v>
      </c>
      <c r="D105" s="243"/>
      <c r="E105" s="243"/>
      <c r="F105" s="243"/>
      <c r="G105" s="24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186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6">
        <v>62</v>
      </c>
      <c r="B106" s="237" t="s">
        <v>473</v>
      </c>
      <c r="C106" s="253" t="s">
        <v>474</v>
      </c>
      <c r="D106" s="238" t="s">
        <v>390</v>
      </c>
      <c r="E106" s="239">
        <v>1.04158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12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310</v>
      </c>
      <c r="S106" s="241" t="s">
        <v>180</v>
      </c>
      <c r="T106" s="242" t="s">
        <v>180</v>
      </c>
      <c r="U106" s="222">
        <v>0</v>
      </c>
      <c r="V106" s="222">
        <f>ROUND(E106*U106,2)</f>
        <v>0</v>
      </c>
      <c r="W106" s="222"/>
      <c r="X106" s="222" t="s">
        <v>226</v>
      </c>
      <c r="Y106" s="222" t="s">
        <v>183</v>
      </c>
      <c r="Z106" s="212"/>
      <c r="AA106" s="212"/>
      <c r="AB106" s="212"/>
      <c r="AC106" s="212"/>
      <c r="AD106" s="212"/>
      <c r="AE106" s="212"/>
      <c r="AF106" s="212"/>
      <c r="AG106" s="212" t="s">
        <v>227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5" t="s">
        <v>1085</v>
      </c>
      <c r="D107" s="226"/>
      <c r="E107" s="227">
        <v>1.04158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5">
        <v>63</v>
      </c>
      <c r="B108" s="246" t="s">
        <v>1086</v>
      </c>
      <c r="C108" s="256" t="s">
        <v>1087</v>
      </c>
      <c r="D108" s="247" t="s">
        <v>390</v>
      </c>
      <c r="E108" s="248">
        <v>5.4820000000000001E-2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12</v>
      </c>
      <c r="M108" s="250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50" t="s">
        <v>310</v>
      </c>
      <c r="S108" s="250" t="s">
        <v>180</v>
      </c>
      <c r="T108" s="251" t="s">
        <v>180</v>
      </c>
      <c r="U108" s="222">
        <v>0.94199999999999995</v>
      </c>
      <c r="V108" s="222">
        <f>ROUND(E108*U108,2)</f>
        <v>0.05</v>
      </c>
      <c r="W108" s="222"/>
      <c r="X108" s="222" t="s">
        <v>1082</v>
      </c>
      <c r="Y108" s="222" t="s">
        <v>183</v>
      </c>
      <c r="Z108" s="212"/>
      <c r="AA108" s="212"/>
      <c r="AB108" s="212"/>
      <c r="AC108" s="212"/>
      <c r="AD108" s="212"/>
      <c r="AE108" s="212"/>
      <c r="AF108" s="212"/>
      <c r="AG108" s="212" t="s">
        <v>1083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36">
        <v>64</v>
      </c>
      <c r="B109" s="237" t="s">
        <v>1088</v>
      </c>
      <c r="C109" s="253" t="s">
        <v>1089</v>
      </c>
      <c r="D109" s="238" t="s">
        <v>390</v>
      </c>
      <c r="E109" s="239">
        <v>5.4820000000000001E-2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12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310</v>
      </c>
      <c r="S109" s="241" t="s">
        <v>180</v>
      </c>
      <c r="T109" s="242" t="s">
        <v>180</v>
      </c>
      <c r="U109" s="222">
        <v>0</v>
      </c>
      <c r="V109" s="222">
        <f>ROUND(E109*U109,2)</f>
        <v>0</v>
      </c>
      <c r="W109" s="222"/>
      <c r="X109" s="222" t="s">
        <v>1082</v>
      </c>
      <c r="Y109" s="222" t="s">
        <v>183</v>
      </c>
      <c r="Z109" s="212"/>
      <c r="AA109" s="212"/>
      <c r="AB109" s="212"/>
      <c r="AC109" s="212"/>
      <c r="AD109" s="212"/>
      <c r="AE109" s="212"/>
      <c r="AF109" s="212"/>
      <c r="AG109" s="212" t="s">
        <v>1083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3"/>
      <c r="B110" s="4"/>
      <c r="C110" s="257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v>12</v>
      </c>
      <c r="AF110">
        <v>21</v>
      </c>
      <c r="AG110" t="s">
        <v>161</v>
      </c>
    </row>
    <row r="111" spans="1:60" x14ac:dyDescent="0.2">
      <c r="A111" s="215"/>
      <c r="B111" s="216" t="s">
        <v>29</v>
      </c>
      <c r="C111" s="258"/>
      <c r="D111" s="217"/>
      <c r="E111" s="218"/>
      <c r="F111" s="218"/>
      <c r="G111" s="235">
        <f>G8+G11+G17+G20+G38+G41+G46+G76+G80+G100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f>SUMIF(L7:L109,AE110,G7:G109)</f>
        <v>0</v>
      </c>
      <c r="AF111">
        <f>SUMIF(L7:L109,AF110,G7:G109)</f>
        <v>0</v>
      </c>
      <c r="AG111" t="s">
        <v>219</v>
      </c>
    </row>
    <row r="112" spans="1:60" x14ac:dyDescent="0.2">
      <c r="C112" s="259"/>
      <c r="D112" s="10"/>
      <c r="AG112" t="s">
        <v>220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R+9sYolOXjEl7EX4QWSIT/8rWG9Ikvc969MbCwLoAmn37AhlVuzo/Li+JP6FZuaTidcmaI4unqzD/dibv3/Ww==" saltValue="YJQ8ynGqL6A09mmFFGpNTg==" spinCount="100000" sheet="1" formatRows="0"/>
  <mergeCells count="17">
    <mergeCell ref="C34:G34"/>
    <mergeCell ref="C35:G35"/>
    <mergeCell ref="C37:G37"/>
    <mergeCell ref="C44:G44"/>
    <mergeCell ref="C105:G105"/>
    <mergeCell ref="C19:G19"/>
    <mergeCell ref="C29:G29"/>
    <mergeCell ref="C30:G30"/>
    <mergeCell ref="C31:G31"/>
    <mergeCell ref="C32:G32"/>
    <mergeCell ref="C33:G3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 Naklady</vt:lpstr>
      <vt:lpstr>01 1.01 Pol</vt:lpstr>
      <vt:lpstr>01 1.02 Pol</vt:lpstr>
      <vt:lpstr>01 1.03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1.01 Pol'!Názvy_tisku</vt:lpstr>
      <vt:lpstr>'01 1.02 Pol'!Názvy_tisku</vt:lpstr>
      <vt:lpstr>'01 1.03 Pol'!Názvy_tisku</vt:lpstr>
      <vt:lpstr>oadresa</vt:lpstr>
      <vt:lpstr>Stavba!Objednatel</vt:lpstr>
      <vt:lpstr>Stavba!Objekt</vt:lpstr>
      <vt:lpstr>'00 00 Naklady'!Oblast_tisku</vt:lpstr>
      <vt:lpstr>'01 1.01 Pol'!Oblast_tisku</vt:lpstr>
      <vt:lpstr>'01 1.02 Pol'!Oblast_tisku</vt:lpstr>
      <vt:lpstr>'01 1.03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2024-11-28T09:37:24Z</dcterms:modified>
</cp:coreProperties>
</file>