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list'!$G$2</definedName>
    <definedName name="MJ">'Krycí list'!$G$5</definedName>
    <definedName name="Mont">'Rekapitulace'!$H$30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'Položky'!$A$1:$G$241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'Rekapitulace'!$F$30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<sst xmlns="http://schemas.openxmlformats.org/spreadsheetml/2006/main" count="709" uniqueCount="458">
  <si>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</si>
  <si>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</si>
  <si>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</si>
  <si>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</si>
  <si>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</si>
  <si>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</si>
  <si>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</si>
  <si>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</si>
  <si>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</si>
  <si>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</si>
  <si>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</si>
  <si>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</si>
  <si>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</si>
  <si>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</si>
  <si>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</si>
  <si>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</si>
  <si>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</si>
  <si>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</si>
  <si>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</si>
  <si>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</si>
  <si>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</si>
  <si>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</si>
  <si>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</si>
  <si>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</si>
  <si>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</si>
  <si>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</si>
  <si>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</si>
  <si>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</si>
  <si>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</si>
  <si>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</si>
  <si>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</si>
  <si>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</si>
  <si>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</si>
  <si>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</si>
  <si>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</si>
  <si>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</si>
  <si>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</si>
  <si>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</si>
  <si>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</si>
  <si>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</si>
  <si>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</si>
  <si>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</si>
  <si>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</si>
  <si>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</si>
  <si>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</si>
  <si>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</si>
  <si>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</si>
  <si>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</si>
  <si>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</si>
  <si>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</si>
  <si>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</si>
  <si>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</si>
  <si>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</si>
  <si>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</si>
  <si>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</si>
  <si>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</si>
  <si>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</si>
  <si>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</si>
  <si>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</si>
  <si>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</si>
  <si>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</si>
  <si>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</si>
  <si>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</si>
  <si>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</si>
  <si>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</si>
  <si>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</si>
  <si>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</si>
  <si>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</si>
  <si>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</si>
  <si>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</si>
  <si>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</si>
  <si>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</si>
  <si>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</si>
  <si>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</si>
  <si>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</si>
  <si>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</si>
  <si>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</si>
  <si>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</si>
  <si>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</si>
  <si>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PP.Arch012</t>
  </si>
  <si>
    <t>01</t>
  </si>
  <si>
    <t>Stavební část</t>
  </si>
  <si>
    <t>Změna 19.2.2016</t>
  </si>
  <si>
    <t>132301101R00</t>
  </si>
  <si>
    <t xml:space="preserve">Hloubení rýh šířky do 60 cm v hor.4 do 100 m3 </t>
  </si>
  <si>
    <t>m3</t>
  </si>
  <si>
    <t>17,5*0,55*0,3</t>
  </si>
  <si>
    <t>132301109R00</t>
  </si>
  <si>
    <t xml:space="preserve">Příplatek za lepivost - hloubení rýh 60 cm v hor.4 </t>
  </si>
  <si>
    <t>162201203R00</t>
  </si>
  <si>
    <t xml:space="preserve">Vodorovné přemíst.výkopku, kolečko hor.1-4, do 10m </t>
  </si>
  <si>
    <t>2,89*2</t>
  </si>
  <si>
    <t>167101101R00</t>
  </si>
  <si>
    <t xml:space="preserve">Nakládání výkopku z hor.1-4 v množství do 100 m3 </t>
  </si>
  <si>
    <t>171201101R00</t>
  </si>
  <si>
    <t xml:space="preserve">Uložení sypaniny do násypů nezhutněných na skládku </t>
  </si>
  <si>
    <t>174101101R00</t>
  </si>
  <si>
    <t xml:space="preserve">Zásyp jam, rýh, šachet se zhutněním </t>
  </si>
  <si>
    <t>181101102R00</t>
  </si>
  <si>
    <t xml:space="preserve">Úprava pláně v zářezech v hor. 1-4, se zhutněním </t>
  </si>
  <si>
    <t>m2</t>
  </si>
  <si>
    <t>175+17,5*0,7</t>
  </si>
  <si>
    <t>11</t>
  </si>
  <si>
    <t>Přípravné a přidružené práce</t>
  </si>
  <si>
    <t>113106231R00</t>
  </si>
  <si>
    <t xml:space="preserve">Rozebrání dlažeb ze zámkové dlažby v kamenivu </t>
  </si>
  <si>
    <t>113107111R00</t>
  </si>
  <si>
    <t xml:space="preserve">Odstranění podkladu pl. 200 m2,kam.těžené tl.10 cm </t>
  </si>
  <si>
    <t>17,5*0,7+9,2*0,7+8,65*0,7</t>
  </si>
  <si>
    <t>113107121R00</t>
  </si>
  <si>
    <t xml:space="preserve">Odstranění podkladu pl. 200 m2,kam.drcené tl.10 cm </t>
  </si>
  <si>
    <t>17,5*0,7</t>
  </si>
  <si>
    <t>2</t>
  </si>
  <si>
    <t>Základy a zvláštní zakládání</t>
  </si>
  <si>
    <t>216904211R00</t>
  </si>
  <si>
    <t>Očištění skalní plochy stlačeným vzduchem sokl pískovec</t>
  </si>
  <si>
    <t>18*0,5</t>
  </si>
  <si>
    <t>216904212R00</t>
  </si>
  <si>
    <t>Očištění stlačeným vzduchem zdiva a rubu kleneb základů pod folií</t>
  </si>
  <si>
    <t>(17,5+0,7)*0,5</t>
  </si>
  <si>
    <t>tělocvična.:(9,9+9,9+17,4+17,4+1,6)*0,3</t>
  </si>
  <si>
    <t>216904391R00</t>
  </si>
  <si>
    <t>Příplatek za ruční dočištění ocelovými kartáči sokl pískovec</t>
  </si>
  <si>
    <t>271571112x01</t>
  </si>
  <si>
    <t>Polštář základu ze štěrkopísku netříděného hutněno na Edef,02 je větší 40MPa</t>
  </si>
  <si>
    <t>175*0,1</t>
  </si>
  <si>
    <t>273321311R00</t>
  </si>
  <si>
    <t xml:space="preserve">Železobeton základových desek C 16/20 </t>
  </si>
  <si>
    <t>175*0,12</t>
  </si>
  <si>
    <t>273362021R00</t>
  </si>
  <si>
    <t>Výztuž základových desek ze svařovaných sití KARI 6/150/150</t>
  </si>
  <si>
    <t>t</t>
  </si>
  <si>
    <t>175*1,2*3,03*0,001</t>
  </si>
  <si>
    <t>2-01</t>
  </si>
  <si>
    <t xml:space="preserve">vrty příklepovými vrtáky dn 12 mm (2řady) dle PD </t>
  </si>
  <si>
    <t>((17,4+11,1-1,6)*0,8+(17,4+11,1)*0,6)*2*1,3</t>
  </si>
  <si>
    <t>2-02</t>
  </si>
  <si>
    <t>vyčistění otvorů stlačeným vzduchem dn 12 mm (2řady) dle PD</t>
  </si>
  <si>
    <t>2-03</t>
  </si>
  <si>
    <t>doddat. izol. zdiva, aplikace injekt. látky tlak. čerpadlem akrylát gel. horizont. (2 řady) dle PD</t>
  </si>
  <si>
    <t>2-04</t>
  </si>
  <si>
    <t xml:space="preserve">zaslepení otvorů dn 12 mm (2 řady) dle PD </t>
  </si>
  <si>
    <t>2-05</t>
  </si>
  <si>
    <t xml:space="preserve">dodávka akrylátový gel. 7 kg/m2 </t>
  </si>
  <si>
    <t>kg</t>
  </si>
  <si>
    <t>100,412*7*1,05</t>
  </si>
  <si>
    <t>5</t>
  </si>
  <si>
    <t>Komunikace</t>
  </si>
  <si>
    <t>564831111R00</t>
  </si>
  <si>
    <t xml:space="preserve">Podklad ze štěrkodrti po zhutnění tloušťky 10 cm </t>
  </si>
  <si>
    <t>596215040R00</t>
  </si>
  <si>
    <t xml:space="preserve">Kladení zámkové dlažby tl. 8 cm do drtě tl. 4 cm </t>
  </si>
  <si>
    <t>6</t>
  </si>
  <si>
    <t>Úpravy povrchu, podlahy</t>
  </si>
  <si>
    <t>610991111R00</t>
  </si>
  <si>
    <t xml:space="preserve">Zakrývání výplní vnitřních otvorů </t>
  </si>
  <si>
    <t>1,6*3,3*1,2+1,45*3*1,2*7+1,8*4,15*1,2</t>
  </si>
  <si>
    <t>611421331RT2</t>
  </si>
  <si>
    <t>Oprava váp.omítek stropů do 30% plochy - štukových s použitím suché maltové směsi</t>
  </si>
  <si>
    <t>612421331RT2</t>
  </si>
  <si>
    <t>Oprava vápen.omítek stěn do 30 % pl. - štukových s použitím suché maltové směsi</t>
  </si>
  <si>
    <t>612421615R00</t>
  </si>
  <si>
    <t>Omítka vnitřní zdiva, MVC, hrubá zatřená tělocvična fabion</t>
  </si>
  <si>
    <t>(9,9+9,9+17,4+17,4+1,6)*0,3</t>
  </si>
  <si>
    <t>6-01</t>
  </si>
  <si>
    <t xml:space="preserve">vyrovnání zdiva sanační systém tl. 10 mm dle PD </t>
  </si>
  <si>
    <t>6-02</t>
  </si>
  <si>
    <t xml:space="preserve">difuzně propustná cem. sulf stěrka 2 kg/m2 dle PD </t>
  </si>
  <si>
    <t>6-03</t>
  </si>
  <si>
    <t>vnější sanační jádrová tep. izol. omítka dle PD tl.25mm</t>
  </si>
  <si>
    <t>6-04</t>
  </si>
  <si>
    <t xml:space="preserve">vnější omítka vápenný štuk dle PD </t>
  </si>
  <si>
    <t>6-05</t>
  </si>
  <si>
    <t xml:space="preserve">nátěr fasády, hydrofobní + penetrace </t>
  </si>
  <si>
    <t>6-07</t>
  </si>
  <si>
    <t>nátěr fasády, vápenou či silikátovou barvou součinitel difuze Sd=0,05m</t>
  </si>
  <si>
    <t>6-06</t>
  </si>
  <si>
    <t>fiixační sanační postřik zdiva předstěny vnitřní tělocvična</t>
  </si>
  <si>
    <t>632450234XX</t>
  </si>
  <si>
    <t xml:space="preserve">Litý cementový potěr s ochranným postřikem tl.5cm </t>
  </si>
  <si>
    <t>94</t>
  </si>
  <si>
    <t>Lešení a stavební výtahy</t>
  </si>
  <si>
    <t>941955001R00</t>
  </si>
  <si>
    <t>Lešení lehké pomocné, výška podlahy do 1,2 m omítky</t>
  </si>
  <si>
    <t>(9,9+9,9+17,4+17,4)*1,5</t>
  </si>
  <si>
    <t>941955003R00</t>
  </si>
  <si>
    <t>Lešení lehké pomocné, výška podlahy do 2,5 m podhled</t>
  </si>
  <si>
    <t>95</t>
  </si>
  <si>
    <t>Dokončovací konstrukce na pozemních stavbách</t>
  </si>
  <si>
    <t>952901114R00</t>
  </si>
  <si>
    <t xml:space="preserve">Vyčištění budov o výšce podlaží nad 4 m </t>
  </si>
  <si>
    <t>952902110R00</t>
  </si>
  <si>
    <t xml:space="preserve">Čištění zametáním v místnostech a chodbách </t>
  </si>
  <si>
    <t>953991121R00</t>
  </si>
  <si>
    <t xml:space="preserve">Osazení hmoždinek ve stěnách z cihel DN 10 - 12 mm </t>
  </si>
  <si>
    <t>kus</t>
  </si>
  <si>
    <t>307,2*5*1,05</t>
  </si>
  <si>
    <t>95-01</t>
  </si>
  <si>
    <t xml:space="preserve">zednické výpomoci pro řemesla </t>
  </si>
  <si>
    <t>hod</t>
  </si>
  <si>
    <t>96</t>
  </si>
  <si>
    <t>Bourání konstrukcí</t>
  </si>
  <si>
    <t>965043331R00</t>
  </si>
  <si>
    <t xml:space="preserve">Bourání podkladů bet., potěr tl. 10 cm, pl. 4 m2 </t>
  </si>
  <si>
    <t>1,6*0,8*0,15</t>
  </si>
  <si>
    <t>965081713RT1</t>
  </si>
  <si>
    <t>Bourání dlaždic keramických tl. 1 cm, nad 1 m2 ručně, dlaždice keramické</t>
  </si>
  <si>
    <t>1,6*0,8</t>
  </si>
  <si>
    <t>965082933R00</t>
  </si>
  <si>
    <t xml:space="preserve">Odstranění násypu tl. do 20 cm, plocha nad 2 m2 </t>
  </si>
  <si>
    <t>175*0,2</t>
  </si>
  <si>
    <t>978011141R00</t>
  </si>
  <si>
    <t xml:space="preserve">Otlučení omítek vnitřních vápenných stropů do 30 % </t>
  </si>
  <si>
    <t>978013141R00</t>
  </si>
  <si>
    <t xml:space="preserve">Otlučení omítek vnitřních stěn v rozsahu do 30 % </t>
  </si>
  <si>
    <t>17,4*2,15+9,9*2,15</t>
  </si>
  <si>
    <t>17,4*2,15-1,45*1,75*4-1,8*2,15</t>
  </si>
  <si>
    <t>9,9*2,15-1,45*1,75*3+2,15*0,4*2*7</t>
  </si>
  <si>
    <t>1,45*0,4*8</t>
  </si>
  <si>
    <t>978013191R00</t>
  </si>
  <si>
    <t xml:space="preserve">Otlučení omítek vnitřních stěn v rozsahu do 100 % </t>
  </si>
  <si>
    <t>17,4*2,4+9,9*2,4-1,6*2+0,8*2*2,4</t>
  </si>
  <si>
    <t>17,4*2,4-1,45*1,25*4-1,8*2,4</t>
  </si>
  <si>
    <t>0,15*2*2,4*5+9,9*2,4-1,45*1,25*3</t>
  </si>
  <si>
    <t>0,15*2*2,4*3+0,25*2*1,25*7</t>
  </si>
  <si>
    <t>978023411R00</t>
  </si>
  <si>
    <t xml:space="preserve">Vysekání a úprava spár zdiva cihelného mimo komín. </t>
  </si>
  <si>
    <t>97</t>
  </si>
  <si>
    <t>Prorážení otvorů</t>
  </si>
  <si>
    <t>979071121R00</t>
  </si>
  <si>
    <t>Očištění vybour. kostek drobných s výplní kam. těž zámkové dlažby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</si>
  <si>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</si>
  <si>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</si>
  <si>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</si>
  <si>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</si>
  <si>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</si>
  <si>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</si>
  <si>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711111002x01</t>
  </si>
  <si>
    <t>Izolace proti vlhk.vodor. nátěr asf.lak za studena vč.dod.asfaltové emulze modifikované latexem</t>
  </si>
  <si>
    <t>711112002x01</t>
  </si>
  <si>
    <t>Izolace proti vlhkosti svislá asf. lak, za studena vč.dod.asfaltové emulze modifikované latexem</t>
  </si>
  <si>
    <t>(9,9+9,9+17,4+17,4)*0,25</t>
  </si>
  <si>
    <t>711-01</t>
  </si>
  <si>
    <t xml:space="preserve">seříznutí stáv. noppové folie, přesun ukonč. lišty </t>
  </si>
  <si>
    <t>m</t>
  </si>
  <si>
    <t>9,2+8,65+0,7</t>
  </si>
  <si>
    <t>711-02</t>
  </si>
  <si>
    <t>d+m izol. proti zemní vlhkosti bitumenovou stěrkou tl.4mm, dle PD</t>
  </si>
  <si>
    <t>podlaha:175</t>
  </si>
  <si>
    <t>vytažení na stěny:13,65</t>
  </si>
  <si>
    <t>711-03</t>
  </si>
  <si>
    <t>d+m fabion propojení izol. zdiva a podlahy š. 300 mm dle PD</t>
  </si>
  <si>
    <t>9,9+9,9+17,4+17,4+1,6</t>
  </si>
  <si>
    <t>711482020XX</t>
  </si>
  <si>
    <t>Izolační systém svisle tl. 8 mm včetně dodávky fólie  a doplňků</t>
  </si>
  <si>
    <t>(17,5+0,7)*1*1,2</t>
  </si>
  <si>
    <t>998711201R00</t>
  </si>
  <si>
    <t xml:space="preserve">Přesun hmot pro izolace proti vodě, výšky do 6 m </t>
  </si>
  <si>
    <t>712</t>
  </si>
  <si>
    <t>Živičné krytiny</t>
  </si>
  <si>
    <t>712300831XX</t>
  </si>
  <si>
    <t xml:space="preserve">Odstranění lepenky A 400 H tělocvična podlaha </t>
  </si>
  <si>
    <t>713</t>
  </si>
  <si>
    <t>Izolace tepelné</t>
  </si>
  <si>
    <t>713121111R00</t>
  </si>
  <si>
    <t xml:space="preserve">Izolace tepelná podlah na sucho, jednovrstvá </t>
  </si>
  <si>
    <t>713191100RT9</t>
  </si>
  <si>
    <t xml:space="preserve">Položení izolační fólie včetně dodávky fólie PE </t>
  </si>
  <si>
    <t>175*1,2*2</t>
  </si>
  <si>
    <t>713191221R00</t>
  </si>
  <si>
    <t xml:space="preserve">Izolace tepelná podlah obložení stěn pásky 100 mm </t>
  </si>
  <si>
    <t>9,9+9,9+17,4+17,4</t>
  </si>
  <si>
    <t>28375768.A</t>
  </si>
  <si>
    <t>Deska polystyrén samozhášivý EPS 150 S</t>
  </si>
  <si>
    <t>175*0,06*1,05</t>
  </si>
  <si>
    <t>28376081</t>
  </si>
  <si>
    <t>Páska okrajová PE standard 100/8 mm, dl. 50 m</t>
  </si>
  <si>
    <t>54,6*1,1</t>
  </si>
  <si>
    <t>998713201R00</t>
  </si>
  <si>
    <t xml:space="preserve">Přesun hmot pro izolace tepelné, výšky do 6 m </t>
  </si>
  <si>
    <t>730</t>
  </si>
  <si>
    <t>Ústřední vytápění</t>
  </si>
  <si>
    <t>735151821R00</t>
  </si>
  <si>
    <t xml:space="preserve">Demontáž otopných těles panelových 2řadých,1500 mm </t>
  </si>
  <si>
    <t>735191910R00</t>
  </si>
  <si>
    <t xml:space="preserve">Napuštění vody do otopného systému - bez kotle </t>
  </si>
  <si>
    <t>735192923R00</t>
  </si>
  <si>
    <t xml:space="preserve">Zpětná montáž otop.těles panel.2řadých,1500 mm </t>
  </si>
  <si>
    <t>735494811R00</t>
  </si>
  <si>
    <t xml:space="preserve">Vypuštění vody z otopných těles </t>
  </si>
  <si>
    <t>7*1,45*1,1*2</t>
  </si>
  <si>
    <t>998735201R00</t>
  </si>
  <si>
    <t xml:space="preserve">Přesun hmot pro otopná tělesa, výšky do 6 m </t>
  </si>
  <si>
    <t>762</t>
  </si>
  <si>
    <t>Konstrukce tesařské</t>
  </si>
  <si>
    <t>762522812R00</t>
  </si>
  <si>
    <t xml:space="preserve">Demontáž podlah s polštáři z prken tl. do 50 mm </t>
  </si>
  <si>
    <t>762526811R00</t>
  </si>
  <si>
    <t xml:space="preserve">Demontáž podlah bez polštářů z dřevotřísky do 2 cm </t>
  </si>
  <si>
    <t>175*3</t>
  </si>
  <si>
    <t>766</t>
  </si>
  <si>
    <t>Konstrukce truhlářské</t>
  </si>
  <si>
    <t>766411811R00</t>
  </si>
  <si>
    <t>Demontáž obložení stěn panely velikosti do 1,5 m2 obklad radiátorů</t>
  </si>
  <si>
    <t>1,75*1,15*7</t>
  </si>
  <si>
    <t>766411821R00</t>
  </si>
  <si>
    <t xml:space="preserve">Demontáž obložení stěn palubkami </t>
  </si>
  <si>
    <t>17,4*2*2-3,6-1,45*2*4</t>
  </si>
  <si>
    <t>9,9*2-1,45*2*3+9,9*2-3,2</t>
  </si>
  <si>
    <t>0,8*2*2</t>
  </si>
  <si>
    <t>766411822R00</t>
  </si>
  <si>
    <t xml:space="preserve">Demontáž podkladových roštů obložení stěn </t>
  </si>
  <si>
    <t>stěny.:85,30</t>
  </si>
  <si>
    <t>kryty rad. :14,09</t>
  </si>
  <si>
    <t>766416132R00</t>
  </si>
  <si>
    <t xml:space="preserve">Obložení stěn nad 5 m2, panely dýhované, do 1,5 m2 </t>
  </si>
  <si>
    <t>94+12</t>
  </si>
  <si>
    <t>766417111R00</t>
  </si>
  <si>
    <t xml:space="preserve">Podkladový rošt pod obložení stěn </t>
  </si>
  <si>
    <t>(17,4+17,4+9,9+9,9-1,6-1,8)*2,4*2,5</t>
  </si>
  <si>
    <t>766-01.1</t>
  </si>
  <si>
    <t>demontáž žebřin, basket. desky, bradla vč.naložení  na dopravní prostředem</t>
  </si>
  <si>
    <t>766-01.2</t>
  </si>
  <si>
    <t>demontáž žebřin, basket. desky, bradla - odvoz vč.likvidace</t>
  </si>
  <si>
    <t>766-02</t>
  </si>
  <si>
    <t xml:space="preserve">d+m sklopná dřev. police 50/30 cm tl. 20 mm dle PD </t>
  </si>
  <si>
    <t>766-03</t>
  </si>
  <si>
    <t>d+m vyrovnávací dřev. práh tl. 40-90 mm, 160/80 cm + nátěr, dle PD</t>
  </si>
  <si>
    <t>766-04</t>
  </si>
  <si>
    <t>dodávka celobuk. překližka tl. 15 mm vč.vyfréz.otvorů</t>
  </si>
  <si>
    <t>106*1,1</t>
  </si>
  <si>
    <t>766-05</t>
  </si>
  <si>
    <t xml:space="preserve">dodávka hranolů 90/120 mm </t>
  </si>
  <si>
    <t>307,2*1,1*0,09*0,12</t>
  </si>
  <si>
    <t>998762202R00</t>
  </si>
  <si>
    <t xml:space="preserve">Přesun hmot pro tesařské konstrukce, výšky do 12 m </t>
  </si>
  <si>
    <t>767</t>
  </si>
  <si>
    <t>Konstrukce zámečnické</t>
  </si>
  <si>
    <t>767-01.1</t>
  </si>
  <si>
    <t>demont. šplhací lana, kotvení volejbal. sítí, šplh  tyče, kruhy vč.naložení na dopravní prostředek</t>
  </si>
  <si>
    <t>767-01.2</t>
  </si>
  <si>
    <t>demont. šplhací lana, kotvení volejbal. sítí, šplh  tyče, kruhy - odvoz + likvidace</t>
  </si>
  <si>
    <t>767-02</t>
  </si>
  <si>
    <t xml:space="preserve">demontáž + likvidace skřínky </t>
  </si>
  <si>
    <t>767-03</t>
  </si>
  <si>
    <t>d+m lajnování hřiště, šířka čáty 50 mm dle PD basketbal</t>
  </si>
  <si>
    <t>767-04</t>
  </si>
  <si>
    <t>d+m lajnování hřiště dle PD š. čáry 50 mm dle PD tenis</t>
  </si>
  <si>
    <t>767-05</t>
  </si>
  <si>
    <t>d+m lajnování hřiště dle PD š. čáry 50 mm dle PD volejbal</t>
  </si>
  <si>
    <t>767-C01</t>
  </si>
  <si>
    <t xml:space="preserve">d+m volejbalové sloupky komplet dle PD </t>
  </si>
  <si>
    <t>pár</t>
  </si>
  <si>
    <t>767-C02</t>
  </si>
  <si>
    <t xml:space="preserve">d+m tělocvičné žebřiny komplet dle PD </t>
  </si>
  <si>
    <t>767-C03</t>
  </si>
  <si>
    <t xml:space="preserve">d+m gymnastické kruhy komplet dle PD </t>
  </si>
  <si>
    <t>767-C04</t>
  </si>
  <si>
    <t xml:space="preserve">d+m šplhová tyč komplet dle PD </t>
  </si>
  <si>
    <t>767-C05</t>
  </si>
  <si>
    <t xml:space="preserve">d+m šplhové lano komplet dle PD </t>
  </si>
  <si>
    <t>767-C06</t>
  </si>
  <si>
    <t xml:space="preserve">d+m konstrukce pro tyče a lana komplet dle PD </t>
  </si>
  <si>
    <t>767-C07</t>
  </si>
  <si>
    <t>d+m basketbal deska 180/105 cm, koš, sítka, kce pro desku komplet dle PD</t>
  </si>
  <si>
    <t>767-C08</t>
  </si>
  <si>
    <t>d+m basketbal. deska 170/105 cm, koš, sítka kce pro desku komplet dle PD</t>
  </si>
  <si>
    <t>767-C09</t>
  </si>
  <si>
    <t xml:space="preserve">d+m pomocná ocel. kce krytů  radiátorů + nátěr </t>
  </si>
  <si>
    <t>767-R1</t>
  </si>
  <si>
    <t>R1 demont+zpětná montáž, repase nátěr hrazda dle PD</t>
  </si>
  <si>
    <t>767-R2</t>
  </si>
  <si>
    <t>R2  demont.+zpětná montáž  výklopné kladiny repase , nátěr, dle PD</t>
  </si>
  <si>
    <t>767-R3</t>
  </si>
  <si>
    <t>R3  demont.+zpětná montáž výklopný žebřík, repase nátěr dle PD</t>
  </si>
  <si>
    <t>767-R4</t>
  </si>
  <si>
    <t xml:space="preserve">R4  repase, nátěr dveřní mříž, záruben 160/200 </t>
  </si>
  <si>
    <t>767-Z01</t>
  </si>
  <si>
    <t>d+m vnitřní proskl. al. stěna s dveřmi 160/330 dle PD</t>
  </si>
  <si>
    <t>767-Z02</t>
  </si>
  <si>
    <t>d+m výklopné ochr. kryty oken 140/315, nátěr, dle PD</t>
  </si>
  <si>
    <t>767-Z03</t>
  </si>
  <si>
    <t>d+m výklopné ochr. kryty dveří 175/330, nátěr, dle PD</t>
  </si>
  <si>
    <t>767-Z04</t>
  </si>
  <si>
    <t xml:space="preserve">d+m podlahová přechod. lišta AL dle PD dl. 146 cm </t>
  </si>
  <si>
    <t>767122811XX2</t>
  </si>
  <si>
    <t>Demontáž stěn s drátěnou sítí šroubovaných okna dveře</t>
  </si>
  <si>
    <t>1,45*3,15*7+1,75*3,15</t>
  </si>
  <si>
    <t>767581802XX1</t>
  </si>
  <si>
    <t xml:space="preserve">Demontáž podhledů - mříže </t>
  </si>
  <si>
    <t>767584502XX3</t>
  </si>
  <si>
    <t xml:space="preserve">Montáž podhledů mříže strop </t>
  </si>
  <si>
    <t>998767201R00</t>
  </si>
  <si>
    <t xml:space="preserve">Přesun hmot pro zámečnické konstr., výšky do 6 m </t>
  </si>
  <si>
    <t>775</t>
  </si>
  <si>
    <t>Podlahy vlysové a parketové</t>
  </si>
  <si>
    <t>775511800R00</t>
  </si>
  <si>
    <t xml:space="preserve">Demontáž podlah vlysových lepených včetně lišt </t>
  </si>
  <si>
    <t>175</t>
  </si>
  <si>
    <t>775-01</t>
  </si>
  <si>
    <t>M+D třílamelová dřev. podlaha dub s tlumící vrstvou tl. 30 mm, vč.povrchové úpravy</t>
  </si>
  <si>
    <t>77500-0002</t>
  </si>
  <si>
    <t>M+D obvodové lišty s ventilací vč.instalace vč.povrchové úpravy</t>
  </si>
  <si>
    <t>2*17,4+2*9,9-1,8-1,6</t>
  </si>
  <si>
    <t>77500-0004</t>
  </si>
  <si>
    <t xml:space="preserve">M+D lajnování dle požadavku stavebníka </t>
  </si>
  <si>
    <t>998775201R00</t>
  </si>
  <si>
    <t xml:space="preserve">Přesun hmot pro podlahy vlysové, výšky do 6 m </t>
  </si>
  <si>
    <t>783</t>
  </si>
  <si>
    <t>Nátěry</t>
  </si>
  <si>
    <t>783780050RAA</t>
  </si>
  <si>
    <t>Nátěr protihnilobný tesařských konstrukcí trojnásobný Wolmanitem</t>
  </si>
  <si>
    <t>307,2*0,42</t>
  </si>
  <si>
    <t>783950010RAA</t>
  </si>
  <si>
    <t>Oprava nátěrů kovových konstrukcí syntet. lakem oškrábání, odrezivění, 1x krycí + 1x email</t>
  </si>
  <si>
    <t>783950010RAB</t>
  </si>
  <si>
    <t>Oprava nátěrů kovových konstrukcí syntet. lakem opálení, odmaštění, 1x krycí + 1x email, podhled</t>
  </si>
  <si>
    <t>784</t>
  </si>
  <si>
    <t>Malby</t>
  </si>
  <si>
    <t>784410010RAB</t>
  </si>
  <si>
    <t>Pačokování vápenným mlékem dvojnásobné s obroušením a sádrováním</t>
  </si>
  <si>
    <t>175+113</t>
  </si>
  <si>
    <t>784450020RA0</t>
  </si>
  <si>
    <t xml:space="preserve">Malba ze směsi, penetrace 1x, bílá 2x </t>
  </si>
  <si>
    <t>M21</t>
  </si>
  <si>
    <t>Elektromontáže</t>
  </si>
  <si>
    <t>M21-01</t>
  </si>
  <si>
    <t xml:space="preserve">dodávka  zářivkových svitidel + montáž </t>
  </si>
  <si>
    <t>M21-02</t>
  </si>
  <si>
    <t xml:space="preserve">demontáž svítidel + likvidace </t>
  </si>
  <si>
    <t>M21-03</t>
  </si>
  <si>
    <t xml:space="preserve">revize </t>
  </si>
  <si>
    <t>M22</t>
  </si>
  <si>
    <t>Montáž sdělovací a zabezp. techniky</t>
  </si>
  <si>
    <t>M22-01</t>
  </si>
  <si>
    <t xml:space="preserve">d+m školní zvonek s krycí mřížkou </t>
  </si>
  <si>
    <t>M22-02</t>
  </si>
  <si>
    <t xml:space="preserve">d+m reproduktor školního rozhlasu s krycí mřížkou </t>
  </si>
  <si>
    <t>M22-03</t>
  </si>
  <si>
    <t xml:space="preserve">d+m dveřní zvonek s krycí mřížkou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</si>
  <si>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</si>
  <si>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</si>
  <si>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</si>
  <si>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</si>
  <si>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</si>
  <si>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</si>
  <si>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</si>
  <si>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</si>
  <si>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</si>
  <si>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</si>
  <si>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</si>
  <si>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</si>
  <si>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</si>
  <si>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</si>
  <si>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979999999R00</t>
  </si>
  <si>
    <t xml:space="preserve">Poplatek za skladku s příměsí </t>
  </si>
  <si>
    <t>Zařízení staveniště</t>
  </si>
  <si>
    <t>ZŠ a MŠ Brno, Husova 17 - rekonstrukce tělocvičny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</si>
</sst>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Změna 19.2.2016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79</v>
      </c>
      <c r="B7" s="24"/>
      <c r="C7" s="25" t="s">
        <v>457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7"/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7">
        <f>Projektant</f>
        <v>0</v>
      </c>
      <c r="D9" s="207"/>
      <c r="E9" s="208"/>
      <c r="F9" s="11"/>
      <c r="G9" s="33"/>
      <c r="H9" s="34"/>
    </row>
    <row r="10" spans="1:8" ht="12.75">
      <c r="A10" s="28" t="s">
        <v>14</v>
      </c>
      <c r="B10" s="11"/>
      <c r="C10" s="207"/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/>
      <c r="D11" s="207"/>
      <c r="E11" s="207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9"/>
      <c r="D12" s="209"/>
      <c r="E12" s="20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Rekapitulace!A35</f>
        <v>Zařízení staveniště</v>
      </c>
      <c r="E15" s="57"/>
      <c r="F15" s="58"/>
      <c r="G15" s="55">
        <f>Rekapitulace!I35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10" t="s">
        <v>33</v>
      </c>
      <c r="B23" s="21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1">
        <f>C23-F32</f>
        <v>0</v>
      </c>
      <c r="G30" s="20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1">
        <f>ROUND(PRODUCT(F30,C31/100),0)</f>
        <v>0</v>
      </c>
      <c r="G31" s="20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1">
        <v>0</v>
      </c>
      <c r="G32" s="20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5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5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5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5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5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5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5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5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47:G47"/>
    <mergeCell ref="B48:G48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H36" sqref="H36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6" t="str">
        <f>CONCATENATE(cislostavby," ",nazevstavby)</f>
        <v>PP.Arch012 ZŠ a MŠ Brno, Husova 17 - rekonstrukce tělocvičny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16" t="s">
        <v>50</v>
      </c>
      <c r="B2" s="217"/>
      <c r="C2" s="102" t="str">
        <f>CONCATENATE(cisloobjektu," ",nazevobjektu)</f>
        <v>01 Stavební část</v>
      </c>
      <c r="D2" s="103"/>
      <c r="E2" s="104"/>
      <c r="F2" s="103"/>
      <c r="G2" s="218" t="s">
        <v>82</v>
      </c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1</v>
      </c>
      <c r="B7" s="114" t="str">
        <f>Položky!C7</f>
        <v>Zemní práce</v>
      </c>
      <c r="C7" s="65"/>
      <c r="D7" s="115"/>
      <c r="E7" s="198">
        <f>Položky!BA18</f>
        <v>0</v>
      </c>
      <c r="F7" s="199">
        <f>Položky!BB18</f>
        <v>0</v>
      </c>
      <c r="G7" s="199">
        <f>Položky!BC18</f>
        <v>0</v>
      </c>
      <c r="H7" s="199">
        <f>Položky!BD18</f>
        <v>0</v>
      </c>
      <c r="I7" s="200">
        <f>Položky!BE18</f>
        <v>0</v>
      </c>
    </row>
    <row r="8" spans="1:9" s="34" customFormat="1" ht="12.75">
      <c r="A8" s="197" t="str">
        <f>Položky!B19</f>
        <v>11</v>
      </c>
      <c r="B8" s="114" t="str">
        <f>Položky!C19</f>
        <v>Přípravné a přidružené práce</v>
      </c>
      <c r="C8" s="65"/>
      <c r="D8" s="115"/>
      <c r="E8" s="198">
        <f>Položky!BA25</f>
        <v>0</v>
      </c>
      <c r="F8" s="199">
        <f>Položky!BB25</f>
        <v>0</v>
      </c>
      <c r="G8" s="199">
        <f>Položky!BC25</f>
        <v>0</v>
      </c>
      <c r="H8" s="199">
        <f>Položky!BD25</f>
        <v>0</v>
      </c>
      <c r="I8" s="200">
        <f>Položky!BE25</f>
        <v>0</v>
      </c>
    </row>
    <row r="9" spans="1:9" s="34" customFormat="1" ht="12.75">
      <c r="A9" s="197" t="str">
        <f>Položky!B26</f>
        <v>2</v>
      </c>
      <c r="B9" s="114" t="str">
        <f>Položky!C26</f>
        <v>Základy a zvláštní zakládání</v>
      </c>
      <c r="C9" s="65"/>
      <c r="D9" s="115"/>
      <c r="E9" s="198">
        <f>Položky!BA46</f>
        <v>0</v>
      </c>
      <c r="F9" s="199">
        <f>Položky!BB46</f>
        <v>0</v>
      </c>
      <c r="G9" s="199">
        <f>Položky!BC46</f>
        <v>0</v>
      </c>
      <c r="H9" s="199">
        <f>Položky!BD46</f>
        <v>0</v>
      </c>
      <c r="I9" s="200">
        <f>Položky!BE46</f>
        <v>0</v>
      </c>
    </row>
    <row r="10" spans="1:9" s="34" customFormat="1" ht="12.75">
      <c r="A10" s="197" t="str">
        <f>Položky!B47</f>
        <v>5</v>
      </c>
      <c r="B10" s="114" t="str">
        <f>Položky!C47</f>
        <v>Komunikace</v>
      </c>
      <c r="C10" s="65"/>
      <c r="D10" s="115"/>
      <c r="E10" s="198">
        <f>Položky!BA51</f>
        <v>0</v>
      </c>
      <c r="F10" s="199">
        <f>Položky!BB51</f>
        <v>0</v>
      </c>
      <c r="G10" s="199">
        <f>Položky!BC51</f>
        <v>0</v>
      </c>
      <c r="H10" s="199">
        <f>Položky!BD51</f>
        <v>0</v>
      </c>
      <c r="I10" s="200">
        <f>Položky!BE51</f>
        <v>0</v>
      </c>
    </row>
    <row r="11" spans="1:9" s="34" customFormat="1" ht="12.75">
      <c r="A11" s="197" t="str">
        <f>Položky!B52</f>
        <v>6</v>
      </c>
      <c r="B11" s="114" t="str">
        <f>Položky!C52</f>
        <v>Úpravy povrchu, podlahy</v>
      </c>
      <c r="C11" s="65"/>
      <c r="D11" s="115"/>
      <c r="E11" s="198">
        <f>Položky!BA67</f>
        <v>0</v>
      </c>
      <c r="F11" s="199">
        <f>Položky!BB67</f>
        <v>0</v>
      </c>
      <c r="G11" s="199">
        <f>Položky!BC67</f>
        <v>0</v>
      </c>
      <c r="H11" s="199">
        <f>Položky!BD67</f>
        <v>0</v>
      </c>
      <c r="I11" s="200">
        <f>Položky!BE67</f>
        <v>0</v>
      </c>
    </row>
    <row r="12" spans="1:9" s="34" customFormat="1" ht="12.75">
      <c r="A12" s="197" t="str">
        <f>Položky!B68</f>
        <v>94</v>
      </c>
      <c r="B12" s="114" t="str">
        <f>Položky!C68</f>
        <v>Lešení a stavební výtahy</v>
      </c>
      <c r="C12" s="65"/>
      <c r="D12" s="115"/>
      <c r="E12" s="198">
        <f>Položky!BA72</f>
        <v>0</v>
      </c>
      <c r="F12" s="199">
        <f>Položky!BB72</f>
        <v>0</v>
      </c>
      <c r="G12" s="199">
        <f>Položky!BC72</f>
        <v>0</v>
      </c>
      <c r="H12" s="199">
        <f>Položky!BD72</f>
        <v>0</v>
      </c>
      <c r="I12" s="200">
        <f>Položky!BE72</f>
        <v>0</v>
      </c>
    </row>
    <row r="13" spans="1:9" s="34" customFormat="1" ht="12.75">
      <c r="A13" s="197" t="str">
        <f>Položky!B73</f>
        <v>95</v>
      </c>
      <c r="B13" s="114" t="str">
        <f>Položky!C73</f>
        <v>Dokončovací konstrukce na pozemních stavbách</v>
      </c>
      <c r="C13" s="65"/>
      <c r="D13" s="115"/>
      <c r="E13" s="198">
        <f>Položky!BA79</f>
        <v>0</v>
      </c>
      <c r="F13" s="199">
        <f>Položky!BB79</f>
        <v>0</v>
      </c>
      <c r="G13" s="199">
        <f>Položky!BC79</f>
        <v>0</v>
      </c>
      <c r="H13" s="199">
        <f>Položky!BD79</f>
        <v>0</v>
      </c>
      <c r="I13" s="200">
        <f>Položky!BE79</f>
        <v>0</v>
      </c>
    </row>
    <row r="14" spans="1:9" s="34" customFormat="1" ht="12.75">
      <c r="A14" s="197" t="str">
        <f>Položky!B80</f>
        <v>96</v>
      </c>
      <c r="B14" s="114" t="str">
        <f>Položky!C80</f>
        <v>Bourání konstrukcí</v>
      </c>
      <c r="C14" s="65"/>
      <c r="D14" s="115"/>
      <c r="E14" s="198">
        <f>Položky!BA99</f>
        <v>0</v>
      </c>
      <c r="F14" s="199">
        <f>Položky!BB99</f>
        <v>0</v>
      </c>
      <c r="G14" s="199">
        <f>Položky!BC99</f>
        <v>0</v>
      </c>
      <c r="H14" s="199">
        <f>Položky!BD99</f>
        <v>0</v>
      </c>
      <c r="I14" s="200">
        <f>Položky!BE99</f>
        <v>0</v>
      </c>
    </row>
    <row r="15" spans="1:9" s="34" customFormat="1" ht="12.75">
      <c r="A15" s="197" t="str">
        <f>Položky!B100</f>
        <v>97</v>
      </c>
      <c r="B15" s="114" t="str">
        <f>Položky!C100</f>
        <v>Prorážení otvorů</v>
      </c>
      <c r="C15" s="65"/>
      <c r="D15" s="115"/>
      <c r="E15" s="198">
        <f>Položky!BA102</f>
        <v>0</v>
      </c>
      <c r="F15" s="199">
        <f>Položky!BB102</f>
        <v>0</v>
      </c>
      <c r="G15" s="199">
        <f>Položky!BC102</f>
        <v>0</v>
      </c>
      <c r="H15" s="199">
        <f>Položky!BD102</f>
        <v>0</v>
      </c>
      <c r="I15" s="200">
        <f>Položky!BE102</f>
        <v>0</v>
      </c>
    </row>
    <row r="16" spans="1:9" s="34" customFormat="1" ht="12.75">
      <c r="A16" s="197" t="str">
        <f>Položky!B103</f>
        <v>99</v>
      </c>
      <c r="B16" s="114" t="str">
        <f>Položky!C103</f>
        <v>Staveništní přesun hmot</v>
      </c>
      <c r="C16" s="65"/>
      <c r="D16" s="115"/>
      <c r="E16" s="198">
        <f>Položky!BA105</f>
        <v>0</v>
      </c>
      <c r="F16" s="199">
        <f>Položky!BB105</f>
        <v>0</v>
      </c>
      <c r="G16" s="199">
        <f>Položky!BC105</f>
        <v>0</v>
      </c>
      <c r="H16" s="199">
        <f>Položky!BD105</f>
        <v>0</v>
      </c>
      <c r="I16" s="200">
        <f>Položky!BE105</f>
        <v>0</v>
      </c>
    </row>
    <row r="17" spans="1:9" s="34" customFormat="1" ht="12.75">
      <c r="A17" s="197" t="str">
        <f>Položky!B106</f>
        <v>711</v>
      </c>
      <c r="B17" s="114" t="str">
        <f>Položky!C106</f>
        <v>Izolace proti vodě</v>
      </c>
      <c r="C17" s="65"/>
      <c r="D17" s="115"/>
      <c r="E17" s="198">
        <f>Položky!BA120</f>
        <v>0</v>
      </c>
      <c r="F17" s="199">
        <f>Položky!BB120</f>
        <v>0</v>
      </c>
      <c r="G17" s="199">
        <f>Položky!BC120</f>
        <v>0</v>
      </c>
      <c r="H17" s="199">
        <f>Položky!BD120</f>
        <v>0</v>
      </c>
      <c r="I17" s="200">
        <f>Položky!BE120</f>
        <v>0</v>
      </c>
    </row>
    <row r="18" spans="1:9" s="34" customFormat="1" ht="12.75">
      <c r="A18" s="197" t="str">
        <f>Položky!B121</f>
        <v>712</v>
      </c>
      <c r="B18" s="114" t="str">
        <f>Položky!C121</f>
        <v>Živičné krytiny</v>
      </c>
      <c r="C18" s="65"/>
      <c r="D18" s="115"/>
      <c r="E18" s="198">
        <f>Položky!BA123</f>
        <v>0</v>
      </c>
      <c r="F18" s="199">
        <f>Položky!BB123</f>
        <v>0</v>
      </c>
      <c r="G18" s="199">
        <f>Položky!BC123</f>
        <v>0</v>
      </c>
      <c r="H18" s="199">
        <f>Položky!BD123</f>
        <v>0</v>
      </c>
      <c r="I18" s="200">
        <f>Položky!BE123</f>
        <v>0</v>
      </c>
    </row>
    <row r="19" spans="1:9" s="34" customFormat="1" ht="12.75">
      <c r="A19" s="197" t="str">
        <f>Položky!B124</f>
        <v>713</v>
      </c>
      <c r="B19" s="114" t="str">
        <f>Položky!C124</f>
        <v>Izolace tepelné</v>
      </c>
      <c r="C19" s="65"/>
      <c r="D19" s="115"/>
      <c r="E19" s="198">
        <f>Položky!BA135</f>
        <v>0</v>
      </c>
      <c r="F19" s="199">
        <f>Položky!BB135</f>
        <v>0</v>
      </c>
      <c r="G19" s="199">
        <f>Položky!BC135</f>
        <v>0</v>
      </c>
      <c r="H19" s="199">
        <f>Položky!BD135</f>
        <v>0</v>
      </c>
      <c r="I19" s="200">
        <f>Položky!BE135</f>
        <v>0</v>
      </c>
    </row>
    <row r="20" spans="1:9" s="34" customFormat="1" ht="12.75">
      <c r="A20" s="197" t="str">
        <f>Položky!B136</f>
        <v>730</v>
      </c>
      <c r="B20" s="114" t="str">
        <f>Položky!C136</f>
        <v>Ústřední vytápění</v>
      </c>
      <c r="C20" s="65"/>
      <c r="D20" s="115"/>
      <c r="E20" s="198">
        <f>Položky!BA143</f>
        <v>0</v>
      </c>
      <c r="F20" s="199">
        <f>Položky!BB143</f>
        <v>0</v>
      </c>
      <c r="G20" s="199">
        <f>Položky!BC143</f>
        <v>0</v>
      </c>
      <c r="H20" s="199">
        <f>Položky!BD143</f>
        <v>0</v>
      </c>
      <c r="I20" s="200">
        <f>Položky!BE143</f>
        <v>0</v>
      </c>
    </row>
    <row r="21" spans="1:9" s="34" customFormat="1" ht="12.75">
      <c r="A21" s="197" t="str">
        <f>Položky!B144</f>
        <v>762</v>
      </c>
      <c r="B21" s="114" t="str">
        <f>Položky!C144</f>
        <v>Konstrukce tesařské</v>
      </c>
      <c r="C21" s="65"/>
      <c r="D21" s="115"/>
      <c r="E21" s="198">
        <f>Položky!BA148</f>
        <v>0</v>
      </c>
      <c r="F21" s="199">
        <f>Položky!BB148</f>
        <v>0</v>
      </c>
      <c r="G21" s="199">
        <f>Položky!BC148</f>
        <v>0</v>
      </c>
      <c r="H21" s="199">
        <f>Položky!BD148</f>
        <v>0</v>
      </c>
      <c r="I21" s="200">
        <f>Položky!BE148</f>
        <v>0</v>
      </c>
    </row>
    <row r="22" spans="1:9" s="34" customFormat="1" ht="12.75">
      <c r="A22" s="197" t="str">
        <f>Položky!B149</f>
        <v>766</v>
      </c>
      <c r="B22" s="114" t="str">
        <f>Položky!C149</f>
        <v>Konstrukce truhlářské</v>
      </c>
      <c r="C22" s="65"/>
      <c r="D22" s="115"/>
      <c r="E22" s="198">
        <f>Položky!BA172</f>
        <v>0</v>
      </c>
      <c r="F22" s="199">
        <f>Položky!BB172</f>
        <v>0</v>
      </c>
      <c r="G22" s="199">
        <f>Položky!BC172</f>
        <v>0</v>
      </c>
      <c r="H22" s="199">
        <f>Položky!BD172</f>
        <v>0</v>
      </c>
      <c r="I22" s="200">
        <f>Položky!BE172</f>
        <v>0</v>
      </c>
    </row>
    <row r="23" spans="1:9" s="34" customFormat="1" ht="12.75">
      <c r="A23" s="197" t="str">
        <f>Položky!B173</f>
        <v>767</v>
      </c>
      <c r="B23" s="114" t="str">
        <f>Položky!C173</f>
        <v>Konstrukce zámečnické</v>
      </c>
      <c r="C23" s="65"/>
      <c r="D23" s="115"/>
      <c r="E23" s="198">
        <f>Položky!BA202</f>
        <v>0</v>
      </c>
      <c r="F23" s="199">
        <f>Položky!BB202</f>
        <v>0</v>
      </c>
      <c r="G23" s="199">
        <f>Položky!BC202</f>
        <v>0</v>
      </c>
      <c r="H23" s="199">
        <f>Položky!BD202</f>
        <v>0</v>
      </c>
      <c r="I23" s="200">
        <f>Položky!BE202</f>
        <v>0</v>
      </c>
    </row>
    <row r="24" spans="1:9" s="34" customFormat="1" ht="12.75">
      <c r="A24" s="197" t="str">
        <f>Položky!B203</f>
        <v>775</v>
      </c>
      <c r="B24" s="114" t="str">
        <f>Položky!C203</f>
        <v>Podlahy vlysové a parketové</v>
      </c>
      <c r="C24" s="65"/>
      <c r="D24" s="115"/>
      <c r="E24" s="198">
        <f>Položky!BA211</f>
        <v>0</v>
      </c>
      <c r="F24" s="199">
        <f>Položky!BB211</f>
        <v>0</v>
      </c>
      <c r="G24" s="199">
        <f>Položky!BC211</f>
        <v>0</v>
      </c>
      <c r="H24" s="199">
        <f>Položky!BD211</f>
        <v>0</v>
      </c>
      <c r="I24" s="200">
        <f>Položky!BE211</f>
        <v>0</v>
      </c>
    </row>
    <row r="25" spans="1:9" s="34" customFormat="1" ht="12.75">
      <c r="A25" s="197" t="str">
        <f>Položky!B212</f>
        <v>783</v>
      </c>
      <c r="B25" s="114" t="str">
        <f>Položky!C212</f>
        <v>Nátěry</v>
      </c>
      <c r="C25" s="65"/>
      <c r="D25" s="115"/>
      <c r="E25" s="198">
        <f>Položky!BA217</f>
        <v>0</v>
      </c>
      <c r="F25" s="199">
        <f>Položky!BB217</f>
        <v>0</v>
      </c>
      <c r="G25" s="199">
        <f>Položky!BC217</f>
        <v>0</v>
      </c>
      <c r="H25" s="199">
        <f>Položky!BD217</f>
        <v>0</v>
      </c>
      <c r="I25" s="200">
        <f>Položky!BE217</f>
        <v>0</v>
      </c>
    </row>
    <row r="26" spans="1:9" s="34" customFormat="1" ht="12.75">
      <c r="A26" s="197" t="str">
        <f>Položky!B218</f>
        <v>784</v>
      </c>
      <c r="B26" s="114" t="str">
        <f>Položky!C218</f>
        <v>Malby</v>
      </c>
      <c r="C26" s="65"/>
      <c r="D26" s="115"/>
      <c r="E26" s="198">
        <f>Položky!BA222</f>
        <v>0</v>
      </c>
      <c r="F26" s="199">
        <f>Položky!BB222</f>
        <v>0</v>
      </c>
      <c r="G26" s="199">
        <f>Položky!BC222</f>
        <v>0</v>
      </c>
      <c r="H26" s="199">
        <f>Položky!BD222</f>
        <v>0</v>
      </c>
      <c r="I26" s="200">
        <f>Položky!BE222</f>
        <v>0</v>
      </c>
    </row>
    <row r="27" spans="1:9" s="34" customFormat="1" ht="12.75">
      <c r="A27" s="197" t="str">
        <f>Položky!B223</f>
        <v>M21</v>
      </c>
      <c r="B27" s="114" t="str">
        <f>Položky!C223</f>
        <v>Elektromontáže</v>
      </c>
      <c r="C27" s="65"/>
      <c r="D27" s="115"/>
      <c r="E27" s="198">
        <f>Položky!BA227</f>
        <v>0</v>
      </c>
      <c r="F27" s="199">
        <f>Položky!BB227</f>
        <v>0</v>
      </c>
      <c r="G27" s="199">
        <f>Položky!BC227</f>
        <v>0</v>
      </c>
      <c r="H27" s="199">
        <f>Položky!BD227</f>
        <v>0</v>
      </c>
      <c r="I27" s="200">
        <f>Položky!BE227</f>
        <v>0</v>
      </c>
    </row>
    <row r="28" spans="1:9" s="34" customFormat="1" ht="12.75">
      <c r="A28" s="197" t="str">
        <f>Položky!B228</f>
        <v>M22</v>
      </c>
      <c r="B28" s="114" t="str">
        <f>Položky!C228</f>
        <v>Montáž sdělovací a zabezp. techniky</v>
      </c>
      <c r="C28" s="65"/>
      <c r="D28" s="115"/>
      <c r="E28" s="198">
        <f>Položky!BA232</f>
        <v>0</v>
      </c>
      <c r="F28" s="199">
        <f>Položky!BB232</f>
        <v>0</v>
      </c>
      <c r="G28" s="199">
        <f>Položky!BC232</f>
        <v>0</v>
      </c>
      <c r="H28" s="199">
        <f>Položky!BD232</f>
        <v>0</v>
      </c>
      <c r="I28" s="200">
        <f>Položky!BE232</f>
        <v>0</v>
      </c>
    </row>
    <row r="29" spans="1:9" s="34" customFormat="1" ht="13.5" thickBot="1">
      <c r="A29" s="197" t="str">
        <f>Položky!B233</f>
        <v>D96</v>
      </c>
      <c r="B29" s="114" t="str">
        <f>Položky!C233</f>
        <v>Přesuny suti a vybouraných hmot</v>
      </c>
      <c r="C29" s="65"/>
      <c r="D29" s="115"/>
      <c r="E29" s="198">
        <f>Položky!BA241</f>
        <v>0</v>
      </c>
      <c r="F29" s="199">
        <f>Položky!BB241</f>
        <v>0</v>
      </c>
      <c r="G29" s="199">
        <f>Položky!BC241</f>
        <v>0</v>
      </c>
      <c r="H29" s="199">
        <f>Položky!BD241</f>
        <v>0</v>
      </c>
      <c r="I29" s="200">
        <f>Položky!BE241</f>
        <v>0</v>
      </c>
    </row>
    <row r="30" spans="1:9" s="122" customFormat="1" ht="13.5" thickBot="1">
      <c r="A30" s="116"/>
      <c r="B30" s="117" t="s">
        <v>57</v>
      </c>
      <c r="C30" s="117"/>
      <c r="D30" s="118"/>
      <c r="E30" s="119">
        <f>SUM(E7:E29)</f>
        <v>0</v>
      </c>
      <c r="F30" s="120">
        <f>SUM(F7:F29)</f>
        <v>0</v>
      </c>
      <c r="G30" s="120">
        <f>SUM(G7:G29)</f>
        <v>0</v>
      </c>
      <c r="H30" s="120">
        <f>SUM(H7:H29)</f>
        <v>0</v>
      </c>
      <c r="I30" s="121">
        <f>SUM(I7:I29)</f>
        <v>0</v>
      </c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57" ht="19.5" customHeight="1">
      <c r="A32" s="106" t="s">
        <v>58</v>
      </c>
      <c r="B32" s="106"/>
      <c r="C32" s="106"/>
      <c r="D32" s="106"/>
      <c r="E32" s="106"/>
      <c r="F32" s="106"/>
      <c r="G32" s="123"/>
      <c r="H32" s="106"/>
      <c r="I32" s="106"/>
      <c r="BA32" s="40"/>
      <c r="BB32" s="40"/>
      <c r="BC32" s="40"/>
      <c r="BD32" s="40"/>
      <c r="BE32" s="40"/>
    </row>
    <row r="33" spans="1:9" ht="13.5" thickBo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12.75">
      <c r="A34" s="70" t="s">
        <v>59</v>
      </c>
      <c r="B34" s="71"/>
      <c r="C34" s="71"/>
      <c r="D34" s="124"/>
      <c r="E34" s="125" t="s">
        <v>60</v>
      </c>
      <c r="F34" s="126" t="s">
        <v>61</v>
      </c>
      <c r="G34" s="127" t="s">
        <v>62</v>
      </c>
      <c r="H34" s="128"/>
      <c r="I34" s="129" t="s">
        <v>60</v>
      </c>
    </row>
    <row r="35" spans="1:53" ht="12.75">
      <c r="A35" s="63" t="s">
        <v>456</v>
      </c>
      <c r="B35" s="54"/>
      <c r="C35" s="54"/>
      <c r="D35" s="130"/>
      <c r="E35" s="131"/>
      <c r="F35" s="132"/>
      <c r="G35" s="133">
        <f>CHOOSE(BA35+1,HSV+PSV,HSV+PSV+Mont,HSV+PSV+Dodavka+Mont,HSV,PSV,Mont,Dodavka,Mont+Dodavka,0)</f>
        <v>0</v>
      </c>
      <c r="H35" s="134"/>
      <c r="I35" s="135">
        <f>E35+F35*G35/100</f>
        <v>0</v>
      </c>
      <c r="BA35">
        <v>2</v>
      </c>
    </row>
    <row r="36" spans="1:9" ht="13.5" thickBot="1">
      <c r="A36" s="136"/>
      <c r="B36" s="137" t="s">
        <v>63</v>
      </c>
      <c r="C36" s="138"/>
      <c r="D36" s="139"/>
      <c r="E36" s="140"/>
      <c r="F36" s="141"/>
      <c r="G36" s="141"/>
      <c r="H36" s="212">
        <f>SUM(I35:I35)</f>
        <v>0</v>
      </c>
      <c r="I36" s="213"/>
    </row>
    <row r="38" spans="2:9" ht="12.75">
      <c r="B38" s="122"/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</sheetData>
  <sheetProtection/>
  <mergeCells count="4">
    <mergeCell ref="H36:I3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14"/>
  <sheetViews>
    <sheetView showGridLines="0" showZeros="0" tabSelected="1" zoomScalePageLayoutView="0" workbookViewId="0" topLeftCell="A1">
      <selection activeCell="A241" sqref="A241:IV243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78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48</v>
      </c>
      <c r="B3" s="215"/>
      <c r="C3" s="96" t="str">
        <f>CONCATENATE(cislostavby," ",nazevstavby)</f>
        <v>PP.Arch012 ZŠ a MŠ Brno, Husova 17 - rekonstrukce tělocvičny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24" t="s">
        <v>50</v>
      </c>
      <c r="B4" s="217"/>
      <c r="C4" s="102" t="str">
        <f>CONCATENATE(cisloobjektu," ",nazevobjektu)</f>
        <v>01 Stavební část</v>
      </c>
      <c r="D4" s="103"/>
      <c r="E4" s="225" t="str">
        <f>Rekapitulace!G2</f>
        <v>Změna 19.2.2016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73</v>
      </c>
      <c r="C7" s="162" t="s">
        <v>74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83</v>
      </c>
      <c r="C8" s="170" t="s">
        <v>84</v>
      </c>
      <c r="D8" s="171" t="s">
        <v>85</v>
      </c>
      <c r="E8" s="172">
        <v>2.8875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5" ht="12.75">
      <c r="A9" s="175"/>
      <c r="B9" s="177"/>
      <c r="C9" s="221" t="s">
        <v>86</v>
      </c>
      <c r="D9" s="222"/>
      <c r="E9" s="178">
        <v>2.8875</v>
      </c>
      <c r="F9" s="179"/>
      <c r="G9" s="180"/>
      <c r="M9" s="176" t="s">
        <v>86</v>
      </c>
      <c r="O9" s="167"/>
    </row>
    <row r="10" spans="1:104" ht="12.75">
      <c r="A10" s="168">
        <v>2</v>
      </c>
      <c r="B10" s="169" t="s">
        <v>87</v>
      </c>
      <c r="C10" s="170" t="s">
        <v>88</v>
      </c>
      <c r="D10" s="171" t="s">
        <v>85</v>
      </c>
      <c r="E10" s="172">
        <v>2.89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04" ht="12.75">
      <c r="A11" s="168">
        <v>3</v>
      </c>
      <c r="B11" s="169" t="s">
        <v>89</v>
      </c>
      <c r="C11" s="170" t="s">
        <v>90</v>
      </c>
      <c r="D11" s="171" t="s">
        <v>85</v>
      </c>
      <c r="E11" s="172">
        <v>5.78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15" ht="12.75">
      <c r="A12" s="175"/>
      <c r="B12" s="177"/>
      <c r="C12" s="221" t="s">
        <v>91</v>
      </c>
      <c r="D12" s="222"/>
      <c r="E12" s="178">
        <v>5.78</v>
      </c>
      <c r="F12" s="179"/>
      <c r="G12" s="180"/>
      <c r="M12" s="176" t="s">
        <v>91</v>
      </c>
      <c r="O12" s="167"/>
    </row>
    <row r="13" spans="1:104" ht="12.75">
      <c r="A13" s="168">
        <v>4</v>
      </c>
      <c r="B13" s="169" t="s">
        <v>92</v>
      </c>
      <c r="C13" s="170" t="s">
        <v>93</v>
      </c>
      <c r="D13" s="171" t="s">
        <v>85</v>
      </c>
      <c r="E13" s="172">
        <v>2.89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</v>
      </c>
    </row>
    <row r="14" spans="1:104" ht="12.75">
      <c r="A14" s="168">
        <v>5</v>
      </c>
      <c r="B14" s="169" t="s">
        <v>94</v>
      </c>
      <c r="C14" s="170" t="s">
        <v>95</v>
      </c>
      <c r="D14" s="171" t="s">
        <v>85</v>
      </c>
      <c r="E14" s="172">
        <v>2.89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6</v>
      </c>
      <c r="B15" s="169" t="s">
        <v>96</v>
      </c>
      <c r="C15" s="170" t="s">
        <v>97</v>
      </c>
      <c r="D15" s="171" t="s">
        <v>85</v>
      </c>
      <c r="E15" s="172">
        <v>2.89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7</v>
      </c>
      <c r="B16" s="169" t="s">
        <v>98</v>
      </c>
      <c r="C16" s="170" t="s">
        <v>99</v>
      </c>
      <c r="D16" s="171" t="s">
        <v>100</v>
      </c>
      <c r="E16" s="172">
        <v>187.25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</v>
      </c>
    </row>
    <row r="17" spans="1:15" ht="12.75">
      <c r="A17" s="175"/>
      <c r="B17" s="177"/>
      <c r="C17" s="221" t="s">
        <v>101</v>
      </c>
      <c r="D17" s="222"/>
      <c r="E17" s="178">
        <v>187.25</v>
      </c>
      <c r="F17" s="179"/>
      <c r="G17" s="180"/>
      <c r="M17" s="176" t="s">
        <v>101</v>
      </c>
      <c r="O17" s="167"/>
    </row>
    <row r="18" spans="1:57" ht="12.75">
      <c r="A18" s="181"/>
      <c r="B18" s="182" t="s">
        <v>76</v>
      </c>
      <c r="C18" s="183" t="str">
        <f>CONCATENATE(B7," ",C7)</f>
        <v>1 Zemní práce</v>
      </c>
      <c r="D18" s="184"/>
      <c r="E18" s="185"/>
      <c r="F18" s="186"/>
      <c r="G18" s="187">
        <f>SUM(G7:G17)</f>
        <v>0</v>
      </c>
      <c r="O18" s="167">
        <v>4</v>
      </c>
      <c r="BA18" s="188">
        <f>SUM(BA7:BA17)</f>
        <v>0</v>
      </c>
      <c r="BB18" s="188">
        <f>SUM(BB7:BB17)</f>
        <v>0</v>
      </c>
      <c r="BC18" s="188">
        <f>SUM(BC7:BC17)</f>
        <v>0</v>
      </c>
      <c r="BD18" s="188">
        <f>SUM(BD7:BD17)</f>
        <v>0</v>
      </c>
      <c r="BE18" s="188">
        <f>SUM(BE7:BE17)</f>
        <v>0</v>
      </c>
    </row>
    <row r="19" spans="1:15" ht="12.75">
      <c r="A19" s="160" t="s">
        <v>72</v>
      </c>
      <c r="B19" s="161" t="s">
        <v>102</v>
      </c>
      <c r="C19" s="162" t="s">
        <v>103</v>
      </c>
      <c r="D19" s="163"/>
      <c r="E19" s="164"/>
      <c r="F19" s="164"/>
      <c r="G19" s="165"/>
      <c r="H19" s="166"/>
      <c r="I19" s="166"/>
      <c r="O19" s="167">
        <v>1</v>
      </c>
    </row>
    <row r="20" spans="1:104" ht="12.75">
      <c r="A20" s="168">
        <v>8</v>
      </c>
      <c r="B20" s="169" t="s">
        <v>104</v>
      </c>
      <c r="C20" s="170" t="s">
        <v>105</v>
      </c>
      <c r="D20" s="171" t="s">
        <v>100</v>
      </c>
      <c r="E20" s="172">
        <v>24.75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</v>
      </c>
    </row>
    <row r="21" spans="1:104" ht="12.75">
      <c r="A21" s="168">
        <v>9</v>
      </c>
      <c r="B21" s="169" t="s">
        <v>106</v>
      </c>
      <c r="C21" s="170" t="s">
        <v>107</v>
      </c>
      <c r="D21" s="171" t="s">
        <v>100</v>
      </c>
      <c r="E21" s="172">
        <v>24.745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</v>
      </c>
    </row>
    <row r="22" spans="1:15" ht="12.75">
      <c r="A22" s="175"/>
      <c r="B22" s="177"/>
      <c r="C22" s="221" t="s">
        <v>108</v>
      </c>
      <c r="D22" s="222"/>
      <c r="E22" s="178">
        <v>24.745</v>
      </c>
      <c r="F22" s="179"/>
      <c r="G22" s="180"/>
      <c r="M22" s="176" t="s">
        <v>108</v>
      </c>
      <c r="O22" s="167"/>
    </row>
    <row r="23" spans="1:104" ht="12.75">
      <c r="A23" s="168">
        <v>10</v>
      </c>
      <c r="B23" s="169" t="s">
        <v>109</v>
      </c>
      <c r="C23" s="170" t="s">
        <v>110</v>
      </c>
      <c r="D23" s="171" t="s">
        <v>100</v>
      </c>
      <c r="E23" s="172">
        <v>12.25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1</v>
      </c>
      <c r="CZ23" s="145">
        <v>0</v>
      </c>
    </row>
    <row r="24" spans="1:15" ht="12.75">
      <c r="A24" s="175"/>
      <c r="B24" s="177"/>
      <c r="C24" s="221" t="s">
        <v>111</v>
      </c>
      <c r="D24" s="222"/>
      <c r="E24" s="178">
        <v>12.25</v>
      </c>
      <c r="F24" s="179"/>
      <c r="G24" s="180"/>
      <c r="M24" s="176" t="s">
        <v>111</v>
      </c>
      <c r="O24" s="167"/>
    </row>
    <row r="25" spans="1:57" ht="12.75">
      <c r="A25" s="181"/>
      <c r="B25" s="182" t="s">
        <v>76</v>
      </c>
      <c r="C25" s="183" t="str">
        <f>CONCATENATE(B19," ",C19)</f>
        <v>11 Přípravné a přidružené práce</v>
      </c>
      <c r="D25" s="184"/>
      <c r="E25" s="185"/>
      <c r="F25" s="186"/>
      <c r="G25" s="187">
        <f>SUM(G19:G24)</f>
        <v>0</v>
      </c>
      <c r="O25" s="167">
        <v>4</v>
      </c>
      <c r="BA25" s="188">
        <f>SUM(BA19:BA24)</f>
        <v>0</v>
      </c>
      <c r="BB25" s="188">
        <f>SUM(BB19:BB24)</f>
        <v>0</v>
      </c>
      <c r="BC25" s="188">
        <f>SUM(BC19:BC24)</f>
        <v>0</v>
      </c>
      <c r="BD25" s="188">
        <f>SUM(BD19:BD24)</f>
        <v>0</v>
      </c>
      <c r="BE25" s="188">
        <f>SUM(BE19:BE24)</f>
        <v>0</v>
      </c>
    </row>
    <row r="26" spans="1:15" ht="12.75">
      <c r="A26" s="160" t="s">
        <v>72</v>
      </c>
      <c r="B26" s="161" t="s">
        <v>112</v>
      </c>
      <c r="C26" s="162" t="s">
        <v>113</v>
      </c>
      <c r="D26" s="163"/>
      <c r="E26" s="164"/>
      <c r="F26" s="164"/>
      <c r="G26" s="165"/>
      <c r="H26" s="166"/>
      <c r="I26" s="166"/>
      <c r="O26" s="167">
        <v>1</v>
      </c>
    </row>
    <row r="27" spans="1:104" ht="22.5">
      <c r="A27" s="168">
        <v>11</v>
      </c>
      <c r="B27" s="169" t="s">
        <v>114</v>
      </c>
      <c r="C27" s="170" t="s">
        <v>115</v>
      </c>
      <c r="D27" s="171" t="s">
        <v>100</v>
      </c>
      <c r="E27" s="172">
        <v>9</v>
      </c>
      <c r="F27" s="172">
        <v>0</v>
      </c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1</v>
      </c>
      <c r="CZ27" s="145">
        <v>0</v>
      </c>
    </row>
    <row r="28" spans="1:15" ht="12.75">
      <c r="A28" s="175"/>
      <c r="B28" s="177"/>
      <c r="C28" s="221" t="s">
        <v>116</v>
      </c>
      <c r="D28" s="222"/>
      <c r="E28" s="178">
        <v>9</v>
      </c>
      <c r="F28" s="179"/>
      <c r="G28" s="180"/>
      <c r="M28" s="176" t="s">
        <v>116</v>
      </c>
      <c r="O28" s="167"/>
    </row>
    <row r="29" spans="1:104" ht="22.5">
      <c r="A29" s="168">
        <v>12</v>
      </c>
      <c r="B29" s="169" t="s">
        <v>117</v>
      </c>
      <c r="C29" s="170" t="s">
        <v>118</v>
      </c>
      <c r="D29" s="171" t="s">
        <v>100</v>
      </c>
      <c r="E29" s="172">
        <v>25.96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</v>
      </c>
    </row>
    <row r="30" spans="1:15" ht="12.75">
      <c r="A30" s="175"/>
      <c r="B30" s="177"/>
      <c r="C30" s="221" t="s">
        <v>119</v>
      </c>
      <c r="D30" s="222"/>
      <c r="E30" s="178">
        <v>9.1</v>
      </c>
      <c r="F30" s="179"/>
      <c r="G30" s="180"/>
      <c r="M30" s="176" t="s">
        <v>119</v>
      </c>
      <c r="O30" s="167"/>
    </row>
    <row r="31" spans="1:15" ht="12.75">
      <c r="A31" s="175"/>
      <c r="B31" s="177"/>
      <c r="C31" s="221" t="s">
        <v>120</v>
      </c>
      <c r="D31" s="222"/>
      <c r="E31" s="178">
        <v>16.86</v>
      </c>
      <c r="F31" s="179"/>
      <c r="G31" s="180"/>
      <c r="M31" s="176" t="s">
        <v>120</v>
      </c>
      <c r="O31" s="167"/>
    </row>
    <row r="32" spans="1:104" ht="22.5">
      <c r="A32" s="168">
        <v>13</v>
      </c>
      <c r="B32" s="169" t="s">
        <v>121</v>
      </c>
      <c r="C32" s="170" t="s">
        <v>122</v>
      </c>
      <c r="D32" s="171" t="s">
        <v>100</v>
      </c>
      <c r="E32" s="172">
        <v>9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</v>
      </c>
    </row>
    <row r="33" spans="1:104" ht="22.5">
      <c r="A33" s="168">
        <v>14</v>
      </c>
      <c r="B33" s="169" t="s">
        <v>123</v>
      </c>
      <c r="C33" s="170" t="s">
        <v>124</v>
      </c>
      <c r="D33" s="171" t="s">
        <v>85</v>
      </c>
      <c r="E33" s="172">
        <v>17.5</v>
      </c>
      <c r="F33" s="172">
        <v>0</v>
      </c>
      <c r="G33" s="173">
        <f>E33*F33</f>
        <v>0</v>
      </c>
      <c r="O33" s="167">
        <v>2</v>
      </c>
      <c r="AA33" s="145">
        <v>12</v>
      </c>
      <c r="AB33" s="145">
        <v>0</v>
      </c>
      <c r="AC33" s="145">
        <v>14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12</v>
      </c>
      <c r="CB33" s="174">
        <v>0</v>
      </c>
      <c r="CZ33" s="145">
        <v>0</v>
      </c>
    </row>
    <row r="34" spans="1:15" ht="12.75">
      <c r="A34" s="175"/>
      <c r="B34" s="177"/>
      <c r="C34" s="221" t="s">
        <v>125</v>
      </c>
      <c r="D34" s="222"/>
      <c r="E34" s="178">
        <v>17.5</v>
      </c>
      <c r="F34" s="179"/>
      <c r="G34" s="180"/>
      <c r="M34" s="176" t="s">
        <v>125</v>
      </c>
      <c r="O34" s="167"/>
    </row>
    <row r="35" spans="1:104" ht="12.75">
      <c r="A35" s="168">
        <v>15</v>
      </c>
      <c r="B35" s="169" t="s">
        <v>126</v>
      </c>
      <c r="C35" s="170" t="s">
        <v>127</v>
      </c>
      <c r="D35" s="171" t="s">
        <v>85</v>
      </c>
      <c r="E35" s="172">
        <v>21</v>
      </c>
      <c r="F35" s="172">
        <v>0</v>
      </c>
      <c r="G35" s="173">
        <f>E35*F35</f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1</v>
      </c>
      <c r="CZ35" s="145">
        <v>0</v>
      </c>
    </row>
    <row r="36" spans="1:15" ht="12.75">
      <c r="A36" s="175"/>
      <c r="B36" s="177"/>
      <c r="C36" s="221" t="s">
        <v>128</v>
      </c>
      <c r="D36" s="222"/>
      <c r="E36" s="178">
        <v>21</v>
      </c>
      <c r="F36" s="179"/>
      <c r="G36" s="180"/>
      <c r="M36" s="176" t="s">
        <v>128</v>
      </c>
      <c r="O36" s="167"/>
    </row>
    <row r="37" spans="1:104" ht="22.5">
      <c r="A37" s="168">
        <v>16</v>
      </c>
      <c r="B37" s="169" t="s">
        <v>129</v>
      </c>
      <c r="C37" s="170" t="s">
        <v>130</v>
      </c>
      <c r="D37" s="171" t="s">
        <v>131</v>
      </c>
      <c r="E37" s="172">
        <v>0.6363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1</v>
      </c>
      <c r="CZ37" s="145">
        <v>0</v>
      </c>
    </row>
    <row r="38" spans="1:15" ht="12.75">
      <c r="A38" s="175"/>
      <c r="B38" s="177"/>
      <c r="C38" s="221" t="s">
        <v>132</v>
      </c>
      <c r="D38" s="222"/>
      <c r="E38" s="178">
        <v>0.6363</v>
      </c>
      <c r="F38" s="179"/>
      <c r="G38" s="180"/>
      <c r="M38" s="176" t="s">
        <v>132</v>
      </c>
      <c r="O38" s="167"/>
    </row>
    <row r="39" spans="1:104" ht="12.75">
      <c r="A39" s="168">
        <v>17</v>
      </c>
      <c r="B39" s="169" t="s">
        <v>133</v>
      </c>
      <c r="C39" s="170" t="s">
        <v>134</v>
      </c>
      <c r="D39" s="171" t="s">
        <v>100</v>
      </c>
      <c r="E39" s="172">
        <v>100.412</v>
      </c>
      <c r="F39" s="172">
        <v>0</v>
      </c>
      <c r="G39" s="173">
        <f>E39*F39</f>
        <v>0</v>
      </c>
      <c r="O39" s="167">
        <v>2</v>
      </c>
      <c r="AA39" s="145">
        <v>12</v>
      </c>
      <c r="AB39" s="145">
        <v>0</v>
      </c>
      <c r="AC39" s="145">
        <v>17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12</v>
      </c>
      <c r="CB39" s="174">
        <v>0</v>
      </c>
      <c r="CZ39" s="145">
        <v>0</v>
      </c>
    </row>
    <row r="40" spans="1:15" ht="12.75">
      <c r="A40" s="175"/>
      <c r="B40" s="177"/>
      <c r="C40" s="221" t="s">
        <v>135</v>
      </c>
      <c r="D40" s="222"/>
      <c r="E40" s="178">
        <v>100.412</v>
      </c>
      <c r="F40" s="179"/>
      <c r="G40" s="180"/>
      <c r="M40" s="176" t="s">
        <v>135</v>
      </c>
      <c r="O40" s="167"/>
    </row>
    <row r="41" spans="1:104" ht="22.5">
      <c r="A41" s="168">
        <v>18</v>
      </c>
      <c r="B41" s="169" t="s">
        <v>136</v>
      </c>
      <c r="C41" s="170" t="s">
        <v>137</v>
      </c>
      <c r="D41" s="171" t="s">
        <v>100</v>
      </c>
      <c r="E41" s="172">
        <v>100.412</v>
      </c>
      <c r="F41" s="172">
        <v>0</v>
      </c>
      <c r="G41" s="173">
        <f>E41*F41</f>
        <v>0</v>
      </c>
      <c r="O41" s="167">
        <v>2</v>
      </c>
      <c r="AA41" s="145">
        <v>12</v>
      </c>
      <c r="AB41" s="145">
        <v>0</v>
      </c>
      <c r="AC41" s="145">
        <v>18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12</v>
      </c>
      <c r="CB41" s="174">
        <v>0</v>
      </c>
      <c r="CZ41" s="145">
        <v>0</v>
      </c>
    </row>
    <row r="42" spans="1:104" ht="22.5">
      <c r="A42" s="168">
        <v>19</v>
      </c>
      <c r="B42" s="169" t="s">
        <v>138</v>
      </c>
      <c r="C42" s="170" t="s">
        <v>139</v>
      </c>
      <c r="D42" s="171" t="s">
        <v>100</v>
      </c>
      <c r="E42" s="172">
        <v>100.412</v>
      </c>
      <c r="F42" s="172">
        <v>0</v>
      </c>
      <c r="G42" s="173">
        <f>E42*F42</f>
        <v>0</v>
      </c>
      <c r="O42" s="167">
        <v>2</v>
      </c>
      <c r="AA42" s="145">
        <v>12</v>
      </c>
      <c r="AB42" s="145">
        <v>0</v>
      </c>
      <c r="AC42" s="145">
        <v>19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12</v>
      </c>
      <c r="CB42" s="174">
        <v>0</v>
      </c>
      <c r="CZ42" s="145">
        <v>0</v>
      </c>
    </row>
    <row r="43" spans="1:104" ht="12.75">
      <c r="A43" s="168">
        <v>20</v>
      </c>
      <c r="B43" s="169" t="s">
        <v>140</v>
      </c>
      <c r="C43" s="170" t="s">
        <v>141</v>
      </c>
      <c r="D43" s="171" t="s">
        <v>100</v>
      </c>
      <c r="E43" s="172">
        <v>100.412</v>
      </c>
      <c r="F43" s="172">
        <v>0</v>
      </c>
      <c r="G43" s="173">
        <f>E43*F43</f>
        <v>0</v>
      </c>
      <c r="O43" s="167">
        <v>2</v>
      </c>
      <c r="AA43" s="145">
        <v>12</v>
      </c>
      <c r="AB43" s="145">
        <v>0</v>
      </c>
      <c r="AC43" s="145">
        <v>20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12</v>
      </c>
      <c r="CB43" s="174">
        <v>0</v>
      </c>
      <c r="CZ43" s="145">
        <v>0</v>
      </c>
    </row>
    <row r="44" spans="1:104" ht="12.75">
      <c r="A44" s="168">
        <v>21</v>
      </c>
      <c r="B44" s="169" t="s">
        <v>142</v>
      </c>
      <c r="C44" s="170" t="s">
        <v>143</v>
      </c>
      <c r="D44" s="171" t="s">
        <v>144</v>
      </c>
      <c r="E44" s="172">
        <v>738.0282</v>
      </c>
      <c r="F44" s="172">
        <v>0</v>
      </c>
      <c r="G44" s="173">
        <f>E44*F44</f>
        <v>0</v>
      </c>
      <c r="O44" s="167">
        <v>2</v>
      </c>
      <c r="AA44" s="145">
        <v>12</v>
      </c>
      <c r="AB44" s="145">
        <v>0</v>
      </c>
      <c r="AC44" s="145">
        <v>21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12</v>
      </c>
      <c r="CB44" s="174">
        <v>0</v>
      </c>
      <c r="CZ44" s="145">
        <v>0</v>
      </c>
    </row>
    <row r="45" spans="1:15" ht="12.75">
      <c r="A45" s="175"/>
      <c r="B45" s="177"/>
      <c r="C45" s="221" t="s">
        <v>145</v>
      </c>
      <c r="D45" s="222"/>
      <c r="E45" s="178">
        <v>738.0282</v>
      </c>
      <c r="F45" s="179"/>
      <c r="G45" s="180"/>
      <c r="M45" s="176" t="s">
        <v>145</v>
      </c>
      <c r="O45" s="167"/>
    </row>
    <row r="46" spans="1:57" ht="12.75">
      <c r="A46" s="181"/>
      <c r="B46" s="182" t="s">
        <v>76</v>
      </c>
      <c r="C46" s="183" t="str">
        <f>CONCATENATE(B26," ",C26)</f>
        <v>2 Základy a zvláštní zakládání</v>
      </c>
      <c r="D46" s="184"/>
      <c r="E46" s="185"/>
      <c r="F46" s="186"/>
      <c r="G46" s="187">
        <f>SUM(G26:G45)</f>
        <v>0</v>
      </c>
      <c r="O46" s="167">
        <v>4</v>
      </c>
      <c r="BA46" s="188">
        <f>SUM(BA26:BA45)</f>
        <v>0</v>
      </c>
      <c r="BB46" s="188">
        <f>SUM(BB26:BB45)</f>
        <v>0</v>
      </c>
      <c r="BC46" s="188">
        <f>SUM(BC26:BC45)</f>
        <v>0</v>
      </c>
      <c r="BD46" s="188">
        <f>SUM(BD26:BD45)</f>
        <v>0</v>
      </c>
      <c r="BE46" s="188">
        <f>SUM(BE26:BE45)</f>
        <v>0</v>
      </c>
    </row>
    <row r="47" spans="1:15" ht="12.75">
      <c r="A47" s="160" t="s">
        <v>72</v>
      </c>
      <c r="B47" s="161" t="s">
        <v>146</v>
      </c>
      <c r="C47" s="162" t="s">
        <v>147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22</v>
      </c>
      <c r="B48" s="169" t="s">
        <v>148</v>
      </c>
      <c r="C48" s="170" t="s">
        <v>149</v>
      </c>
      <c r="D48" s="171" t="s">
        <v>100</v>
      </c>
      <c r="E48" s="172">
        <v>12.25</v>
      </c>
      <c r="F48" s="172">
        <v>0</v>
      </c>
      <c r="G48" s="173">
        <f>E48*F48</f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1</v>
      </c>
      <c r="CZ48" s="145">
        <v>0</v>
      </c>
    </row>
    <row r="49" spans="1:15" ht="12.75">
      <c r="A49" s="175"/>
      <c r="B49" s="177"/>
      <c r="C49" s="221" t="s">
        <v>111</v>
      </c>
      <c r="D49" s="222"/>
      <c r="E49" s="178">
        <v>12.25</v>
      </c>
      <c r="F49" s="179"/>
      <c r="G49" s="180"/>
      <c r="M49" s="176" t="s">
        <v>111</v>
      </c>
      <c r="O49" s="167"/>
    </row>
    <row r="50" spans="1:104" ht="12.75">
      <c r="A50" s="168">
        <v>23</v>
      </c>
      <c r="B50" s="169" t="s">
        <v>150</v>
      </c>
      <c r="C50" s="170" t="s">
        <v>151</v>
      </c>
      <c r="D50" s="171" t="s">
        <v>100</v>
      </c>
      <c r="E50" s="172">
        <v>24.75</v>
      </c>
      <c r="F50" s="172">
        <v>0</v>
      </c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0</v>
      </c>
    </row>
    <row r="51" spans="1:57" ht="12.75">
      <c r="A51" s="181"/>
      <c r="B51" s="182" t="s">
        <v>76</v>
      </c>
      <c r="C51" s="183" t="str">
        <f>CONCATENATE(B47," ",C47)</f>
        <v>5 Komunikace</v>
      </c>
      <c r="D51" s="184"/>
      <c r="E51" s="185"/>
      <c r="F51" s="186"/>
      <c r="G51" s="187">
        <f>SUM(G47:G50)</f>
        <v>0</v>
      </c>
      <c r="O51" s="167">
        <v>4</v>
      </c>
      <c r="BA51" s="188">
        <f>SUM(BA47:BA50)</f>
        <v>0</v>
      </c>
      <c r="BB51" s="188">
        <f>SUM(BB47:BB50)</f>
        <v>0</v>
      </c>
      <c r="BC51" s="188">
        <f>SUM(BC47:BC50)</f>
        <v>0</v>
      </c>
      <c r="BD51" s="188">
        <f>SUM(BD47:BD50)</f>
        <v>0</v>
      </c>
      <c r="BE51" s="188">
        <f>SUM(BE47:BE50)</f>
        <v>0</v>
      </c>
    </row>
    <row r="52" spans="1:15" ht="12.75">
      <c r="A52" s="160" t="s">
        <v>72</v>
      </c>
      <c r="B52" s="161" t="s">
        <v>152</v>
      </c>
      <c r="C52" s="162" t="s">
        <v>153</v>
      </c>
      <c r="D52" s="163"/>
      <c r="E52" s="164"/>
      <c r="F52" s="164"/>
      <c r="G52" s="165"/>
      <c r="H52" s="166"/>
      <c r="I52" s="166"/>
      <c r="O52" s="167">
        <v>1</v>
      </c>
    </row>
    <row r="53" spans="1:104" ht="12.75">
      <c r="A53" s="168">
        <v>24</v>
      </c>
      <c r="B53" s="169" t="s">
        <v>154</v>
      </c>
      <c r="C53" s="170" t="s">
        <v>155</v>
      </c>
      <c r="D53" s="171" t="s">
        <v>100</v>
      </c>
      <c r="E53" s="172">
        <v>51.84</v>
      </c>
      <c r="F53" s="172">
        <v>0</v>
      </c>
      <c r="G53" s="173">
        <f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1</v>
      </c>
      <c r="CZ53" s="145">
        <v>0</v>
      </c>
    </row>
    <row r="54" spans="1:15" ht="12.75">
      <c r="A54" s="175"/>
      <c r="B54" s="177"/>
      <c r="C54" s="221" t="s">
        <v>156</v>
      </c>
      <c r="D54" s="222"/>
      <c r="E54" s="178">
        <v>51.84</v>
      </c>
      <c r="F54" s="179"/>
      <c r="G54" s="180"/>
      <c r="M54" s="176" t="s">
        <v>156</v>
      </c>
      <c r="O54" s="167"/>
    </row>
    <row r="55" spans="1:104" ht="22.5">
      <c r="A55" s="168">
        <v>25</v>
      </c>
      <c r="B55" s="169" t="s">
        <v>157</v>
      </c>
      <c r="C55" s="170" t="s">
        <v>158</v>
      </c>
      <c r="D55" s="171" t="s">
        <v>100</v>
      </c>
      <c r="E55" s="172">
        <v>175</v>
      </c>
      <c r="F55" s="172">
        <v>0</v>
      </c>
      <c r="G55" s="173">
        <f>E55*F55</f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1</v>
      </c>
      <c r="CZ55" s="145">
        <v>0</v>
      </c>
    </row>
    <row r="56" spans="1:104" ht="22.5">
      <c r="A56" s="168">
        <v>26</v>
      </c>
      <c r="B56" s="169" t="s">
        <v>159</v>
      </c>
      <c r="C56" s="170" t="s">
        <v>160</v>
      </c>
      <c r="D56" s="171" t="s">
        <v>100</v>
      </c>
      <c r="E56" s="172">
        <v>112.45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1</v>
      </c>
      <c r="CZ56" s="145">
        <v>0</v>
      </c>
    </row>
    <row r="57" spans="1:104" ht="22.5">
      <c r="A57" s="168">
        <v>27</v>
      </c>
      <c r="B57" s="169" t="s">
        <v>161</v>
      </c>
      <c r="C57" s="170" t="s">
        <v>162</v>
      </c>
      <c r="D57" s="171" t="s">
        <v>100</v>
      </c>
      <c r="E57" s="172">
        <v>16.86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1</v>
      </c>
      <c r="CZ57" s="145">
        <v>0</v>
      </c>
    </row>
    <row r="58" spans="1:15" ht="12.75">
      <c r="A58" s="175"/>
      <c r="B58" s="177"/>
      <c r="C58" s="221" t="s">
        <v>163</v>
      </c>
      <c r="D58" s="222"/>
      <c r="E58" s="178">
        <v>16.86</v>
      </c>
      <c r="F58" s="179"/>
      <c r="G58" s="180"/>
      <c r="M58" s="176" t="s">
        <v>163</v>
      </c>
      <c r="O58" s="167"/>
    </row>
    <row r="59" spans="1:104" ht="12.75">
      <c r="A59" s="168">
        <v>28</v>
      </c>
      <c r="B59" s="169" t="s">
        <v>164</v>
      </c>
      <c r="C59" s="170" t="s">
        <v>165</v>
      </c>
      <c r="D59" s="171" t="s">
        <v>100</v>
      </c>
      <c r="E59" s="172">
        <v>9</v>
      </c>
      <c r="F59" s="172">
        <v>0</v>
      </c>
      <c r="G59" s="173">
        <f aca="true" t="shared" si="0" ref="G59:G66">E59*F59</f>
        <v>0</v>
      </c>
      <c r="O59" s="167">
        <v>2</v>
      </c>
      <c r="AA59" s="145">
        <v>12</v>
      </c>
      <c r="AB59" s="145">
        <v>0</v>
      </c>
      <c r="AC59" s="145">
        <v>28</v>
      </c>
      <c r="AZ59" s="145">
        <v>1</v>
      </c>
      <c r="BA59" s="145">
        <f aca="true" t="shared" si="1" ref="BA59:BA66">IF(AZ59=1,G59,0)</f>
        <v>0</v>
      </c>
      <c r="BB59" s="145">
        <f aca="true" t="shared" si="2" ref="BB59:BB66">IF(AZ59=2,G59,0)</f>
        <v>0</v>
      </c>
      <c r="BC59" s="145">
        <f aca="true" t="shared" si="3" ref="BC59:BC66">IF(AZ59=3,G59,0)</f>
        <v>0</v>
      </c>
      <c r="BD59" s="145">
        <f aca="true" t="shared" si="4" ref="BD59:BD66">IF(AZ59=4,G59,0)</f>
        <v>0</v>
      </c>
      <c r="BE59" s="145">
        <f aca="true" t="shared" si="5" ref="BE59:BE66">IF(AZ59=5,G59,0)</f>
        <v>0</v>
      </c>
      <c r="CA59" s="174">
        <v>12</v>
      </c>
      <c r="CB59" s="174">
        <v>0</v>
      </c>
      <c r="CZ59" s="145">
        <v>0</v>
      </c>
    </row>
    <row r="60" spans="1:104" ht="12.75">
      <c r="A60" s="168">
        <v>29</v>
      </c>
      <c r="B60" s="169" t="s">
        <v>166</v>
      </c>
      <c r="C60" s="170" t="s">
        <v>167</v>
      </c>
      <c r="D60" s="171" t="s">
        <v>100</v>
      </c>
      <c r="E60" s="172">
        <v>9</v>
      </c>
      <c r="F60" s="172">
        <v>0</v>
      </c>
      <c r="G60" s="173">
        <f t="shared" si="0"/>
        <v>0</v>
      </c>
      <c r="O60" s="167">
        <v>2</v>
      </c>
      <c r="AA60" s="145">
        <v>12</v>
      </c>
      <c r="AB60" s="145">
        <v>0</v>
      </c>
      <c r="AC60" s="145">
        <v>29</v>
      </c>
      <c r="AZ60" s="145">
        <v>1</v>
      </c>
      <c r="BA60" s="145">
        <f t="shared" si="1"/>
        <v>0</v>
      </c>
      <c r="BB60" s="145">
        <f t="shared" si="2"/>
        <v>0</v>
      </c>
      <c r="BC60" s="145">
        <f t="shared" si="3"/>
        <v>0</v>
      </c>
      <c r="BD60" s="145">
        <f t="shared" si="4"/>
        <v>0</v>
      </c>
      <c r="BE60" s="145">
        <f t="shared" si="5"/>
        <v>0</v>
      </c>
      <c r="CA60" s="174">
        <v>12</v>
      </c>
      <c r="CB60" s="174">
        <v>0</v>
      </c>
      <c r="CZ60" s="145">
        <v>0</v>
      </c>
    </row>
    <row r="61" spans="1:104" ht="12.75">
      <c r="A61" s="168">
        <v>30</v>
      </c>
      <c r="B61" s="169" t="s">
        <v>168</v>
      </c>
      <c r="C61" s="170" t="s">
        <v>169</v>
      </c>
      <c r="D61" s="171" t="s">
        <v>100</v>
      </c>
      <c r="E61" s="172">
        <v>9</v>
      </c>
      <c r="F61" s="172">
        <v>0</v>
      </c>
      <c r="G61" s="173">
        <f t="shared" si="0"/>
        <v>0</v>
      </c>
      <c r="O61" s="167">
        <v>2</v>
      </c>
      <c r="AA61" s="145">
        <v>12</v>
      </c>
      <c r="AB61" s="145">
        <v>0</v>
      </c>
      <c r="AC61" s="145">
        <v>30</v>
      </c>
      <c r="AZ61" s="145">
        <v>1</v>
      </c>
      <c r="BA61" s="145">
        <f t="shared" si="1"/>
        <v>0</v>
      </c>
      <c r="BB61" s="145">
        <f t="shared" si="2"/>
        <v>0</v>
      </c>
      <c r="BC61" s="145">
        <f t="shared" si="3"/>
        <v>0</v>
      </c>
      <c r="BD61" s="145">
        <f t="shared" si="4"/>
        <v>0</v>
      </c>
      <c r="BE61" s="145">
        <f t="shared" si="5"/>
        <v>0</v>
      </c>
      <c r="CA61" s="174">
        <v>12</v>
      </c>
      <c r="CB61" s="174">
        <v>0</v>
      </c>
      <c r="CZ61" s="145">
        <v>0</v>
      </c>
    </row>
    <row r="62" spans="1:104" ht="12.75">
      <c r="A62" s="168">
        <v>31</v>
      </c>
      <c r="B62" s="169" t="s">
        <v>170</v>
      </c>
      <c r="C62" s="170" t="s">
        <v>171</v>
      </c>
      <c r="D62" s="171" t="s">
        <v>100</v>
      </c>
      <c r="E62" s="172">
        <v>9</v>
      </c>
      <c r="F62" s="172">
        <v>0</v>
      </c>
      <c r="G62" s="173">
        <f t="shared" si="0"/>
        <v>0</v>
      </c>
      <c r="O62" s="167">
        <v>2</v>
      </c>
      <c r="AA62" s="145">
        <v>12</v>
      </c>
      <c r="AB62" s="145">
        <v>0</v>
      </c>
      <c r="AC62" s="145">
        <v>31</v>
      </c>
      <c r="AZ62" s="145">
        <v>1</v>
      </c>
      <c r="BA62" s="145">
        <f t="shared" si="1"/>
        <v>0</v>
      </c>
      <c r="BB62" s="145">
        <f t="shared" si="2"/>
        <v>0</v>
      </c>
      <c r="BC62" s="145">
        <f t="shared" si="3"/>
        <v>0</v>
      </c>
      <c r="BD62" s="145">
        <f t="shared" si="4"/>
        <v>0</v>
      </c>
      <c r="BE62" s="145">
        <f t="shared" si="5"/>
        <v>0</v>
      </c>
      <c r="CA62" s="174">
        <v>12</v>
      </c>
      <c r="CB62" s="174">
        <v>0</v>
      </c>
      <c r="CZ62" s="145">
        <v>0</v>
      </c>
    </row>
    <row r="63" spans="1:104" ht="12.75">
      <c r="A63" s="168">
        <v>32</v>
      </c>
      <c r="B63" s="169" t="s">
        <v>172</v>
      </c>
      <c r="C63" s="170" t="s">
        <v>173</v>
      </c>
      <c r="D63" s="171" t="s">
        <v>100</v>
      </c>
      <c r="E63" s="172">
        <v>9</v>
      </c>
      <c r="F63" s="172">
        <v>0</v>
      </c>
      <c r="G63" s="173">
        <f t="shared" si="0"/>
        <v>0</v>
      </c>
      <c r="O63" s="167">
        <v>2</v>
      </c>
      <c r="AA63" s="145">
        <v>12</v>
      </c>
      <c r="AB63" s="145">
        <v>0</v>
      </c>
      <c r="AC63" s="145">
        <v>32</v>
      </c>
      <c r="AZ63" s="145">
        <v>1</v>
      </c>
      <c r="BA63" s="145">
        <f t="shared" si="1"/>
        <v>0</v>
      </c>
      <c r="BB63" s="145">
        <f t="shared" si="2"/>
        <v>0</v>
      </c>
      <c r="BC63" s="145">
        <f t="shared" si="3"/>
        <v>0</v>
      </c>
      <c r="BD63" s="145">
        <f t="shared" si="4"/>
        <v>0</v>
      </c>
      <c r="BE63" s="145">
        <f t="shared" si="5"/>
        <v>0</v>
      </c>
      <c r="CA63" s="174">
        <v>12</v>
      </c>
      <c r="CB63" s="174">
        <v>0</v>
      </c>
      <c r="CZ63" s="145">
        <v>0</v>
      </c>
    </row>
    <row r="64" spans="1:104" ht="22.5">
      <c r="A64" s="168">
        <v>33</v>
      </c>
      <c r="B64" s="169" t="s">
        <v>174</v>
      </c>
      <c r="C64" s="170" t="s">
        <v>175</v>
      </c>
      <c r="D64" s="171" t="s">
        <v>100</v>
      </c>
      <c r="E64" s="172">
        <v>9</v>
      </c>
      <c r="F64" s="172">
        <v>0</v>
      </c>
      <c r="G64" s="173">
        <f t="shared" si="0"/>
        <v>0</v>
      </c>
      <c r="O64" s="167">
        <v>2</v>
      </c>
      <c r="AA64" s="145">
        <v>12</v>
      </c>
      <c r="AB64" s="145">
        <v>0</v>
      </c>
      <c r="AC64" s="145">
        <v>33</v>
      </c>
      <c r="AZ64" s="145">
        <v>1</v>
      </c>
      <c r="BA64" s="145">
        <f t="shared" si="1"/>
        <v>0</v>
      </c>
      <c r="BB64" s="145">
        <f t="shared" si="2"/>
        <v>0</v>
      </c>
      <c r="BC64" s="145">
        <f t="shared" si="3"/>
        <v>0</v>
      </c>
      <c r="BD64" s="145">
        <f t="shared" si="4"/>
        <v>0</v>
      </c>
      <c r="BE64" s="145">
        <f t="shared" si="5"/>
        <v>0</v>
      </c>
      <c r="CA64" s="174">
        <v>12</v>
      </c>
      <c r="CB64" s="174">
        <v>0</v>
      </c>
      <c r="CZ64" s="145">
        <v>0</v>
      </c>
    </row>
    <row r="65" spans="1:104" ht="22.5">
      <c r="A65" s="168">
        <v>34</v>
      </c>
      <c r="B65" s="169" t="s">
        <v>176</v>
      </c>
      <c r="C65" s="170" t="s">
        <v>177</v>
      </c>
      <c r="D65" s="171" t="s">
        <v>100</v>
      </c>
      <c r="E65" s="172">
        <v>124.81</v>
      </c>
      <c r="F65" s="172">
        <v>0</v>
      </c>
      <c r="G65" s="173">
        <f t="shared" si="0"/>
        <v>0</v>
      </c>
      <c r="O65" s="167">
        <v>2</v>
      </c>
      <c r="AA65" s="145">
        <v>12</v>
      </c>
      <c r="AB65" s="145">
        <v>0</v>
      </c>
      <c r="AC65" s="145">
        <v>34</v>
      </c>
      <c r="AZ65" s="145">
        <v>1</v>
      </c>
      <c r="BA65" s="145">
        <f t="shared" si="1"/>
        <v>0</v>
      </c>
      <c r="BB65" s="145">
        <f t="shared" si="2"/>
        <v>0</v>
      </c>
      <c r="BC65" s="145">
        <f t="shared" si="3"/>
        <v>0</v>
      </c>
      <c r="BD65" s="145">
        <f t="shared" si="4"/>
        <v>0</v>
      </c>
      <c r="BE65" s="145">
        <f t="shared" si="5"/>
        <v>0</v>
      </c>
      <c r="CA65" s="174">
        <v>12</v>
      </c>
      <c r="CB65" s="174">
        <v>0</v>
      </c>
      <c r="CZ65" s="145">
        <v>0</v>
      </c>
    </row>
    <row r="66" spans="1:104" ht="12.75">
      <c r="A66" s="168">
        <v>35</v>
      </c>
      <c r="B66" s="169" t="s">
        <v>178</v>
      </c>
      <c r="C66" s="170" t="s">
        <v>179</v>
      </c>
      <c r="D66" s="171" t="s">
        <v>100</v>
      </c>
      <c r="E66" s="172">
        <v>175</v>
      </c>
      <c r="F66" s="172">
        <v>0</v>
      </c>
      <c r="G66" s="173">
        <f t="shared" si="0"/>
        <v>0</v>
      </c>
      <c r="O66" s="167">
        <v>2</v>
      </c>
      <c r="AA66" s="145">
        <v>12</v>
      </c>
      <c r="AB66" s="145">
        <v>0</v>
      </c>
      <c r="AC66" s="145">
        <v>35</v>
      </c>
      <c r="AZ66" s="145">
        <v>1</v>
      </c>
      <c r="BA66" s="145">
        <f t="shared" si="1"/>
        <v>0</v>
      </c>
      <c r="BB66" s="145">
        <f t="shared" si="2"/>
        <v>0</v>
      </c>
      <c r="BC66" s="145">
        <f t="shared" si="3"/>
        <v>0</v>
      </c>
      <c r="BD66" s="145">
        <f t="shared" si="4"/>
        <v>0</v>
      </c>
      <c r="BE66" s="145">
        <f t="shared" si="5"/>
        <v>0</v>
      </c>
      <c r="CA66" s="174">
        <v>12</v>
      </c>
      <c r="CB66" s="174">
        <v>0</v>
      </c>
      <c r="CZ66" s="145">
        <v>0</v>
      </c>
    </row>
    <row r="67" spans="1:57" ht="12.75">
      <c r="A67" s="181"/>
      <c r="B67" s="182" t="s">
        <v>76</v>
      </c>
      <c r="C67" s="183" t="str">
        <f>CONCATENATE(B52," ",C52)</f>
        <v>6 Úpravy povrchu, podlahy</v>
      </c>
      <c r="D67" s="184"/>
      <c r="E67" s="185"/>
      <c r="F67" s="186"/>
      <c r="G67" s="187">
        <f>SUM(G52:G66)</f>
        <v>0</v>
      </c>
      <c r="O67" s="167">
        <v>4</v>
      </c>
      <c r="BA67" s="188">
        <f>SUM(BA52:BA66)</f>
        <v>0</v>
      </c>
      <c r="BB67" s="188">
        <f>SUM(BB52:BB66)</f>
        <v>0</v>
      </c>
      <c r="BC67" s="188">
        <f>SUM(BC52:BC66)</f>
        <v>0</v>
      </c>
      <c r="BD67" s="188">
        <f>SUM(BD52:BD66)</f>
        <v>0</v>
      </c>
      <c r="BE67" s="188">
        <f>SUM(BE52:BE66)</f>
        <v>0</v>
      </c>
    </row>
    <row r="68" spans="1:15" ht="12.75">
      <c r="A68" s="160" t="s">
        <v>72</v>
      </c>
      <c r="B68" s="161" t="s">
        <v>180</v>
      </c>
      <c r="C68" s="162" t="s">
        <v>181</v>
      </c>
      <c r="D68" s="163"/>
      <c r="E68" s="164"/>
      <c r="F68" s="164"/>
      <c r="G68" s="165"/>
      <c r="H68" s="166"/>
      <c r="I68" s="166"/>
      <c r="O68" s="167">
        <v>1</v>
      </c>
    </row>
    <row r="69" spans="1:104" ht="12.75">
      <c r="A69" s="168">
        <v>36</v>
      </c>
      <c r="B69" s="169" t="s">
        <v>182</v>
      </c>
      <c r="C69" s="170" t="s">
        <v>183</v>
      </c>
      <c r="D69" s="171" t="s">
        <v>100</v>
      </c>
      <c r="E69" s="172">
        <v>81.9</v>
      </c>
      <c r="F69" s="172">
        <v>0</v>
      </c>
      <c r="G69" s="173">
        <f>E69*F69</f>
        <v>0</v>
      </c>
      <c r="O69" s="167">
        <v>2</v>
      </c>
      <c r="AA69" s="145">
        <v>1</v>
      </c>
      <c r="AB69" s="145">
        <v>1</v>
      </c>
      <c r="AC69" s="145">
        <v>1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1</v>
      </c>
      <c r="CZ69" s="145">
        <v>0</v>
      </c>
    </row>
    <row r="70" spans="1:15" ht="12.75">
      <c r="A70" s="175"/>
      <c r="B70" s="177"/>
      <c r="C70" s="221" t="s">
        <v>184</v>
      </c>
      <c r="D70" s="222"/>
      <c r="E70" s="178">
        <v>81.9</v>
      </c>
      <c r="F70" s="179"/>
      <c r="G70" s="180"/>
      <c r="M70" s="176" t="s">
        <v>184</v>
      </c>
      <c r="O70" s="167"/>
    </row>
    <row r="71" spans="1:104" ht="12.75">
      <c r="A71" s="168">
        <v>37</v>
      </c>
      <c r="B71" s="169" t="s">
        <v>185</v>
      </c>
      <c r="C71" s="170" t="s">
        <v>186</v>
      </c>
      <c r="D71" s="171" t="s">
        <v>100</v>
      </c>
      <c r="E71" s="172">
        <v>175</v>
      </c>
      <c r="F71" s="172">
        <v>0</v>
      </c>
      <c r="G71" s="173">
        <f>E71*F71</f>
        <v>0</v>
      </c>
      <c r="O71" s="167">
        <v>2</v>
      </c>
      <c r="AA71" s="145">
        <v>1</v>
      </c>
      <c r="AB71" s="145">
        <v>1</v>
      </c>
      <c r="AC71" s="145">
        <v>1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1</v>
      </c>
      <c r="CZ71" s="145">
        <v>0</v>
      </c>
    </row>
    <row r="72" spans="1:57" ht="12.75">
      <c r="A72" s="181"/>
      <c r="B72" s="182" t="s">
        <v>76</v>
      </c>
      <c r="C72" s="183" t="str">
        <f>CONCATENATE(B68," ",C68)</f>
        <v>94 Lešení a stavební výtahy</v>
      </c>
      <c r="D72" s="184"/>
      <c r="E72" s="185"/>
      <c r="F72" s="186"/>
      <c r="G72" s="187">
        <f>SUM(G68:G71)</f>
        <v>0</v>
      </c>
      <c r="O72" s="167">
        <v>4</v>
      </c>
      <c r="BA72" s="188">
        <f>SUM(BA68:BA71)</f>
        <v>0</v>
      </c>
      <c r="BB72" s="188">
        <f>SUM(BB68:BB71)</f>
        <v>0</v>
      </c>
      <c r="BC72" s="188">
        <f>SUM(BC68:BC71)</f>
        <v>0</v>
      </c>
      <c r="BD72" s="188">
        <f>SUM(BD68:BD71)</f>
        <v>0</v>
      </c>
      <c r="BE72" s="188">
        <f>SUM(BE68:BE71)</f>
        <v>0</v>
      </c>
    </row>
    <row r="73" spans="1:15" ht="12.75">
      <c r="A73" s="160" t="s">
        <v>72</v>
      </c>
      <c r="B73" s="161" t="s">
        <v>187</v>
      </c>
      <c r="C73" s="162" t="s">
        <v>188</v>
      </c>
      <c r="D73" s="163"/>
      <c r="E73" s="164"/>
      <c r="F73" s="164"/>
      <c r="G73" s="165"/>
      <c r="H73" s="166"/>
      <c r="I73" s="166"/>
      <c r="O73" s="167">
        <v>1</v>
      </c>
    </row>
    <row r="74" spans="1:104" ht="12.75">
      <c r="A74" s="168">
        <v>38</v>
      </c>
      <c r="B74" s="169" t="s">
        <v>189</v>
      </c>
      <c r="C74" s="170" t="s">
        <v>190</v>
      </c>
      <c r="D74" s="171" t="s">
        <v>100</v>
      </c>
      <c r="E74" s="172">
        <v>175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1</v>
      </c>
      <c r="AC74" s="145">
        <v>1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1</v>
      </c>
      <c r="CZ74" s="145">
        <v>0</v>
      </c>
    </row>
    <row r="75" spans="1:104" ht="12.75">
      <c r="A75" s="168">
        <v>39</v>
      </c>
      <c r="B75" s="169" t="s">
        <v>191</v>
      </c>
      <c r="C75" s="170" t="s">
        <v>192</v>
      </c>
      <c r="D75" s="171" t="s">
        <v>100</v>
      </c>
      <c r="E75" s="172">
        <v>800</v>
      </c>
      <c r="F75" s="172">
        <v>0</v>
      </c>
      <c r="G75" s="173">
        <f>E75*F75</f>
        <v>0</v>
      </c>
      <c r="O75" s="167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</v>
      </c>
      <c r="CB75" s="174">
        <v>1</v>
      </c>
      <c r="CZ75" s="145">
        <v>0</v>
      </c>
    </row>
    <row r="76" spans="1:104" ht="12.75">
      <c r="A76" s="168">
        <v>40</v>
      </c>
      <c r="B76" s="169" t="s">
        <v>193</v>
      </c>
      <c r="C76" s="170" t="s">
        <v>194</v>
      </c>
      <c r="D76" s="171" t="s">
        <v>195</v>
      </c>
      <c r="E76" s="172">
        <v>1612.8</v>
      </c>
      <c r="F76" s="172">
        <v>0</v>
      </c>
      <c r="G76" s="173">
        <f>E76*F76</f>
        <v>0</v>
      </c>
      <c r="O76" s="167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1</v>
      </c>
      <c r="CB76" s="174">
        <v>1</v>
      </c>
      <c r="CZ76" s="145">
        <v>0</v>
      </c>
    </row>
    <row r="77" spans="1:15" ht="12.75">
      <c r="A77" s="175"/>
      <c r="B77" s="177"/>
      <c r="C77" s="221" t="s">
        <v>196</v>
      </c>
      <c r="D77" s="222"/>
      <c r="E77" s="178">
        <v>1612.8</v>
      </c>
      <c r="F77" s="179"/>
      <c r="G77" s="180"/>
      <c r="M77" s="176" t="s">
        <v>196</v>
      </c>
      <c r="O77" s="167"/>
    </row>
    <row r="78" spans="1:104" ht="12.75">
      <c r="A78" s="168">
        <v>41</v>
      </c>
      <c r="B78" s="169" t="s">
        <v>197</v>
      </c>
      <c r="C78" s="170" t="s">
        <v>198</v>
      </c>
      <c r="D78" s="171" t="s">
        <v>199</v>
      </c>
      <c r="E78" s="172">
        <v>30</v>
      </c>
      <c r="F78" s="172">
        <v>0</v>
      </c>
      <c r="G78" s="173">
        <f>E78*F78</f>
        <v>0</v>
      </c>
      <c r="O78" s="167">
        <v>2</v>
      </c>
      <c r="AA78" s="145">
        <v>12</v>
      </c>
      <c r="AB78" s="145">
        <v>0</v>
      </c>
      <c r="AC78" s="145">
        <v>42</v>
      </c>
      <c r="AZ78" s="145">
        <v>1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12</v>
      </c>
      <c r="CB78" s="174">
        <v>0</v>
      </c>
      <c r="CZ78" s="145">
        <v>0</v>
      </c>
    </row>
    <row r="79" spans="1:57" ht="12.75">
      <c r="A79" s="181"/>
      <c r="B79" s="182" t="s">
        <v>76</v>
      </c>
      <c r="C79" s="183" t="str">
        <f>CONCATENATE(B73," ",C73)</f>
        <v>95 Dokončovací konstrukce na pozemních stavbách</v>
      </c>
      <c r="D79" s="184"/>
      <c r="E79" s="185"/>
      <c r="F79" s="186"/>
      <c r="G79" s="187">
        <f>SUM(G73:G78)</f>
        <v>0</v>
      </c>
      <c r="O79" s="167">
        <v>4</v>
      </c>
      <c r="BA79" s="188">
        <f>SUM(BA73:BA78)</f>
        <v>0</v>
      </c>
      <c r="BB79" s="188">
        <f>SUM(BB73:BB78)</f>
        <v>0</v>
      </c>
      <c r="BC79" s="188">
        <f>SUM(BC73:BC78)</f>
        <v>0</v>
      </c>
      <c r="BD79" s="188">
        <f>SUM(BD73:BD78)</f>
        <v>0</v>
      </c>
      <c r="BE79" s="188">
        <f>SUM(BE73:BE78)</f>
        <v>0</v>
      </c>
    </row>
    <row r="80" spans="1:15" ht="12.75">
      <c r="A80" s="160" t="s">
        <v>72</v>
      </c>
      <c r="B80" s="161" t="s">
        <v>200</v>
      </c>
      <c r="C80" s="162" t="s">
        <v>201</v>
      </c>
      <c r="D80" s="163"/>
      <c r="E80" s="164"/>
      <c r="F80" s="164"/>
      <c r="G80" s="165"/>
      <c r="H80" s="166"/>
      <c r="I80" s="166"/>
      <c r="O80" s="167">
        <v>1</v>
      </c>
    </row>
    <row r="81" spans="1:104" ht="12.75">
      <c r="A81" s="168">
        <v>42</v>
      </c>
      <c r="B81" s="169" t="s">
        <v>202</v>
      </c>
      <c r="C81" s="170" t="s">
        <v>203</v>
      </c>
      <c r="D81" s="171" t="s">
        <v>85</v>
      </c>
      <c r="E81" s="172">
        <v>0.192</v>
      </c>
      <c r="F81" s="172">
        <v>0</v>
      </c>
      <c r="G81" s="173">
        <f>E81*F81</f>
        <v>0</v>
      </c>
      <c r="O81" s="167">
        <v>2</v>
      </c>
      <c r="AA81" s="145">
        <v>1</v>
      </c>
      <c r="AB81" s="145">
        <v>1</v>
      </c>
      <c r="AC81" s="145">
        <v>1</v>
      </c>
      <c r="AZ81" s="145">
        <v>1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1</v>
      </c>
      <c r="CB81" s="174">
        <v>1</v>
      </c>
      <c r="CZ81" s="145">
        <v>0</v>
      </c>
    </row>
    <row r="82" spans="1:15" ht="12.75">
      <c r="A82" s="175"/>
      <c r="B82" s="177"/>
      <c r="C82" s="221" t="s">
        <v>204</v>
      </c>
      <c r="D82" s="222"/>
      <c r="E82" s="178">
        <v>0.192</v>
      </c>
      <c r="F82" s="179"/>
      <c r="G82" s="180"/>
      <c r="M82" s="176" t="s">
        <v>204</v>
      </c>
      <c r="O82" s="167"/>
    </row>
    <row r="83" spans="1:104" ht="22.5">
      <c r="A83" s="168">
        <v>43</v>
      </c>
      <c r="B83" s="169" t="s">
        <v>205</v>
      </c>
      <c r="C83" s="170" t="s">
        <v>206</v>
      </c>
      <c r="D83" s="171" t="s">
        <v>100</v>
      </c>
      <c r="E83" s="172">
        <v>1.28</v>
      </c>
      <c r="F83" s="172">
        <v>0</v>
      </c>
      <c r="G83" s="173">
        <f>E83*F83</f>
        <v>0</v>
      </c>
      <c r="O83" s="167">
        <v>2</v>
      </c>
      <c r="AA83" s="145">
        <v>1</v>
      </c>
      <c r="AB83" s="145">
        <v>1</v>
      </c>
      <c r="AC83" s="145">
        <v>1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4">
        <v>1</v>
      </c>
      <c r="CB83" s="174">
        <v>1</v>
      </c>
      <c r="CZ83" s="145">
        <v>0</v>
      </c>
    </row>
    <row r="84" spans="1:15" ht="12.75">
      <c r="A84" s="175"/>
      <c r="B84" s="177"/>
      <c r="C84" s="221" t="s">
        <v>207</v>
      </c>
      <c r="D84" s="222"/>
      <c r="E84" s="178">
        <v>1.28</v>
      </c>
      <c r="F84" s="179"/>
      <c r="G84" s="180"/>
      <c r="M84" s="176" t="s">
        <v>207</v>
      </c>
      <c r="O84" s="167"/>
    </row>
    <row r="85" spans="1:104" ht="12.75">
      <c r="A85" s="168">
        <v>44</v>
      </c>
      <c r="B85" s="169" t="s">
        <v>208</v>
      </c>
      <c r="C85" s="170" t="s">
        <v>209</v>
      </c>
      <c r="D85" s="171" t="s">
        <v>85</v>
      </c>
      <c r="E85" s="172">
        <v>35</v>
      </c>
      <c r="F85" s="172">
        <v>0</v>
      </c>
      <c r="G85" s="173">
        <f>E85*F85</f>
        <v>0</v>
      </c>
      <c r="O85" s="167">
        <v>2</v>
      </c>
      <c r="AA85" s="145">
        <v>1</v>
      </c>
      <c r="AB85" s="145">
        <v>1</v>
      </c>
      <c r="AC85" s="145">
        <v>1</v>
      </c>
      <c r="AZ85" s="145">
        <v>1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1</v>
      </c>
      <c r="CB85" s="174">
        <v>1</v>
      </c>
      <c r="CZ85" s="145">
        <v>0</v>
      </c>
    </row>
    <row r="86" spans="1:15" ht="12.75">
      <c r="A86" s="175"/>
      <c r="B86" s="177"/>
      <c r="C86" s="221" t="s">
        <v>210</v>
      </c>
      <c r="D86" s="222"/>
      <c r="E86" s="178">
        <v>35</v>
      </c>
      <c r="F86" s="179"/>
      <c r="G86" s="180"/>
      <c r="M86" s="176" t="s">
        <v>210</v>
      </c>
      <c r="O86" s="167"/>
    </row>
    <row r="87" spans="1:104" ht="12.75">
      <c r="A87" s="168">
        <v>45</v>
      </c>
      <c r="B87" s="169" t="s">
        <v>211</v>
      </c>
      <c r="C87" s="170" t="s">
        <v>212</v>
      </c>
      <c r="D87" s="171" t="s">
        <v>100</v>
      </c>
      <c r="E87" s="172">
        <v>175</v>
      </c>
      <c r="F87" s="172">
        <v>0</v>
      </c>
      <c r="G87" s="173">
        <f>E87*F87</f>
        <v>0</v>
      </c>
      <c r="O87" s="167">
        <v>2</v>
      </c>
      <c r="AA87" s="145">
        <v>1</v>
      </c>
      <c r="AB87" s="145">
        <v>1</v>
      </c>
      <c r="AC87" s="145">
        <v>1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1</v>
      </c>
      <c r="CB87" s="174">
        <v>1</v>
      </c>
      <c r="CZ87" s="145">
        <v>0</v>
      </c>
    </row>
    <row r="88" spans="1:104" ht="12.75">
      <c r="A88" s="168">
        <v>46</v>
      </c>
      <c r="B88" s="169" t="s">
        <v>213</v>
      </c>
      <c r="C88" s="170" t="s">
        <v>214</v>
      </c>
      <c r="D88" s="171" t="s">
        <v>100</v>
      </c>
      <c r="E88" s="172">
        <v>112.4375</v>
      </c>
      <c r="F88" s="172">
        <v>0</v>
      </c>
      <c r="G88" s="173">
        <f>E88*F88</f>
        <v>0</v>
      </c>
      <c r="O88" s="167">
        <v>2</v>
      </c>
      <c r="AA88" s="145">
        <v>1</v>
      </c>
      <c r="AB88" s="145">
        <v>1</v>
      </c>
      <c r="AC88" s="145">
        <v>1</v>
      </c>
      <c r="AZ88" s="145">
        <v>1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4">
        <v>1</v>
      </c>
      <c r="CB88" s="174">
        <v>1</v>
      </c>
      <c r="CZ88" s="145">
        <v>0</v>
      </c>
    </row>
    <row r="89" spans="1:15" ht="12.75">
      <c r="A89" s="175"/>
      <c r="B89" s="177"/>
      <c r="C89" s="221" t="s">
        <v>215</v>
      </c>
      <c r="D89" s="222"/>
      <c r="E89" s="178">
        <v>58.695</v>
      </c>
      <c r="F89" s="179"/>
      <c r="G89" s="180"/>
      <c r="M89" s="176" t="s">
        <v>215</v>
      </c>
      <c r="O89" s="167"/>
    </row>
    <row r="90" spans="1:15" ht="12.75">
      <c r="A90" s="175"/>
      <c r="B90" s="177"/>
      <c r="C90" s="221" t="s">
        <v>216</v>
      </c>
      <c r="D90" s="222"/>
      <c r="E90" s="178">
        <v>23.39</v>
      </c>
      <c r="F90" s="179"/>
      <c r="G90" s="180"/>
      <c r="M90" s="176" t="s">
        <v>216</v>
      </c>
      <c r="O90" s="167"/>
    </row>
    <row r="91" spans="1:15" ht="12.75">
      <c r="A91" s="175"/>
      <c r="B91" s="177"/>
      <c r="C91" s="221" t="s">
        <v>217</v>
      </c>
      <c r="D91" s="222"/>
      <c r="E91" s="178">
        <v>25.7125</v>
      </c>
      <c r="F91" s="179"/>
      <c r="G91" s="180"/>
      <c r="M91" s="176" t="s">
        <v>217</v>
      </c>
      <c r="O91" s="167"/>
    </row>
    <row r="92" spans="1:15" ht="12.75">
      <c r="A92" s="175"/>
      <c r="B92" s="177"/>
      <c r="C92" s="221" t="s">
        <v>218</v>
      </c>
      <c r="D92" s="222"/>
      <c r="E92" s="178">
        <v>4.64</v>
      </c>
      <c r="F92" s="179"/>
      <c r="G92" s="180"/>
      <c r="M92" s="176" t="s">
        <v>218</v>
      </c>
      <c r="O92" s="167"/>
    </row>
    <row r="93" spans="1:104" ht="12.75">
      <c r="A93" s="168">
        <v>47</v>
      </c>
      <c r="B93" s="169" t="s">
        <v>219</v>
      </c>
      <c r="C93" s="170" t="s">
        <v>220</v>
      </c>
      <c r="D93" s="171" t="s">
        <v>100</v>
      </c>
      <c r="E93" s="172">
        <v>124.8075</v>
      </c>
      <c r="F93" s="172">
        <v>0</v>
      </c>
      <c r="G93" s="173">
        <f>E93*F93</f>
        <v>0</v>
      </c>
      <c r="O93" s="167">
        <v>2</v>
      </c>
      <c r="AA93" s="145">
        <v>1</v>
      </c>
      <c r="AB93" s="145">
        <v>1</v>
      </c>
      <c r="AC93" s="145">
        <v>1</v>
      </c>
      <c r="AZ93" s="145">
        <v>1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1</v>
      </c>
      <c r="CB93" s="174">
        <v>1</v>
      </c>
      <c r="CZ93" s="145">
        <v>0</v>
      </c>
    </row>
    <row r="94" spans="1:15" ht="12.75">
      <c r="A94" s="175"/>
      <c r="B94" s="177"/>
      <c r="C94" s="221" t="s">
        <v>221</v>
      </c>
      <c r="D94" s="222"/>
      <c r="E94" s="178">
        <v>66.16</v>
      </c>
      <c r="F94" s="179"/>
      <c r="G94" s="180"/>
      <c r="M94" s="176" t="s">
        <v>221</v>
      </c>
      <c r="O94" s="167"/>
    </row>
    <row r="95" spans="1:15" ht="12.75">
      <c r="A95" s="175"/>
      <c r="B95" s="177"/>
      <c r="C95" s="221" t="s">
        <v>222</v>
      </c>
      <c r="D95" s="222"/>
      <c r="E95" s="178">
        <v>30.19</v>
      </c>
      <c r="F95" s="179"/>
      <c r="G95" s="180"/>
      <c r="M95" s="176" t="s">
        <v>222</v>
      </c>
      <c r="O95" s="167"/>
    </row>
    <row r="96" spans="1:15" ht="12.75">
      <c r="A96" s="175"/>
      <c r="B96" s="177"/>
      <c r="C96" s="221" t="s">
        <v>223</v>
      </c>
      <c r="D96" s="222"/>
      <c r="E96" s="178">
        <v>21.9225</v>
      </c>
      <c r="F96" s="179"/>
      <c r="G96" s="180"/>
      <c r="M96" s="176" t="s">
        <v>223</v>
      </c>
      <c r="O96" s="167"/>
    </row>
    <row r="97" spans="1:15" ht="12.75">
      <c r="A97" s="175"/>
      <c r="B97" s="177"/>
      <c r="C97" s="221" t="s">
        <v>224</v>
      </c>
      <c r="D97" s="222"/>
      <c r="E97" s="178">
        <v>6.535</v>
      </c>
      <c r="F97" s="179"/>
      <c r="G97" s="180"/>
      <c r="M97" s="176" t="s">
        <v>224</v>
      </c>
      <c r="O97" s="167"/>
    </row>
    <row r="98" spans="1:104" ht="12.75">
      <c r="A98" s="168">
        <v>48</v>
      </c>
      <c r="B98" s="169" t="s">
        <v>225</v>
      </c>
      <c r="C98" s="170" t="s">
        <v>226</v>
      </c>
      <c r="D98" s="171" t="s">
        <v>100</v>
      </c>
      <c r="E98" s="172">
        <v>124.81</v>
      </c>
      <c r="F98" s="172">
        <v>0</v>
      </c>
      <c r="G98" s="173">
        <f>E98*F98</f>
        <v>0</v>
      </c>
      <c r="O98" s="167">
        <v>2</v>
      </c>
      <c r="AA98" s="145">
        <v>1</v>
      </c>
      <c r="AB98" s="145">
        <v>1</v>
      </c>
      <c r="AC98" s="145">
        <v>1</v>
      </c>
      <c r="AZ98" s="145">
        <v>1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</v>
      </c>
      <c r="CB98" s="174">
        <v>1</v>
      </c>
      <c r="CZ98" s="145">
        <v>0</v>
      </c>
    </row>
    <row r="99" spans="1:57" ht="12.75">
      <c r="A99" s="181"/>
      <c r="B99" s="182" t="s">
        <v>76</v>
      </c>
      <c r="C99" s="183" t="str">
        <f>CONCATENATE(B80," ",C80)</f>
        <v>96 Bourání konstrukcí</v>
      </c>
      <c r="D99" s="184"/>
      <c r="E99" s="185"/>
      <c r="F99" s="186"/>
      <c r="G99" s="187">
        <f>SUM(G80:G98)</f>
        <v>0</v>
      </c>
      <c r="O99" s="167">
        <v>4</v>
      </c>
      <c r="BA99" s="188">
        <f>SUM(BA80:BA98)</f>
        <v>0</v>
      </c>
      <c r="BB99" s="188">
        <f>SUM(BB80:BB98)</f>
        <v>0</v>
      </c>
      <c r="BC99" s="188">
        <f>SUM(BC80:BC98)</f>
        <v>0</v>
      </c>
      <c r="BD99" s="188">
        <f>SUM(BD80:BD98)</f>
        <v>0</v>
      </c>
      <c r="BE99" s="188">
        <f>SUM(BE80:BE98)</f>
        <v>0</v>
      </c>
    </row>
    <row r="100" spans="1:15" ht="12.75">
      <c r="A100" s="160" t="s">
        <v>72</v>
      </c>
      <c r="B100" s="161" t="s">
        <v>227</v>
      </c>
      <c r="C100" s="162" t="s">
        <v>228</v>
      </c>
      <c r="D100" s="163"/>
      <c r="E100" s="164"/>
      <c r="F100" s="164"/>
      <c r="G100" s="165"/>
      <c r="H100" s="166"/>
      <c r="I100" s="166"/>
      <c r="O100" s="167">
        <v>1</v>
      </c>
    </row>
    <row r="101" spans="1:104" ht="22.5">
      <c r="A101" s="168">
        <v>49</v>
      </c>
      <c r="B101" s="169" t="s">
        <v>229</v>
      </c>
      <c r="C101" s="170" t="s">
        <v>230</v>
      </c>
      <c r="D101" s="171" t="s">
        <v>100</v>
      </c>
      <c r="E101" s="172">
        <v>24.75</v>
      </c>
      <c r="F101" s="172">
        <v>0</v>
      </c>
      <c r="G101" s="173">
        <f>E101*F101</f>
        <v>0</v>
      </c>
      <c r="O101" s="167">
        <v>2</v>
      </c>
      <c r="AA101" s="145">
        <v>1</v>
      </c>
      <c r="AB101" s="145">
        <v>1</v>
      </c>
      <c r="AC101" s="145">
        <v>1</v>
      </c>
      <c r="AZ101" s="145">
        <v>1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4">
        <v>1</v>
      </c>
      <c r="CB101" s="174">
        <v>1</v>
      </c>
      <c r="CZ101" s="145">
        <v>0</v>
      </c>
    </row>
    <row r="102" spans="1:57" ht="12.75">
      <c r="A102" s="181"/>
      <c r="B102" s="182" t="s">
        <v>76</v>
      </c>
      <c r="C102" s="183" t="str">
        <f>CONCATENATE(B100," ",C100)</f>
        <v>97 Prorážení otvorů</v>
      </c>
      <c r="D102" s="184"/>
      <c r="E102" s="185"/>
      <c r="F102" s="186"/>
      <c r="G102" s="187">
        <f>SUM(G100:G101)</f>
        <v>0</v>
      </c>
      <c r="O102" s="167">
        <v>4</v>
      </c>
      <c r="BA102" s="188">
        <f>SUM(BA100:BA101)</f>
        <v>0</v>
      </c>
      <c r="BB102" s="188">
        <f>SUM(BB100:BB101)</f>
        <v>0</v>
      </c>
      <c r="BC102" s="188">
        <f>SUM(BC100:BC101)</f>
        <v>0</v>
      </c>
      <c r="BD102" s="188">
        <f>SUM(BD100:BD101)</f>
        <v>0</v>
      </c>
      <c r="BE102" s="188">
        <f>SUM(BE100:BE101)</f>
        <v>0</v>
      </c>
    </row>
    <row r="103" spans="1:15" ht="12.75">
      <c r="A103" s="160" t="s">
        <v>72</v>
      </c>
      <c r="B103" s="161" t="s">
        <v>231</v>
      </c>
      <c r="C103" s="162" t="s">
        <v>232</v>
      </c>
      <c r="D103" s="163"/>
      <c r="E103" s="164"/>
      <c r="F103" s="164"/>
      <c r="G103" s="165"/>
      <c r="H103" s="166"/>
      <c r="I103" s="166"/>
      <c r="O103" s="167">
        <v>1</v>
      </c>
    </row>
    <row r="104" spans="1:104" ht="12.75">
      <c r="A104" s="168">
        <v>50</v>
      </c>
      <c r="B104" s="169" t="s">
        <v>233</v>
      </c>
      <c r="C104" s="170" t="s">
        <v>234</v>
      </c>
      <c r="D104" s="171" t="s">
        <v>131</v>
      </c>
      <c r="E104" s="172">
        <v>111.9102</v>
      </c>
      <c r="F104" s="172">
        <v>0</v>
      </c>
      <c r="G104" s="173">
        <f>E104*F104</f>
        <v>0</v>
      </c>
      <c r="O104" s="167">
        <v>2</v>
      </c>
      <c r="AA104" s="145">
        <v>1</v>
      </c>
      <c r="AB104" s="145">
        <v>1</v>
      </c>
      <c r="AC104" s="145">
        <v>1</v>
      </c>
      <c r="AZ104" s="145">
        <v>1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1</v>
      </c>
      <c r="CZ104" s="145">
        <v>0</v>
      </c>
    </row>
    <row r="105" spans="1:57" ht="12.75">
      <c r="A105" s="181"/>
      <c r="B105" s="182" t="s">
        <v>76</v>
      </c>
      <c r="C105" s="183" t="str">
        <f>CONCATENATE(B103," ",C103)</f>
        <v>99 Staveništní přesun hmot</v>
      </c>
      <c r="D105" s="184"/>
      <c r="E105" s="185"/>
      <c r="F105" s="186"/>
      <c r="G105" s="187">
        <f>SUM(G103:G104)</f>
        <v>0</v>
      </c>
      <c r="O105" s="167">
        <v>4</v>
      </c>
      <c r="BA105" s="188">
        <f>SUM(BA103:BA104)</f>
        <v>0</v>
      </c>
      <c r="BB105" s="188">
        <f>SUM(BB103:BB104)</f>
        <v>0</v>
      </c>
      <c r="BC105" s="188">
        <f>SUM(BC103:BC104)</f>
        <v>0</v>
      </c>
      <c r="BD105" s="188">
        <f>SUM(BD103:BD104)</f>
        <v>0</v>
      </c>
      <c r="BE105" s="188">
        <f>SUM(BE103:BE104)</f>
        <v>0</v>
      </c>
    </row>
    <row r="106" spans="1:15" ht="12.75">
      <c r="A106" s="160" t="s">
        <v>72</v>
      </c>
      <c r="B106" s="161" t="s">
        <v>235</v>
      </c>
      <c r="C106" s="162" t="s">
        <v>236</v>
      </c>
      <c r="D106" s="163"/>
      <c r="E106" s="164"/>
      <c r="F106" s="164"/>
      <c r="G106" s="165"/>
      <c r="H106" s="166"/>
      <c r="I106" s="166"/>
      <c r="O106" s="167">
        <v>1</v>
      </c>
    </row>
    <row r="107" spans="1:104" ht="22.5">
      <c r="A107" s="168">
        <v>51</v>
      </c>
      <c r="B107" s="169" t="s">
        <v>237</v>
      </c>
      <c r="C107" s="170" t="s">
        <v>238</v>
      </c>
      <c r="D107" s="171" t="s">
        <v>100</v>
      </c>
      <c r="E107" s="172">
        <v>175</v>
      </c>
      <c r="F107" s="172">
        <v>0</v>
      </c>
      <c r="G107" s="173">
        <f>E107*F107</f>
        <v>0</v>
      </c>
      <c r="O107" s="167">
        <v>2</v>
      </c>
      <c r="AA107" s="145">
        <v>12</v>
      </c>
      <c r="AB107" s="145">
        <v>0</v>
      </c>
      <c r="AC107" s="145">
        <v>52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12</v>
      </c>
      <c r="CB107" s="174">
        <v>0</v>
      </c>
      <c r="CZ107" s="145">
        <v>0</v>
      </c>
    </row>
    <row r="108" spans="1:104" ht="22.5">
      <c r="A108" s="168">
        <v>52</v>
      </c>
      <c r="B108" s="169" t="s">
        <v>239</v>
      </c>
      <c r="C108" s="170" t="s">
        <v>240</v>
      </c>
      <c r="D108" s="171" t="s">
        <v>100</v>
      </c>
      <c r="E108" s="172">
        <v>13.65</v>
      </c>
      <c r="F108" s="172">
        <v>0</v>
      </c>
      <c r="G108" s="173">
        <f>E108*F108</f>
        <v>0</v>
      </c>
      <c r="O108" s="167">
        <v>2</v>
      </c>
      <c r="AA108" s="145">
        <v>12</v>
      </c>
      <c r="AB108" s="145">
        <v>0</v>
      </c>
      <c r="AC108" s="145">
        <v>53</v>
      </c>
      <c r="AZ108" s="145">
        <v>2</v>
      </c>
      <c r="BA108" s="145">
        <f>IF(AZ108=1,G108,0)</f>
        <v>0</v>
      </c>
      <c r="BB108" s="145">
        <f>IF(AZ108=2,G108,0)</f>
        <v>0</v>
      </c>
      <c r="BC108" s="145">
        <f>IF(AZ108=3,G108,0)</f>
        <v>0</v>
      </c>
      <c r="BD108" s="145">
        <f>IF(AZ108=4,G108,0)</f>
        <v>0</v>
      </c>
      <c r="BE108" s="145">
        <f>IF(AZ108=5,G108,0)</f>
        <v>0</v>
      </c>
      <c r="CA108" s="174">
        <v>12</v>
      </c>
      <c r="CB108" s="174">
        <v>0</v>
      </c>
      <c r="CZ108" s="145">
        <v>0</v>
      </c>
    </row>
    <row r="109" spans="1:15" ht="12.75">
      <c r="A109" s="175"/>
      <c r="B109" s="177"/>
      <c r="C109" s="221" t="s">
        <v>241</v>
      </c>
      <c r="D109" s="222"/>
      <c r="E109" s="178">
        <v>13.65</v>
      </c>
      <c r="F109" s="179"/>
      <c r="G109" s="180"/>
      <c r="M109" s="176" t="s">
        <v>241</v>
      </c>
      <c r="O109" s="167"/>
    </row>
    <row r="110" spans="1:104" ht="12.75">
      <c r="A110" s="168">
        <v>53</v>
      </c>
      <c r="B110" s="169" t="s">
        <v>242</v>
      </c>
      <c r="C110" s="170" t="s">
        <v>243</v>
      </c>
      <c r="D110" s="171" t="s">
        <v>244</v>
      </c>
      <c r="E110" s="172">
        <v>18.55</v>
      </c>
      <c r="F110" s="172">
        <v>0</v>
      </c>
      <c r="G110" s="173">
        <f>E110*F110</f>
        <v>0</v>
      </c>
      <c r="O110" s="167">
        <v>2</v>
      </c>
      <c r="AA110" s="145">
        <v>12</v>
      </c>
      <c r="AB110" s="145">
        <v>0</v>
      </c>
      <c r="AC110" s="145">
        <v>54</v>
      </c>
      <c r="AZ110" s="145">
        <v>2</v>
      </c>
      <c r="BA110" s="145">
        <f>IF(AZ110=1,G110,0)</f>
        <v>0</v>
      </c>
      <c r="BB110" s="145">
        <f>IF(AZ110=2,G110,0)</f>
        <v>0</v>
      </c>
      <c r="BC110" s="145">
        <f>IF(AZ110=3,G110,0)</f>
        <v>0</v>
      </c>
      <c r="BD110" s="145">
        <f>IF(AZ110=4,G110,0)</f>
        <v>0</v>
      </c>
      <c r="BE110" s="145">
        <f>IF(AZ110=5,G110,0)</f>
        <v>0</v>
      </c>
      <c r="CA110" s="174">
        <v>12</v>
      </c>
      <c r="CB110" s="174">
        <v>0</v>
      </c>
      <c r="CZ110" s="145">
        <v>0</v>
      </c>
    </row>
    <row r="111" spans="1:15" ht="12.75">
      <c r="A111" s="175"/>
      <c r="B111" s="177"/>
      <c r="C111" s="221" t="s">
        <v>245</v>
      </c>
      <c r="D111" s="222"/>
      <c r="E111" s="178">
        <v>18.55</v>
      </c>
      <c r="F111" s="179"/>
      <c r="G111" s="180"/>
      <c r="M111" s="176" t="s">
        <v>245</v>
      </c>
      <c r="O111" s="167"/>
    </row>
    <row r="112" spans="1:104" ht="22.5">
      <c r="A112" s="168">
        <v>54</v>
      </c>
      <c r="B112" s="169" t="s">
        <v>246</v>
      </c>
      <c r="C112" s="170" t="s">
        <v>247</v>
      </c>
      <c r="D112" s="171" t="s">
        <v>100</v>
      </c>
      <c r="E112" s="172">
        <v>188.65</v>
      </c>
      <c r="F112" s="172">
        <v>0</v>
      </c>
      <c r="G112" s="173">
        <f>E112*F112</f>
        <v>0</v>
      </c>
      <c r="O112" s="167">
        <v>2</v>
      </c>
      <c r="AA112" s="145">
        <v>12</v>
      </c>
      <c r="AB112" s="145">
        <v>0</v>
      </c>
      <c r="AC112" s="145">
        <v>55</v>
      </c>
      <c r="AZ112" s="145">
        <v>2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4">
        <v>12</v>
      </c>
      <c r="CB112" s="174">
        <v>0</v>
      </c>
      <c r="CZ112" s="145">
        <v>0</v>
      </c>
    </row>
    <row r="113" spans="1:15" ht="12.75">
      <c r="A113" s="175"/>
      <c r="B113" s="177"/>
      <c r="C113" s="221" t="s">
        <v>248</v>
      </c>
      <c r="D113" s="222"/>
      <c r="E113" s="178">
        <v>175</v>
      </c>
      <c r="F113" s="179"/>
      <c r="G113" s="180"/>
      <c r="M113" s="176" t="s">
        <v>248</v>
      </c>
      <c r="O113" s="167"/>
    </row>
    <row r="114" spans="1:15" ht="12.75">
      <c r="A114" s="175"/>
      <c r="B114" s="177"/>
      <c r="C114" s="221" t="s">
        <v>249</v>
      </c>
      <c r="D114" s="222"/>
      <c r="E114" s="178">
        <v>13.65</v>
      </c>
      <c r="F114" s="179"/>
      <c r="G114" s="180"/>
      <c r="M114" s="176" t="s">
        <v>249</v>
      </c>
      <c r="O114" s="167"/>
    </row>
    <row r="115" spans="1:104" ht="22.5">
      <c r="A115" s="168">
        <v>55</v>
      </c>
      <c r="B115" s="169" t="s">
        <v>250</v>
      </c>
      <c r="C115" s="170" t="s">
        <v>251</v>
      </c>
      <c r="D115" s="171" t="s">
        <v>244</v>
      </c>
      <c r="E115" s="172">
        <v>56.2</v>
      </c>
      <c r="F115" s="172">
        <v>0</v>
      </c>
      <c r="G115" s="173">
        <f>E115*F115</f>
        <v>0</v>
      </c>
      <c r="O115" s="167">
        <v>2</v>
      </c>
      <c r="AA115" s="145">
        <v>12</v>
      </c>
      <c r="AB115" s="145">
        <v>0</v>
      </c>
      <c r="AC115" s="145">
        <v>56</v>
      </c>
      <c r="AZ115" s="145">
        <v>2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12</v>
      </c>
      <c r="CB115" s="174">
        <v>0</v>
      </c>
      <c r="CZ115" s="145">
        <v>0</v>
      </c>
    </row>
    <row r="116" spans="1:15" ht="12.75">
      <c r="A116" s="175"/>
      <c r="B116" s="177"/>
      <c r="C116" s="221" t="s">
        <v>252</v>
      </c>
      <c r="D116" s="222"/>
      <c r="E116" s="178">
        <v>56.2</v>
      </c>
      <c r="F116" s="179"/>
      <c r="G116" s="180"/>
      <c r="M116" s="176" t="s">
        <v>252</v>
      </c>
      <c r="O116" s="167"/>
    </row>
    <row r="117" spans="1:104" ht="22.5">
      <c r="A117" s="168">
        <v>56</v>
      </c>
      <c r="B117" s="169" t="s">
        <v>253</v>
      </c>
      <c r="C117" s="170" t="s">
        <v>254</v>
      </c>
      <c r="D117" s="171" t="s">
        <v>100</v>
      </c>
      <c r="E117" s="172">
        <v>21.84</v>
      </c>
      <c r="F117" s="172">
        <v>0</v>
      </c>
      <c r="G117" s="173">
        <f>E117*F117</f>
        <v>0</v>
      </c>
      <c r="O117" s="167">
        <v>2</v>
      </c>
      <c r="AA117" s="145">
        <v>12</v>
      </c>
      <c r="AB117" s="145">
        <v>0</v>
      </c>
      <c r="AC117" s="145">
        <v>57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12</v>
      </c>
      <c r="CB117" s="174">
        <v>0</v>
      </c>
      <c r="CZ117" s="145">
        <v>0</v>
      </c>
    </row>
    <row r="118" spans="1:15" ht="12.75">
      <c r="A118" s="175"/>
      <c r="B118" s="177"/>
      <c r="C118" s="221" t="s">
        <v>255</v>
      </c>
      <c r="D118" s="222"/>
      <c r="E118" s="178">
        <v>21.84</v>
      </c>
      <c r="F118" s="179"/>
      <c r="G118" s="180"/>
      <c r="M118" s="176" t="s">
        <v>255</v>
      </c>
      <c r="O118" s="167"/>
    </row>
    <row r="119" spans="1:104" ht="12.75">
      <c r="A119" s="168">
        <v>57</v>
      </c>
      <c r="B119" s="169" t="s">
        <v>256</v>
      </c>
      <c r="C119" s="170" t="s">
        <v>257</v>
      </c>
      <c r="D119" s="171" t="s">
        <v>61</v>
      </c>
      <c r="E119" s="172">
        <v>1038.3088</v>
      </c>
      <c r="F119" s="172">
        <v>0</v>
      </c>
      <c r="G119" s="173">
        <f>E119*F119</f>
        <v>0</v>
      </c>
      <c r="O119" s="167">
        <v>2</v>
      </c>
      <c r="AA119" s="145">
        <v>1</v>
      </c>
      <c r="AB119" s="145">
        <v>7</v>
      </c>
      <c r="AC119" s="145">
        <v>7</v>
      </c>
      <c r="AZ119" s="145">
        <v>2</v>
      </c>
      <c r="BA119" s="145">
        <f>IF(AZ119=1,G119,0)</f>
        <v>0</v>
      </c>
      <c r="BB119" s="145">
        <f>IF(AZ119=2,G119,0)</f>
        <v>0</v>
      </c>
      <c r="BC119" s="145">
        <f>IF(AZ119=3,G119,0)</f>
        <v>0</v>
      </c>
      <c r="BD119" s="145">
        <f>IF(AZ119=4,G119,0)</f>
        <v>0</v>
      </c>
      <c r="BE119" s="145">
        <f>IF(AZ119=5,G119,0)</f>
        <v>0</v>
      </c>
      <c r="CA119" s="174">
        <v>1</v>
      </c>
      <c r="CB119" s="174">
        <v>7</v>
      </c>
      <c r="CZ119" s="145">
        <v>0</v>
      </c>
    </row>
    <row r="120" spans="1:57" ht="12.75">
      <c r="A120" s="181"/>
      <c r="B120" s="182" t="s">
        <v>76</v>
      </c>
      <c r="C120" s="183" t="str">
        <f>CONCATENATE(B106," ",C106)</f>
        <v>711 Izolace proti vodě</v>
      </c>
      <c r="D120" s="184"/>
      <c r="E120" s="185"/>
      <c r="F120" s="186"/>
      <c r="G120" s="187">
        <f>SUM(G106:G119)</f>
        <v>0</v>
      </c>
      <c r="O120" s="167">
        <v>4</v>
      </c>
      <c r="BA120" s="188">
        <f>SUM(BA106:BA119)</f>
        <v>0</v>
      </c>
      <c r="BB120" s="188">
        <f>SUM(BB106:BB119)</f>
        <v>0</v>
      </c>
      <c r="BC120" s="188">
        <f>SUM(BC106:BC119)</f>
        <v>0</v>
      </c>
      <c r="BD120" s="188">
        <f>SUM(BD106:BD119)</f>
        <v>0</v>
      </c>
      <c r="BE120" s="188">
        <f>SUM(BE106:BE119)</f>
        <v>0</v>
      </c>
    </row>
    <row r="121" spans="1:15" ht="12.75">
      <c r="A121" s="160" t="s">
        <v>72</v>
      </c>
      <c r="B121" s="161" t="s">
        <v>258</v>
      </c>
      <c r="C121" s="162" t="s">
        <v>259</v>
      </c>
      <c r="D121" s="163"/>
      <c r="E121" s="164"/>
      <c r="F121" s="164"/>
      <c r="G121" s="165"/>
      <c r="H121" s="166"/>
      <c r="I121" s="166"/>
      <c r="O121" s="167">
        <v>1</v>
      </c>
    </row>
    <row r="122" spans="1:104" ht="12.75">
      <c r="A122" s="168">
        <v>58</v>
      </c>
      <c r="B122" s="169" t="s">
        <v>260</v>
      </c>
      <c r="C122" s="170" t="s">
        <v>261</v>
      </c>
      <c r="D122" s="171" t="s">
        <v>100</v>
      </c>
      <c r="E122" s="172">
        <v>175</v>
      </c>
      <c r="F122" s="172">
        <v>0</v>
      </c>
      <c r="G122" s="173">
        <f>E122*F122</f>
        <v>0</v>
      </c>
      <c r="O122" s="167">
        <v>2</v>
      </c>
      <c r="AA122" s="145">
        <v>12</v>
      </c>
      <c r="AB122" s="145">
        <v>0</v>
      </c>
      <c r="AC122" s="145">
        <v>59</v>
      </c>
      <c r="AZ122" s="145">
        <v>2</v>
      </c>
      <c r="BA122" s="145">
        <f>IF(AZ122=1,G122,0)</f>
        <v>0</v>
      </c>
      <c r="BB122" s="145">
        <f>IF(AZ122=2,G122,0)</f>
        <v>0</v>
      </c>
      <c r="BC122" s="145">
        <f>IF(AZ122=3,G122,0)</f>
        <v>0</v>
      </c>
      <c r="BD122" s="145">
        <f>IF(AZ122=4,G122,0)</f>
        <v>0</v>
      </c>
      <c r="BE122" s="145">
        <f>IF(AZ122=5,G122,0)</f>
        <v>0</v>
      </c>
      <c r="CA122" s="174">
        <v>12</v>
      </c>
      <c r="CB122" s="174">
        <v>0</v>
      </c>
      <c r="CZ122" s="145">
        <v>0</v>
      </c>
    </row>
    <row r="123" spans="1:57" ht="12.75">
      <c r="A123" s="181"/>
      <c r="B123" s="182" t="s">
        <v>76</v>
      </c>
      <c r="C123" s="183" t="str">
        <f>CONCATENATE(B121," ",C121)</f>
        <v>712 Živičné krytiny</v>
      </c>
      <c r="D123" s="184"/>
      <c r="E123" s="185"/>
      <c r="F123" s="186"/>
      <c r="G123" s="187">
        <f>SUM(G121:G122)</f>
        <v>0</v>
      </c>
      <c r="O123" s="167">
        <v>4</v>
      </c>
      <c r="BA123" s="188">
        <f>SUM(BA121:BA122)</f>
        <v>0</v>
      </c>
      <c r="BB123" s="188">
        <f>SUM(BB121:BB122)</f>
        <v>0</v>
      </c>
      <c r="BC123" s="188">
        <f>SUM(BC121:BC122)</f>
        <v>0</v>
      </c>
      <c r="BD123" s="188">
        <f>SUM(BD121:BD122)</f>
        <v>0</v>
      </c>
      <c r="BE123" s="188">
        <f>SUM(BE121:BE122)</f>
        <v>0</v>
      </c>
    </row>
    <row r="124" spans="1:15" ht="12.75">
      <c r="A124" s="160" t="s">
        <v>72</v>
      </c>
      <c r="B124" s="161" t="s">
        <v>262</v>
      </c>
      <c r="C124" s="162" t="s">
        <v>263</v>
      </c>
      <c r="D124" s="163"/>
      <c r="E124" s="164"/>
      <c r="F124" s="164"/>
      <c r="G124" s="165"/>
      <c r="H124" s="166"/>
      <c r="I124" s="166"/>
      <c r="O124" s="167">
        <v>1</v>
      </c>
    </row>
    <row r="125" spans="1:104" ht="12.75">
      <c r="A125" s="168">
        <v>59</v>
      </c>
      <c r="B125" s="169" t="s">
        <v>264</v>
      </c>
      <c r="C125" s="170" t="s">
        <v>265</v>
      </c>
      <c r="D125" s="171" t="s">
        <v>100</v>
      </c>
      <c r="E125" s="172">
        <v>175</v>
      </c>
      <c r="F125" s="172">
        <v>0</v>
      </c>
      <c r="G125" s="173">
        <f>E125*F125</f>
        <v>0</v>
      </c>
      <c r="O125" s="167">
        <v>2</v>
      </c>
      <c r="AA125" s="145">
        <v>1</v>
      </c>
      <c r="AB125" s="145">
        <v>7</v>
      </c>
      <c r="AC125" s="145">
        <v>7</v>
      </c>
      <c r="AZ125" s="145">
        <v>2</v>
      </c>
      <c r="BA125" s="145">
        <f>IF(AZ125=1,G125,0)</f>
        <v>0</v>
      </c>
      <c r="BB125" s="145">
        <f>IF(AZ125=2,G125,0)</f>
        <v>0</v>
      </c>
      <c r="BC125" s="145">
        <f>IF(AZ125=3,G125,0)</f>
        <v>0</v>
      </c>
      <c r="BD125" s="145">
        <f>IF(AZ125=4,G125,0)</f>
        <v>0</v>
      </c>
      <c r="BE125" s="145">
        <f>IF(AZ125=5,G125,0)</f>
        <v>0</v>
      </c>
      <c r="CA125" s="174">
        <v>1</v>
      </c>
      <c r="CB125" s="174">
        <v>7</v>
      </c>
      <c r="CZ125" s="145">
        <v>0</v>
      </c>
    </row>
    <row r="126" spans="1:104" ht="12.75">
      <c r="A126" s="168">
        <v>60</v>
      </c>
      <c r="B126" s="169" t="s">
        <v>266</v>
      </c>
      <c r="C126" s="170" t="s">
        <v>267</v>
      </c>
      <c r="D126" s="171" t="s">
        <v>100</v>
      </c>
      <c r="E126" s="172">
        <v>420</v>
      </c>
      <c r="F126" s="172">
        <v>0</v>
      </c>
      <c r="G126" s="173">
        <f>E126*F126</f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1</v>
      </c>
      <c r="CB126" s="174">
        <v>7</v>
      </c>
      <c r="CZ126" s="145">
        <v>0</v>
      </c>
    </row>
    <row r="127" spans="1:15" ht="12.75">
      <c r="A127" s="175"/>
      <c r="B127" s="177"/>
      <c r="C127" s="221" t="s">
        <v>268</v>
      </c>
      <c r="D127" s="222"/>
      <c r="E127" s="178">
        <v>420</v>
      </c>
      <c r="F127" s="179"/>
      <c r="G127" s="180"/>
      <c r="M127" s="176" t="s">
        <v>268</v>
      </c>
      <c r="O127" s="167"/>
    </row>
    <row r="128" spans="1:104" ht="12.75">
      <c r="A128" s="168">
        <v>61</v>
      </c>
      <c r="B128" s="169" t="s">
        <v>269</v>
      </c>
      <c r="C128" s="170" t="s">
        <v>270</v>
      </c>
      <c r="D128" s="171" t="s">
        <v>244</v>
      </c>
      <c r="E128" s="172">
        <v>54.6</v>
      </c>
      <c r="F128" s="172">
        <v>0</v>
      </c>
      <c r="G128" s="173">
        <f>E128*F128</f>
        <v>0</v>
      </c>
      <c r="O128" s="167">
        <v>2</v>
      </c>
      <c r="AA128" s="145">
        <v>1</v>
      </c>
      <c r="AB128" s="145">
        <v>7</v>
      </c>
      <c r="AC128" s="145">
        <v>7</v>
      </c>
      <c r="AZ128" s="145">
        <v>2</v>
      </c>
      <c r="BA128" s="145">
        <f>IF(AZ128=1,G128,0)</f>
        <v>0</v>
      </c>
      <c r="BB128" s="145">
        <f>IF(AZ128=2,G128,0)</f>
        <v>0</v>
      </c>
      <c r="BC128" s="145">
        <f>IF(AZ128=3,G128,0)</f>
        <v>0</v>
      </c>
      <c r="BD128" s="145">
        <f>IF(AZ128=4,G128,0)</f>
        <v>0</v>
      </c>
      <c r="BE128" s="145">
        <f>IF(AZ128=5,G128,0)</f>
        <v>0</v>
      </c>
      <c r="CA128" s="174">
        <v>1</v>
      </c>
      <c r="CB128" s="174">
        <v>7</v>
      </c>
      <c r="CZ128" s="145">
        <v>0</v>
      </c>
    </row>
    <row r="129" spans="1:15" ht="12.75">
      <c r="A129" s="175"/>
      <c r="B129" s="177"/>
      <c r="C129" s="221" t="s">
        <v>271</v>
      </c>
      <c r="D129" s="222"/>
      <c r="E129" s="178">
        <v>54.6</v>
      </c>
      <c r="F129" s="179"/>
      <c r="G129" s="180"/>
      <c r="M129" s="176" t="s">
        <v>271</v>
      </c>
      <c r="O129" s="167"/>
    </row>
    <row r="130" spans="1:104" ht="12.75">
      <c r="A130" s="168">
        <v>62</v>
      </c>
      <c r="B130" s="169" t="s">
        <v>272</v>
      </c>
      <c r="C130" s="170" t="s">
        <v>273</v>
      </c>
      <c r="D130" s="171" t="s">
        <v>85</v>
      </c>
      <c r="E130" s="172">
        <v>11.025</v>
      </c>
      <c r="F130" s="172">
        <v>0</v>
      </c>
      <c r="G130" s="173">
        <f>E130*F130</f>
        <v>0</v>
      </c>
      <c r="O130" s="167">
        <v>2</v>
      </c>
      <c r="AA130" s="145">
        <v>3</v>
      </c>
      <c r="AB130" s="145">
        <v>7</v>
      </c>
      <c r="AC130" s="145" t="s">
        <v>272</v>
      </c>
      <c r="AZ130" s="145">
        <v>2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3</v>
      </c>
      <c r="CB130" s="174">
        <v>7</v>
      </c>
      <c r="CZ130" s="145">
        <v>0</v>
      </c>
    </row>
    <row r="131" spans="1:15" ht="12.75">
      <c r="A131" s="175"/>
      <c r="B131" s="177"/>
      <c r="C131" s="221" t="s">
        <v>274</v>
      </c>
      <c r="D131" s="222"/>
      <c r="E131" s="178">
        <v>11.025</v>
      </c>
      <c r="F131" s="179"/>
      <c r="G131" s="180"/>
      <c r="M131" s="176" t="s">
        <v>274</v>
      </c>
      <c r="O131" s="167"/>
    </row>
    <row r="132" spans="1:104" ht="12.75">
      <c r="A132" s="168">
        <v>63</v>
      </c>
      <c r="B132" s="169" t="s">
        <v>275</v>
      </c>
      <c r="C132" s="170" t="s">
        <v>276</v>
      </c>
      <c r="D132" s="171" t="s">
        <v>244</v>
      </c>
      <c r="E132" s="172">
        <v>60.06</v>
      </c>
      <c r="F132" s="172">
        <v>0</v>
      </c>
      <c r="G132" s="173">
        <f>E132*F132</f>
        <v>0</v>
      </c>
      <c r="O132" s="167">
        <v>2</v>
      </c>
      <c r="AA132" s="145">
        <v>3</v>
      </c>
      <c r="AB132" s="145">
        <v>7</v>
      </c>
      <c r="AC132" s="145">
        <v>28376081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3</v>
      </c>
      <c r="CB132" s="174">
        <v>7</v>
      </c>
      <c r="CZ132" s="145">
        <v>0</v>
      </c>
    </row>
    <row r="133" spans="1:15" ht="12.75">
      <c r="A133" s="175"/>
      <c r="B133" s="177"/>
      <c r="C133" s="221" t="s">
        <v>277</v>
      </c>
      <c r="D133" s="222"/>
      <c r="E133" s="178">
        <v>60.06</v>
      </c>
      <c r="F133" s="179"/>
      <c r="G133" s="180"/>
      <c r="M133" s="176" t="s">
        <v>277</v>
      </c>
      <c r="O133" s="167"/>
    </row>
    <row r="134" spans="1:104" ht="12.75">
      <c r="A134" s="168">
        <v>64</v>
      </c>
      <c r="B134" s="169" t="s">
        <v>278</v>
      </c>
      <c r="C134" s="170" t="s">
        <v>279</v>
      </c>
      <c r="D134" s="171" t="s">
        <v>61</v>
      </c>
      <c r="E134" s="172">
        <v>444.191</v>
      </c>
      <c r="F134" s="172">
        <v>0</v>
      </c>
      <c r="G134" s="173">
        <f>E134*F134</f>
        <v>0</v>
      </c>
      <c r="O134" s="167">
        <v>2</v>
      </c>
      <c r="AA134" s="145">
        <v>1</v>
      </c>
      <c r="AB134" s="145">
        <v>7</v>
      </c>
      <c r="AC134" s="145">
        <v>7</v>
      </c>
      <c r="AZ134" s="145">
        <v>2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4">
        <v>1</v>
      </c>
      <c r="CB134" s="174">
        <v>7</v>
      </c>
      <c r="CZ134" s="145">
        <v>0</v>
      </c>
    </row>
    <row r="135" spans="1:57" ht="12.75">
      <c r="A135" s="181"/>
      <c r="B135" s="182" t="s">
        <v>76</v>
      </c>
      <c r="C135" s="183" t="str">
        <f>CONCATENATE(B124," ",C124)</f>
        <v>713 Izolace tepelné</v>
      </c>
      <c r="D135" s="184"/>
      <c r="E135" s="185"/>
      <c r="F135" s="186"/>
      <c r="G135" s="187">
        <f>SUM(G124:G134)</f>
        <v>0</v>
      </c>
      <c r="O135" s="167">
        <v>4</v>
      </c>
      <c r="BA135" s="188">
        <f>SUM(BA124:BA134)</f>
        <v>0</v>
      </c>
      <c r="BB135" s="188">
        <f>SUM(BB124:BB134)</f>
        <v>0</v>
      </c>
      <c r="BC135" s="188">
        <f>SUM(BC124:BC134)</f>
        <v>0</v>
      </c>
      <c r="BD135" s="188">
        <f>SUM(BD124:BD134)</f>
        <v>0</v>
      </c>
      <c r="BE135" s="188">
        <f>SUM(BE124:BE134)</f>
        <v>0</v>
      </c>
    </row>
    <row r="136" spans="1:15" ht="12.75">
      <c r="A136" s="160" t="s">
        <v>72</v>
      </c>
      <c r="B136" s="161" t="s">
        <v>280</v>
      </c>
      <c r="C136" s="162" t="s">
        <v>281</v>
      </c>
      <c r="D136" s="163"/>
      <c r="E136" s="164"/>
      <c r="F136" s="164"/>
      <c r="G136" s="165"/>
      <c r="H136" s="166"/>
      <c r="I136" s="166"/>
      <c r="O136" s="167">
        <v>1</v>
      </c>
    </row>
    <row r="137" spans="1:104" ht="22.5">
      <c r="A137" s="168">
        <v>65</v>
      </c>
      <c r="B137" s="169" t="s">
        <v>282</v>
      </c>
      <c r="C137" s="170" t="s">
        <v>283</v>
      </c>
      <c r="D137" s="171" t="s">
        <v>195</v>
      </c>
      <c r="E137" s="172">
        <v>7</v>
      </c>
      <c r="F137" s="172">
        <v>0</v>
      </c>
      <c r="G137" s="173">
        <f>E137*F137</f>
        <v>0</v>
      </c>
      <c r="O137" s="167">
        <v>2</v>
      </c>
      <c r="AA137" s="145">
        <v>1</v>
      </c>
      <c r="AB137" s="145">
        <v>7</v>
      </c>
      <c r="AC137" s="145">
        <v>7</v>
      </c>
      <c r="AZ137" s="145">
        <v>2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4">
        <v>1</v>
      </c>
      <c r="CB137" s="174">
        <v>7</v>
      </c>
      <c r="CZ137" s="145">
        <v>0</v>
      </c>
    </row>
    <row r="138" spans="1:104" ht="12.75">
      <c r="A138" s="168">
        <v>66</v>
      </c>
      <c r="B138" s="169" t="s">
        <v>284</v>
      </c>
      <c r="C138" s="170" t="s">
        <v>285</v>
      </c>
      <c r="D138" s="171" t="s">
        <v>100</v>
      </c>
      <c r="E138" s="172">
        <v>22.33</v>
      </c>
      <c r="F138" s="172">
        <v>0</v>
      </c>
      <c r="G138" s="173">
        <f>E138*F138</f>
        <v>0</v>
      </c>
      <c r="O138" s="167">
        <v>2</v>
      </c>
      <c r="AA138" s="145">
        <v>1</v>
      </c>
      <c r="AB138" s="145">
        <v>7</v>
      </c>
      <c r="AC138" s="145">
        <v>7</v>
      </c>
      <c r="AZ138" s="145">
        <v>2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4">
        <v>1</v>
      </c>
      <c r="CB138" s="174">
        <v>7</v>
      </c>
      <c r="CZ138" s="145">
        <v>0</v>
      </c>
    </row>
    <row r="139" spans="1:104" ht="12.75">
      <c r="A139" s="168">
        <v>67</v>
      </c>
      <c r="B139" s="169" t="s">
        <v>286</v>
      </c>
      <c r="C139" s="170" t="s">
        <v>287</v>
      </c>
      <c r="D139" s="171" t="s">
        <v>195</v>
      </c>
      <c r="E139" s="172">
        <v>7</v>
      </c>
      <c r="F139" s="172">
        <v>0</v>
      </c>
      <c r="G139" s="173">
        <f>E139*F139</f>
        <v>0</v>
      </c>
      <c r="O139" s="167">
        <v>2</v>
      </c>
      <c r="AA139" s="145">
        <v>1</v>
      </c>
      <c r="AB139" s="145">
        <v>7</v>
      </c>
      <c r="AC139" s="145">
        <v>7</v>
      </c>
      <c r="AZ139" s="145">
        <v>2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4">
        <v>1</v>
      </c>
      <c r="CB139" s="174">
        <v>7</v>
      </c>
      <c r="CZ139" s="145">
        <v>0</v>
      </c>
    </row>
    <row r="140" spans="1:104" ht="12.75">
      <c r="A140" s="168">
        <v>68</v>
      </c>
      <c r="B140" s="169" t="s">
        <v>288</v>
      </c>
      <c r="C140" s="170" t="s">
        <v>289</v>
      </c>
      <c r="D140" s="171" t="s">
        <v>100</v>
      </c>
      <c r="E140" s="172">
        <v>22.33</v>
      </c>
      <c r="F140" s="172">
        <v>0</v>
      </c>
      <c r="G140" s="173">
        <f>E140*F140</f>
        <v>0</v>
      </c>
      <c r="O140" s="167">
        <v>2</v>
      </c>
      <c r="AA140" s="145">
        <v>1</v>
      </c>
      <c r="AB140" s="145">
        <v>7</v>
      </c>
      <c r="AC140" s="145">
        <v>7</v>
      </c>
      <c r="AZ140" s="145">
        <v>2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4">
        <v>1</v>
      </c>
      <c r="CB140" s="174">
        <v>7</v>
      </c>
      <c r="CZ140" s="145">
        <v>0</v>
      </c>
    </row>
    <row r="141" spans="1:15" ht="12.75">
      <c r="A141" s="175"/>
      <c r="B141" s="177"/>
      <c r="C141" s="221" t="s">
        <v>290</v>
      </c>
      <c r="D141" s="222"/>
      <c r="E141" s="178">
        <v>22.33</v>
      </c>
      <c r="F141" s="179"/>
      <c r="G141" s="180"/>
      <c r="M141" s="176" t="s">
        <v>290</v>
      </c>
      <c r="O141" s="167"/>
    </row>
    <row r="142" spans="1:104" ht="12.75">
      <c r="A142" s="168">
        <v>69</v>
      </c>
      <c r="B142" s="169" t="s">
        <v>291</v>
      </c>
      <c r="C142" s="170" t="s">
        <v>292</v>
      </c>
      <c r="D142" s="171" t="s">
        <v>61</v>
      </c>
      <c r="E142" s="172">
        <v>18.7999</v>
      </c>
      <c r="F142" s="172">
        <v>0</v>
      </c>
      <c r="G142" s="173">
        <f>E142*F142</f>
        <v>0</v>
      </c>
      <c r="O142" s="167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4">
        <v>1</v>
      </c>
      <c r="CB142" s="174">
        <v>7</v>
      </c>
      <c r="CZ142" s="145">
        <v>0</v>
      </c>
    </row>
    <row r="143" spans="1:57" ht="12.75">
      <c r="A143" s="181"/>
      <c r="B143" s="182" t="s">
        <v>76</v>
      </c>
      <c r="C143" s="183" t="str">
        <f>CONCATENATE(B136," ",C136)</f>
        <v>730 Ústřední vytápění</v>
      </c>
      <c r="D143" s="184"/>
      <c r="E143" s="185"/>
      <c r="F143" s="186"/>
      <c r="G143" s="187">
        <f>SUM(G136:G142)</f>
        <v>0</v>
      </c>
      <c r="O143" s="167">
        <v>4</v>
      </c>
      <c r="BA143" s="188">
        <f>SUM(BA136:BA142)</f>
        <v>0</v>
      </c>
      <c r="BB143" s="188">
        <f>SUM(BB136:BB142)</f>
        <v>0</v>
      </c>
      <c r="BC143" s="188">
        <f>SUM(BC136:BC142)</f>
        <v>0</v>
      </c>
      <c r="BD143" s="188">
        <f>SUM(BD136:BD142)</f>
        <v>0</v>
      </c>
      <c r="BE143" s="188">
        <f>SUM(BE136:BE142)</f>
        <v>0</v>
      </c>
    </row>
    <row r="144" spans="1:15" ht="12.75">
      <c r="A144" s="160" t="s">
        <v>72</v>
      </c>
      <c r="B144" s="161" t="s">
        <v>293</v>
      </c>
      <c r="C144" s="162" t="s">
        <v>294</v>
      </c>
      <c r="D144" s="163"/>
      <c r="E144" s="164"/>
      <c r="F144" s="164"/>
      <c r="G144" s="165"/>
      <c r="H144" s="166"/>
      <c r="I144" s="166"/>
      <c r="O144" s="167">
        <v>1</v>
      </c>
    </row>
    <row r="145" spans="1:104" ht="12.75">
      <c r="A145" s="168">
        <v>70</v>
      </c>
      <c r="B145" s="169" t="s">
        <v>295</v>
      </c>
      <c r="C145" s="170" t="s">
        <v>296</v>
      </c>
      <c r="D145" s="171" t="s">
        <v>100</v>
      </c>
      <c r="E145" s="172">
        <v>175</v>
      </c>
      <c r="F145" s="172">
        <v>0</v>
      </c>
      <c r="G145" s="173">
        <f>E145*F145</f>
        <v>0</v>
      </c>
      <c r="O145" s="167">
        <v>2</v>
      </c>
      <c r="AA145" s="145">
        <v>1</v>
      </c>
      <c r="AB145" s="145">
        <v>7</v>
      </c>
      <c r="AC145" s="145">
        <v>7</v>
      </c>
      <c r="AZ145" s="145">
        <v>2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1</v>
      </c>
      <c r="CB145" s="174">
        <v>7</v>
      </c>
      <c r="CZ145" s="145">
        <v>0</v>
      </c>
    </row>
    <row r="146" spans="1:104" ht="12.75">
      <c r="A146" s="168">
        <v>71</v>
      </c>
      <c r="B146" s="169" t="s">
        <v>297</v>
      </c>
      <c r="C146" s="170" t="s">
        <v>298</v>
      </c>
      <c r="D146" s="171" t="s">
        <v>100</v>
      </c>
      <c r="E146" s="172">
        <v>525</v>
      </c>
      <c r="F146" s="172">
        <v>0</v>
      </c>
      <c r="G146" s="173">
        <f>E146*F146</f>
        <v>0</v>
      </c>
      <c r="O146" s="167">
        <v>2</v>
      </c>
      <c r="AA146" s="145">
        <v>1</v>
      </c>
      <c r="AB146" s="145">
        <v>7</v>
      </c>
      <c r="AC146" s="145">
        <v>7</v>
      </c>
      <c r="AZ146" s="145">
        <v>2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4">
        <v>1</v>
      </c>
      <c r="CB146" s="174">
        <v>7</v>
      </c>
      <c r="CZ146" s="145">
        <v>0</v>
      </c>
    </row>
    <row r="147" spans="1:15" ht="12.75">
      <c r="A147" s="175"/>
      <c r="B147" s="177"/>
      <c r="C147" s="221" t="s">
        <v>299</v>
      </c>
      <c r="D147" s="222"/>
      <c r="E147" s="178">
        <v>525</v>
      </c>
      <c r="F147" s="179"/>
      <c r="G147" s="180"/>
      <c r="M147" s="176" t="s">
        <v>299</v>
      </c>
      <c r="O147" s="167"/>
    </row>
    <row r="148" spans="1:57" ht="12.75">
      <c r="A148" s="181"/>
      <c r="B148" s="182" t="s">
        <v>76</v>
      </c>
      <c r="C148" s="183" t="str">
        <f>CONCATENATE(B144," ",C144)</f>
        <v>762 Konstrukce tesařské</v>
      </c>
      <c r="D148" s="184"/>
      <c r="E148" s="185"/>
      <c r="F148" s="186"/>
      <c r="G148" s="187">
        <f>SUM(G144:G147)</f>
        <v>0</v>
      </c>
      <c r="O148" s="167">
        <v>4</v>
      </c>
      <c r="BA148" s="188">
        <f>SUM(BA144:BA147)</f>
        <v>0</v>
      </c>
      <c r="BB148" s="188">
        <f>SUM(BB144:BB147)</f>
        <v>0</v>
      </c>
      <c r="BC148" s="188">
        <f>SUM(BC144:BC147)</f>
        <v>0</v>
      </c>
      <c r="BD148" s="188">
        <f>SUM(BD144:BD147)</f>
        <v>0</v>
      </c>
      <c r="BE148" s="188">
        <f>SUM(BE144:BE147)</f>
        <v>0</v>
      </c>
    </row>
    <row r="149" spans="1:15" ht="12.75">
      <c r="A149" s="160" t="s">
        <v>72</v>
      </c>
      <c r="B149" s="161" t="s">
        <v>300</v>
      </c>
      <c r="C149" s="162" t="s">
        <v>301</v>
      </c>
      <c r="D149" s="163"/>
      <c r="E149" s="164"/>
      <c r="F149" s="164"/>
      <c r="G149" s="165"/>
      <c r="H149" s="166"/>
      <c r="I149" s="166"/>
      <c r="O149" s="167">
        <v>1</v>
      </c>
    </row>
    <row r="150" spans="1:104" ht="22.5">
      <c r="A150" s="168">
        <v>72</v>
      </c>
      <c r="B150" s="169" t="s">
        <v>302</v>
      </c>
      <c r="C150" s="170" t="s">
        <v>303</v>
      </c>
      <c r="D150" s="171" t="s">
        <v>100</v>
      </c>
      <c r="E150" s="172">
        <v>14.0875</v>
      </c>
      <c r="F150" s="172">
        <v>0</v>
      </c>
      <c r="G150" s="173">
        <f>E150*F150</f>
        <v>0</v>
      </c>
      <c r="O150" s="167">
        <v>2</v>
      </c>
      <c r="AA150" s="145">
        <v>1</v>
      </c>
      <c r="AB150" s="145">
        <v>7</v>
      </c>
      <c r="AC150" s="145">
        <v>7</v>
      </c>
      <c r="AZ150" s="145">
        <v>2</v>
      </c>
      <c r="BA150" s="145">
        <f>IF(AZ150=1,G150,0)</f>
        <v>0</v>
      </c>
      <c r="BB150" s="145">
        <f>IF(AZ150=2,G150,0)</f>
        <v>0</v>
      </c>
      <c r="BC150" s="145">
        <f>IF(AZ150=3,G150,0)</f>
        <v>0</v>
      </c>
      <c r="BD150" s="145">
        <f>IF(AZ150=4,G150,0)</f>
        <v>0</v>
      </c>
      <c r="BE150" s="145">
        <f>IF(AZ150=5,G150,0)</f>
        <v>0</v>
      </c>
      <c r="CA150" s="174">
        <v>1</v>
      </c>
      <c r="CB150" s="174">
        <v>7</v>
      </c>
      <c r="CZ150" s="145">
        <v>0</v>
      </c>
    </row>
    <row r="151" spans="1:15" ht="12.75">
      <c r="A151" s="175"/>
      <c r="B151" s="177"/>
      <c r="C151" s="221" t="s">
        <v>304</v>
      </c>
      <c r="D151" s="222"/>
      <c r="E151" s="178">
        <v>14.0875</v>
      </c>
      <c r="F151" s="179"/>
      <c r="G151" s="180"/>
      <c r="M151" s="176" t="s">
        <v>304</v>
      </c>
      <c r="O151" s="167"/>
    </row>
    <row r="152" spans="1:104" ht="12.75">
      <c r="A152" s="168">
        <v>73</v>
      </c>
      <c r="B152" s="169" t="s">
        <v>305</v>
      </c>
      <c r="C152" s="170" t="s">
        <v>306</v>
      </c>
      <c r="D152" s="171" t="s">
        <v>100</v>
      </c>
      <c r="E152" s="172">
        <v>85.3</v>
      </c>
      <c r="F152" s="172">
        <v>0</v>
      </c>
      <c r="G152" s="173">
        <f>E152*F152</f>
        <v>0</v>
      </c>
      <c r="O152" s="167">
        <v>2</v>
      </c>
      <c r="AA152" s="145">
        <v>1</v>
      </c>
      <c r="AB152" s="145">
        <v>7</v>
      </c>
      <c r="AC152" s="145">
        <v>7</v>
      </c>
      <c r="AZ152" s="145">
        <v>2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4">
        <v>1</v>
      </c>
      <c r="CB152" s="174">
        <v>7</v>
      </c>
      <c r="CZ152" s="145">
        <v>0</v>
      </c>
    </row>
    <row r="153" spans="1:15" ht="12.75">
      <c r="A153" s="175"/>
      <c r="B153" s="177"/>
      <c r="C153" s="221" t="s">
        <v>307</v>
      </c>
      <c r="D153" s="222"/>
      <c r="E153" s="178">
        <v>54.4</v>
      </c>
      <c r="F153" s="179"/>
      <c r="G153" s="180"/>
      <c r="M153" s="176" t="s">
        <v>307</v>
      </c>
      <c r="O153" s="167"/>
    </row>
    <row r="154" spans="1:15" ht="12.75">
      <c r="A154" s="175"/>
      <c r="B154" s="177"/>
      <c r="C154" s="221" t="s">
        <v>308</v>
      </c>
      <c r="D154" s="222"/>
      <c r="E154" s="178">
        <v>27.7</v>
      </c>
      <c r="F154" s="179"/>
      <c r="G154" s="180"/>
      <c r="M154" s="176" t="s">
        <v>308</v>
      </c>
      <c r="O154" s="167"/>
    </row>
    <row r="155" spans="1:15" ht="12.75">
      <c r="A155" s="175"/>
      <c r="B155" s="177"/>
      <c r="C155" s="221" t="s">
        <v>309</v>
      </c>
      <c r="D155" s="222"/>
      <c r="E155" s="178">
        <v>3.2</v>
      </c>
      <c r="F155" s="179"/>
      <c r="G155" s="180"/>
      <c r="M155" s="176" t="s">
        <v>309</v>
      </c>
      <c r="O155" s="167"/>
    </row>
    <row r="156" spans="1:104" ht="12.75">
      <c r="A156" s="168">
        <v>74</v>
      </c>
      <c r="B156" s="169" t="s">
        <v>310</v>
      </c>
      <c r="C156" s="170" t="s">
        <v>311</v>
      </c>
      <c r="D156" s="171" t="s">
        <v>100</v>
      </c>
      <c r="E156" s="172">
        <v>99.39</v>
      </c>
      <c r="F156" s="172">
        <v>0</v>
      </c>
      <c r="G156" s="173">
        <f>E156*F156</f>
        <v>0</v>
      </c>
      <c r="O156" s="167">
        <v>2</v>
      </c>
      <c r="AA156" s="145">
        <v>1</v>
      </c>
      <c r="AB156" s="145">
        <v>7</v>
      </c>
      <c r="AC156" s="145">
        <v>7</v>
      </c>
      <c r="AZ156" s="145">
        <v>2</v>
      </c>
      <c r="BA156" s="145">
        <f>IF(AZ156=1,G156,0)</f>
        <v>0</v>
      </c>
      <c r="BB156" s="145">
        <f>IF(AZ156=2,G156,0)</f>
        <v>0</v>
      </c>
      <c r="BC156" s="145">
        <f>IF(AZ156=3,G156,0)</f>
        <v>0</v>
      </c>
      <c r="BD156" s="145">
        <f>IF(AZ156=4,G156,0)</f>
        <v>0</v>
      </c>
      <c r="BE156" s="145">
        <f>IF(AZ156=5,G156,0)</f>
        <v>0</v>
      </c>
      <c r="CA156" s="174">
        <v>1</v>
      </c>
      <c r="CB156" s="174">
        <v>7</v>
      </c>
      <c r="CZ156" s="145">
        <v>0</v>
      </c>
    </row>
    <row r="157" spans="1:15" ht="12.75">
      <c r="A157" s="175"/>
      <c r="B157" s="177"/>
      <c r="C157" s="221" t="s">
        <v>312</v>
      </c>
      <c r="D157" s="222"/>
      <c r="E157" s="178">
        <v>85.3</v>
      </c>
      <c r="F157" s="179"/>
      <c r="G157" s="180"/>
      <c r="M157" s="176" t="s">
        <v>312</v>
      </c>
      <c r="O157" s="167"/>
    </row>
    <row r="158" spans="1:15" ht="12.75">
      <c r="A158" s="175"/>
      <c r="B158" s="177"/>
      <c r="C158" s="221" t="s">
        <v>313</v>
      </c>
      <c r="D158" s="222"/>
      <c r="E158" s="178">
        <v>14.09</v>
      </c>
      <c r="F158" s="179"/>
      <c r="G158" s="180"/>
      <c r="M158" s="176" t="s">
        <v>313</v>
      </c>
      <c r="O158" s="167"/>
    </row>
    <row r="159" spans="1:104" ht="12.75">
      <c r="A159" s="168">
        <v>75</v>
      </c>
      <c r="B159" s="169" t="s">
        <v>314</v>
      </c>
      <c r="C159" s="170" t="s">
        <v>315</v>
      </c>
      <c r="D159" s="171" t="s">
        <v>100</v>
      </c>
      <c r="E159" s="172">
        <v>106</v>
      </c>
      <c r="F159" s="172">
        <v>0</v>
      </c>
      <c r="G159" s="173">
        <f>E159*F159</f>
        <v>0</v>
      </c>
      <c r="O159" s="167">
        <v>2</v>
      </c>
      <c r="AA159" s="145">
        <v>1</v>
      </c>
      <c r="AB159" s="145">
        <v>7</v>
      </c>
      <c r="AC159" s="145">
        <v>7</v>
      </c>
      <c r="AZ159" s="145">
        <v>2</v>
      </c>
      <c r="BA159" s="145">
        <f>IF(AZ159=1,G159,0)</f>
        <v>0</v>
      </c>
      <c r="BB159" s="145">
        <f>IF(AZ159=2,G159,0)</f>
        <v>0</v>
      </c>
      <c r="BC159" s="145">
        <f>IF(AZ159=3,G159,0)</f>
        <v>0</v>
      </c>
      <c r="BD159" s="145">
        <f>IF(AZ159=4,G159,0)</f>
        <v>0</v>
      </c>
      <c r="BE159" s="145">
        <f>IF(AZ159=5,G159,0)</f>
        <v>0</v>
      </c>
      <c r="CA159" s="174">
        <v>1</v>
      </c>
      <c r="CB159" s="174">
        <v>7</v>
      </c>
      <c r="CZ159" s="145">
        <v>0</v>
      </c>
    </row>
    <row r="160" spans="1:15" ht="12.75">
      <c r="A160" s="175"/>
      <c r="B160" s="177"/>
      <c r="C160" s="221" t="s">
        <v>316</v>
      </c>
      <c r="D160" s="222"/>
      <c r="E160" s="178">
        <v>106</v>
      </c>
      <c r="F160" s="179"/>
      <c r="G160" s="180"/>
      <c r="M160" s="176" t="s">
        <v>316</v>
      </c>
      <c r="O160" s="167"/>
    </row>
    <row r="161" spans="1:104" ht="12.75">
      <c r="A161" s="168">
        <v>76</v>
      </c>
      <c r="B161" s="169" t="s">
        <v>317</v>
      </c>
      <c r="C161" s="170" t="s">
        <v>318</v>
      </c>
      <c r="D161" s="171" t="s">
        <v>244</v>
      </c>
      <c r="E161" s="172">
        <v>307.2</v>
      </c>
      <c r="F161" s="172">
        <v>0</v>
      </c>
      <c r="G161" s="173">
        <f>E161*F161</f>
        <v>0</v>
      </c>
      <c r="O161" s="167">
        <v>2</v>
      </c>
      <c r="AA161" s="145">
        <v>1</v>
      </c>
      <c r="AB161" s="145">
        <v>7</v>
      </c>
      <c r="AC161" s="145">
        <v>7</v>
      </c>
      <c r="AZ161" s="145">
        <v>2</v>
      </c>
      <c r="BA161" s="145">
        <f>IF(AZ161=1,G161,0)</f>
        <v>0</v>
      </c>
      <c r="BB161" s="145">
        <f>IF(AZ161=2,G161,0)</f>
        <v>0</v>
      </c>
      <c r="BC161" s="145">
        <f>IF(AZ161=3,G161,0)</f>
        <v>0</v>
      </c>
      <c r="BD161" s="145">
        <f>IF(AZ161=4,G161,0)</f>
        <v>0</v>
      </c>
      <c r="BE161" s="145">
        <f>IF(AZ161=5,G161,0)</f>
        <v>0</v>
      </c>
      <c r="CA161" s="174">
        <v>1</v>
      </c>
      <c r="CB161" s="174">
        <v>7</v>
      </c>
      <c r="CZ161" s="145">
        <v>0</v>
      </c>
    </row>
    <row r="162" spans="1:15" ht="12.75">
      <c r="A162" s="175"/>
      <c r="B162" s="177"/>
      <c r="C162" s="221" t="s">
        <v>319</v>
      </c>
      <c r="D162" s="222"/>
      <c r="E162" s="178">
        <v>307.2</v>
      </c>
      <c r="F162" s="179"/>
      <c r="G162" s="180"/>
      <c r="M162" s="176" t="s">
        <v>319</v>
      </c>
      <c r="O162" s="167"/>
    </row>
    <row r="163" spans="1:104" ht="22.5">
      <c r="A163" s="168">
        <v>77</v>
      </c>
      <c r="B163" s="169" t="s">
        <v>320</v>
      </c>
      <c r="C163" s="170" t="s">
        <v>321</v>
      </c>
      <c r="D163" s="171" t="s">
        <v>199</v>
      </c>
      <c r="E163" s="172">
        <v>30</v>
      </c>
      <c r="F163" s="172">
        <v>0</v>
      </c>
      <c r="G163" s="173">
        <f>E163*F163</f>
        <v>0</v>
      </c>
      <c r="O163" s="167">
        <v>2</v>
      </c>
      <c r="AA163" s="145">
        <v>3</v>
      </c>
      <c r="AB163" s="145">
        <v>7</v>
      </c>
      <c r="AC163" s="145" t="s">
        <v>320</v>
      </c>
      <c r="AZ163" s="145">
        <v>2</v>
      </c>
      <c r="BA163" s="145">
        <f>IF(AZ163=1,G163,0)</f>
        <v>0</v>
      </c>
      <c r="BB163" s="145">
        <f>IF(AZ163=2,G163,0)</f>
        <v>0</v>
      </c>
      <c r="BC163" s="145">
        <f>IF(AZ163=3,G163,0)</f>
        <v>0</v>
      </c>
      <c r="BD163" s="145">
        <f>IF(AZ163=4,G163,0)</f>
        <v>0</v>
      </c>
      <c r="BE163" s="145">
        <f>IF(AZ163=5,G163,0)</f>
        <v>0</v>
      </c>
      <c r="CA163" s="174">
        <v>3</v>
      </c>
      <c r="CB163" s="174">
        <v>7</v>
      </c>
      <c r="CZ163" s="145">
        <v>0</v>
      </c>
    </row>
    <row r="164" spans="1:104" ht="22.5">
      <c r="A164" s="168">
        <v>78</v>
      </c>
      <c r="B164" s="169" t="s">
        <v>322</v>
      </c>
      <c r="C164" s="170" t="s">
        <v>323</v>
      </c>
      <c r="D164" s="171" t="s">
        <v>195</v>
      </c>
      <c r="E164" s="172">
        <v>1</v>
      </c>
      <c r="F164" s="172">
        <v>0</v>
      </c>
      <c r="G164" s="173">
        <f>E164*F164</f>
        <v>0</v>
      </c>
      <c r="O164" s="167">
        <v>2</v>
      </c>
      <c r="AA164" s="145">
        <v>3</v>
      </c>
      <c r="AB164" s="145">
        <v>7</v>
      </c>
      <c r="AC164" s="145" t="s">
        <v>322</v>
      </c>
      <c r="AZ164" s="145">
        <v>2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4">
        <v>3</v>
      </c>
      <c r="CB164" s="174">
        <v>7</v>
      </c>
      <c r="CZ164" s="145">
        <v>0</v>
      </c>
    </row>
    <row r="165" spans="1:104" ht="12.75">
      <c r="A165" s="168">
        <v>79</v>
      </c>
      <c r="B165" s="169" t="s">
        <v>324</v>
      </c>
      <c r="C165" s="170" t="s">
        <v>325</v>
      </c>
      <c r="D165" s="171" t="s">
        <v>75</v>
      </c>
      <c r="E165" s="172">
        <v>1</v>
      </c>
      <c r="F165" s="172">
        <v>0</v>
      </c>
      <c r="G165" s="173">
        <f>E165*F165</f>
        <v>0</v>
      </c>
      <c r="O165" s="167">
        <v>2</v>
      </c>
      <c r="AA165" s="145">
        <v>12</v>
      </c>
      <c r="AB165" s="145">
        <v>0</v>
      </c>
      <c r="AC165" s="145">
        <v>80</v>
      </c>
      <c r="AZ165" s="145">
        <v>2</v>
      </c>
      <c r="BA165" s="145">
        <f>IF(AZ165=1,G165,0)</f>
        <v>0</v>
      </c>
      <c r="BB165" s="145">
        <f>IF(AZ165=2,G165,0)</f>
        <v>0</v>
      </c>
      <c r="BC165" s="145">
        <f>IF(AZ165=3,G165,0)</f>
        <v>0</v>
      </c>
      <c r="BD165" s="145">
        <f>IF(AZ165=4,G165,0)</f>
        <v>0</v>
      </c>
      <c r="BE165" s="145">
        <f>IF(AZ165=5,G165,0)</f>
        <v>0</v>
      </c>
      <c r="CA165" s="174">
        <v>12</v>
      </c>
      <c r="CB165" s="174">
        <v>0</v>
      </c>
      <c r="CZ165" s="145">
        <v>0</v>
      </c>
    </row>
    <row r="166" spans="1:104" ht="22.5">
      <c r="A166" s="168">
        <v>80</v>
      </c>
      <c r="B166" s="169" t="s">
        <v>326</v>
      </c>
      <c r="C166" s="170" t="s">
        <v>327</v>
      </c>
      <c r="D166" s="171" t="s">
        <v>75</v>
      </c>
      <c r="E166" s="172">
        <v>1</v>
      </c>
      <c r="F166" s="172">
        <v>0</v>
      </c>
      <c r="G166" s="173">
        <f>E166*F166</f>
        <v>0</v>
      </c>
      <c r="O166" s="167">
        <v>2</v>
      </c>
      <c r="AA166" s="145">
        <v>12</v>
      </c>
      <c r="AB166" s="145">
        <v>0</v>
      </c>
      <c r="AC166" s="145">
        <v>81</v>
      </c>
      <c r="AZ166" s="145">
        <v>2</v>
      </c>
      <c r="BA166" s="145">
        <f>IF(AZ166=1,G166,0)</f>
        <v>0</v>
      </c>
      <c r="BB166" s="145">
        <f>IF(AZ166=2,G166,0)</f>
        <v>0</v>
      </c>
      <c r="BC166" s="145">
        <f>IF(AZ166=3,G166,0)</f>
        <v>0</v>
      </c>
      <c r="BD166" s="145">
        <f>IF(AZ166=4,G166,0)</f>
        <v>0</v>
      </c>
      <c r="BE166" s="145">
        <f>IF(AZ166=5,G166,0)</f>
        <v>0</v>
      </c>
      <c r="CA166" s="174">
        <v>12</v>
      </c>
      <c r="CB166" s="174">
        <v>0</v>
      </c>
      <c r="CZ166" s="145">
        <v>0</v>
      </c>
    </row>
    <row r="167" spans="1:104" ht="12.75">
      <c r="A167" s="168">
        <v>81</v>
      </c>
      <c r="B167" s="169" t="s">
        <v>328</v>
      </c>
      <c r="C167" s="170" t="s">
        <v>329</v>
      </c>
      <c r="D167" s="171" t="s">
        <v>100</v>
      </c>
      <c r="E167" s="172">
        <v>116.6</v>
      </c>
      <c r="F167" s="172">
        <v>0</v>
      </c>
      <c r="G167" s="173">
        <f>E167*F167</f>
        <v>0</v>
      </c>
      <c r="O167" s="167">
        <v>2</v>
      </c>
      <c r="AA167" s="145">
        <v>12</v>
      </c>
      <c r="AB167" s="145">
        <v>0</v>
      </c>
      <c r="AC167" s="145">
        <v>82</v>
      </c>
      <c r="AZ167" s="145">
        <v>2</v>
      </c>
      <c r="BA167" s="145">
        <f>IF(AZ167=1,G167,0)</f>
        <v>0</v>
      </c>
      <c r="BB167" s="145">
        <f>IF(AZ167=2,G167,0)</f>
        <v>0</v>
      </c>
      <c r="BC167" s="145">
        <f>IF(AZ167=3,G167,0)</f>
        <v>0</v>
      </c>
      <c r="BD167" s="145">
        <f>IF(AZ167=4,G167,0)</f>
        <v>0</v>
      </c>
      <c r="BE167" s="145">
        <f>IF(AZ167=5,G167,0)</f>
        <v>0</v>
      </c>
      <c r="CA167" s="174">
        <v>12</v>
      </c>
      <c r="CB167" s="174">
        <v>0</v>
      </c>
      <c r="CZ167" s="145">
        <v>0</v>
      </c>
    </row>
    <row r="168" spans="1:15" ht="12.75">
      <c r="A168" s="175"/>
      <c r="B168" s="177"/>
      <c r="C168" s="221" t="s">
        <v>330</v>
      </c>
      <c r="D168" s="222"/>
      <c r="E168" s="178">
        <v>116.6</v>
      </c>
      <c r="F168" s="179"/>
      <c r="G168" s="180"/>
      <c r="M168" s="176" t="s">
        <v>330</v>
      </c>
      <c r="O168" s="167"/>
    </row>
    <row r="169" spans="1:104" ht="12.75">
      <c r="A169" s="168">
        <v>82</v>
      </c>
      <c r="B169" s="169" t="s">
        <v>331</v>
      </c>
      <c r="C169" s="170" t="s">
        <v>332</v>
      </c>
      <c r="D169" s="171" t="s">
        <v>85</v>
      </c>
      <c r="E169" s="172">
        <v>3.6495</v>
      </c>
      <c r="F169" s="172">
        <v>0</v>
      </c>
      <c r="G169" s="173">
        <f>E169*F169</f>
        <v>0</v>
      </c>
      <c r="O169" s="167">
        <v>2</v>
      </c>
      <c r="AA169" s="145">
        <v>12</v>
      </c>
      <c r="AB169" s="145">
        <v>0</v>
      </c>
      <c r="AC169" s="145">
        <v>83</v>
      </c>
      <c r="AZ169" s="145">
        <v>2</v>
      </c>
      <c r="BA169" s="145">
        <f>IF(AZ169=1,G169,0)</f>
        <v>0</v>
      </c>
      <c r="BB169" s="145">
        <f>IF(AZ169=2,G169,0)</f>
        <v>0</v>
      </c>
      <c r="BC169" s="145">
        <f>IF(AZ169=3,G169,0)</f>
        <v>0</v>
      </c>
      <c r="BD169" s="145">
        <f>IF(AZ169=4,G169,0)</f>
        <v>0</v>
      </c>
      <c r="BE169" s="145">
        <f>IF(AZ169=5,G169,0)</f>
        <v>0</v>
      </c>
      <c r="CA169" s="174">
        <v>12</v>
      </c>
      <c r="CB169" s="174">
        <v>0</v>
      </c>
      <c r="CZ169" s="145">
        <v>0</v>
      </c>
    </row>
    <row r="170" spans="1:15" ht="12.75">
      <c r="A170" s="175"/>
      <c r="B170" s="177"/>
      <c r="C170" s="221" t="s">
        <v>333</v>
      </c>
      <c r="D170" s="222"/>
      <c r="E170" s="178">
        <v>3.6495</v>
      </c>
      <c r="F170" s="179"/>
      <c r="G170" s="180"/>
      <c r="M170" s="176" t="s">
        <v>333</v>
      </c>
      <c r="O170" s="167"/>
    </row>
    <row r="171" spans="1:104" ht="12.75">
      <c r="A171" s="168">
        <v>83</v>
      </c>
      <c r="B171" s="169" t="s">
        <v>334</v>
      </c>
      <c r="C171" s="170" t="s">
        <v>335</v>
      </c>
      <c r="D171" s="171" t="s">
        <v>61</v>
      </c>
      <c r="E171" s="172">
        <v>1751.2553</v>
      </c>
      <c r="F171" s="172">
        <v>0</v>
      </c>
      <c r="G171" s="173">
        <f>E171*F171</f>
        <v>0</v>
      </c>
      <c r="O171" s="167">
        <v>2</v>
      </c>
      <c r="AA171" s="145">
        <v>1</v>
      </c>
      <c r="AB171" s="145">
        <v>7</v>
      </c>
      <c r="AC171" s="145">
        <v>7</v>
      </c>
      <c r="AZ171" s="145">
        <v>2</v>
      </c>
      <c r="BA171" s="145">
        <f>IF(AZ171=1,G171,0)</f>
        <v>0</v>
      </c>
      <c r="BB171" s="145">
        <f>IF(AZ171=2,G171,0)</f>
        <v>0</v>
      </c>
      <c r="BC171" s="145">
        <f>IF(AZ171=3,G171,0)</f>
        <v>0</v>
      </c>
      <c r="BD171" s="145">
        <f>IF(AZ171=4,G171,0)</f>
        <v>0</v>
      </c>
      <c r="BE171" s="145">
        <f>IF(AZ171=5,G171,0)</f>
        <v>0</v>
      </c>
      <c r="CA171" s="174">
        <v>1</v>
      </c>
      <c r="CB171" s="174">
        <v>7</v>
      </c>
      <c r="CZ171" s="145">
        <v>0</v>
      </c>
    </row>
    <row r="172" spans="1:57" ht="12.75">
      <c r="A172" s="181"/>
      <c r="B172" s="182" t="s">
        <v>76</v>
      </c>
      <c r="C172" s="183" t="str">
        <f>CONCATENATE(B149," ",C149)</f>
        <v>766 Konstrukce truhlářské</v>
      </c>
      <c r="D172" s="184"/>
      <c r="E172" s="185"/>
      <c r="F172" s="186"/>
      <c r="G172" s="187">
        <f>SUM(G149:G171)</f>
        <v>0</v>
      </c>
      <c r="O172" s="167">
        <v>4</v>
      </c>
      <c r="BA172" s="188">
        <f>SUM(BA149:BA171)</f>
        <v>0</v>
      </c>
      <c r="BB172" s="188">
        <f>SUM(BB149:BB171)</f>
        <v>0</v>
      </c>
      <c r="BC172" s="188">
        <f>SUM(BC149:BC171)</f>
        <v>0</v>
      </c>
      <c r="BD172" s="188">
        <f>SUM(BD149:BD171)</f>
        <v>0</v>
      </c>
      <c r="BE172" s="188">
        <f>SUM(BE149:BE171)</f>
        <v>0</v>
      </c>
    </row>
    <row r="173" spans="1:15" ht="12.75">
      <c r="A173" s="160" t="s">
        <v>72</v>
      </c>
      <c r="B173" s="161" t="s">
        <v>336</v>
      </c>
      <c r="C173" s="162" t="s">
        <v>337</v>
      </c>
      <c r="D173" s="163"/>
      <c r="E173" s="164"/>
      <c r="F173" s="164"/>
      <c r="G173" s="165"/>
      <c r="H173" s="166"/>
      <c r="I173" s="166"/>
      <c r="O173" s="167">
        <v>1</v>
      </c>
    </row>
    <row r="174" spans="1:104" ht="22.5">
      <c r="A174" s="168">
        <v>84</v>
      </c>
      <c r="B174" s="169" t="s">
        <v>338</v>
      </c>
      <c r="C174" s="170" t="s">
        <v>339</v>
      </c>
      <c r="D174" s="171" t="s">
        <v>199</v>
      </c>
      <c r="E174" s="172">
        <v>30</v>
      </c>
      <c r="F174" s="172">
        <v>0</v>
      </c>
      <c r="G174" s="173">
        <f aca="true" t="shared" si="6" ref="G174:G197">E174*F174</f>
        <v>0</v>
      </c>
      <c r="O174" s="167">
        <v>2</v>
      </c>
      <c r="AA174" s="145">
        <v>3</v>
      </c>
      <c r="AB174" s="145">
        <v>7</v>
      </c>
      <c r="AC174" s="145" t="s">
        <v>338</v>
      </c>
      <c r="AZ174" s="145">
        <v>2</v>
      </c>
      <c r="BA174" s="145">
        <f aca="true" t="shared" si="7" ref="BA174:BA197">IF(AZ174=1,G174,0)</f>
        <v>0</v>
      </c>
      <c r="BB174" s="145">
        <f aca="true" t="shared" si="8" ref="BB174:BB197">IF(AZ174=2,G174,0)</f>
        <v>0</v>
      </c>
      <c r="BC174" s="145">
        <f aca="true" t="shared" si="9" ref="BC174:BC197">IF(AZ174=3,G174,0)</f>
        <v>0</v>
      </c>
      <c r="BD174" s="145">
        <f aca="true" t="shared" si="10" ref="BD174:BD197">IF(AZ174=4,G174,0)</f>
        <v>0</v>
      </c>
      <c r="BE174" s="145">
        <f aca="true" t="shared" si="11" ref="BE174:BE197">IF(AZ174=5,G174,0)</f>
        <v>0</v>
      </c>
      <c r="CA174" s="174">
        <v>3</v>
      </c>
      <c r="CB174" s="174">
        <v>7</v>
      </c>
      <c r="CZ174" s="145">
        <v>0</v>
      </c>
    </row>
    <row r="175" spans="1:104" ht="22.5">
      <c r="A175" s="168">
        <v>85</v>
      </c>
      <c r="B175" s="169" t="s">
        <v>340</v>
      </c>
      <c r="C175" s="170" t="s">
        <v>341</v>
      </c>
      <c r="D175" s="171" t="s">
        <v>195</v>
      </c>
      <c r="E175" s="172">
        <v>1</v>
      </c>
      <c r="F175" s="172">
        <v>0</v>
      </c>
      <c r="G175" s="173">
        <f t="shared" si="6"/>
        <v>0</v>
      </c>
      <c r="O175" s="167">
        <v>2</v>
      </c>
      <c r="AA175" s="145">
        <v>3</v>
      </c>
      <c r="AB175" s="145">
        <v>7</v>
      </c>
      <c r="AC175" s="145" t="s">
        <v>340</v>
      </c>
      <c r="AZ175" s="145">
        <v>2</v>
      </c>
      <c r="BA175" s="145">
        <f t="shared" si="7"/>
        <v>0</v>
      </c>
      <c r="BB175" s="145">
        <f t="shared" si="8"/>
        <v>0</v>
      </c>
      <c r="BC175" s="145">
        <f t="shared" si="9"/>
        <v>0</v>
      </c>
      <c r="BD175" s="145">
        <f t="shared" si="10"/>
        <v>0</v>
      </c>
      <c r="BE175" s="145">
        <f t="shared" si="11"/>
        <v>0</v>
      </c>
      <c r="CA175" s="174">
        <v>3</v>
      </c>
      <c r="CB175" s="174">
        <v>7</v>
      </c>
      <c r="CZ175" s="145">
        <v>0</v>
      </c>
    </row>
    <row r="176" spans="1:104" ht="12.75">
      <c r="A176" s="168">
        <v>86</v>
      </c>
      <c r="B176" s="169" t="s">
        <v>342</v>
      </c>
      <c r="C176" s="170" t="s">
        <v>343</v>
      </c>
      <c r="D176" s="171" t="s">
        <v>75</v>
      </c>
      <c r="E176" s="172">
        <v>1</v>
      </c>
      <c r="F176" s="172">
        <v>0</v>
      </c>
      <c r="G176" s="173">
        <f t="shared" si="6"/>
        <v>0</v>
      </c>
      <c r="O176" s="167">
        <v>2</v>
      </c>
      <c r="AA176" s="145">
        <v>12</v>
      </c>
      <c r="AB176" s="145">
        <v>0</v>
      </c>
      <c r="AC176" s="145">
        <v>87</v>
      </c>
      <c r="AZ176" s="145">
        <v>2</v>
      </c>
      <c r="BA176" s="145">
        <f t="shared" si="7"/>
        <v>0</v>
      </c>
      <c r="BB176" s="145">
        <f t="shared" si="8"/>
        <v>0</v>
      </c>
      <c r="BC176" s="145">
        <f t="shared" si="9"/>
        <v>0</v>
      </c>
      <c r="BD176" s="145">
        <f t="shared" si="10"/>
        <v>0</v>
      </c>
      <c r="BE176" s="145">
        <f t="shared" si="11"/>
        <v>0</v>
      </c>
      <c r="CA176" s="174">
        <v>12</v>
      </c>
      <c r="CB176" s="174">
        <v>0</v>
      </c>
      <c r="CZ176" s="145">
        <v>0</v>
      </c>
    </row>
    <row r="177" spans="1:104" ht="12.75">
      <c r="A177" s="168">
        <v>87</v>
      </c>
      <c r="B177" s="169" t="s">
        <v>344</v>
      </c>
      <c r="C177" s="170" t="s">
        <v>345</v>
      </c>
      <c r="D177" s="171" t="s">
        <v>244</v>
      </c>
      <c r="E177" s="172">
        <v>107.5</v>
      </c>
      <c r="F177" s="172">
        <v>0</v>
      </c>
      <c r="G177" s="173">
        <f t="shared" si="6"/>
        <v>0</v>
      </c>
      <c r="O177" s="167">
        <v>2</v>
      </c>
      <c r="AA177" s="145">
        <v>12</v>
      </c>
      <c r="AB177" s="145">
        <v>0</v>
      </c>
      <c r="AC177" s="145">
        <v>88</v>
      </c>
      <c r="AZ177" s="145">
        <v>2</v>
      </c>
      <c r="BA177" s="145">
        <f t="shared" si="7"/>
        <v>0</v>
      </c>
      <c r="BB177" s="145">
        <f t="shared" si="8"/>
        <v>0</v>
      </c>
      <c r="BC177" s="145">
        <f t="shared" si="9"/>
        <v>0</v>
      </c>
      <c r="BD177" s="145">
        <f t="shared" si="10"/>
        <v>0</v>
      </c>
      <c r="BE177" s="145">
        <f t="shared" si="11"/>
        <v>0</v>
      </c>
      <c r="CA177" s="174">
        <v>12</v>
      </c>
      <c r="CB177" s="174">
        <v>0</v>
      </c>
      <c r="CZ177" s="145">
        <v>0</v>
      </c>
    </row>
    <row r="178" spans="1:104" ht="12.75">
      <c r="A178" s="168">
        <v>88</v>
      </c>
      <c r="B178" s="169" t="s">
        <v>346</v>
      </c>
      <c r="C178" s="170" t="s">
        <v>347</v>
      </c>
      <c r="D178" s="171" t="s">
        <v>244</v>
      </c>
      <c r="E178" s="172">
        <v>80</v>
      </c>
      <c r="F178" s="172">
        <v>0</v>
      </c>
      <c r="G178" s="173">
        <f t="shared" si="6"/>
        <v>0</v>
      </c>
      <c r="O178" s="167">
        <v>2</v>
      </c>
      <c r="AA178" s="145">
        <v>12</v>
      </c>
      <c r="AB178" s="145">
        <v>0</v>
      </c>
      <c r="AC178" s="145">
        <v>89</v>
      </c>
      <c r="AZ178" s="145">
        <v>2</v>
      </c>
      <c r="BA178" s="145">
        <f t="shared" si="7"/>
        <v>0</v>
      </c>
      <c r="BB178" s="145">
        <f t="shared" si="8"/>
        <v>0</v>
      </c>
      <c r="BC178" s="145">
        <f t="shared" si="9"/>
        <v>0</v>
      </c>
      <c r="BD178" s="145">
        <f t="shared" si="10"/>
        <v>0</v>
      </c>
      <c r="BE178" s="145">
        <f t="shared" si="11"/>
        <v>0</v>
      </c>
      <c r="CA178" s="174">
        <v>12</v>
      </c>
      <c r="CB178" s="174">
        <v>0</v>
      </c>
      <c r="CZ178" s="145">
        <v>0</v>
      </c>
    </row>
    <row r="179" spans="1:104" ht="22.5">
      <c r="A179" s="168">
        <v>89</v>
      </c>
      <c r="B179" s="169" t="s">
        <v>348</v>
      </c>
      <c r="C179" s="170" t="s">
        <v>349</v>
      </c>
      <c r="D179" s="171" t="s">
        <v>244</v>
      </c>
      <c r="E179" s="172">
        <v>15</v>
      </c>
      <c r="F179" s="172">
        <v>0</v>
      </c>
      <c r="G179" s="173">
        <f t="shared" si="6"/>
        <v>0</v>
      </c>
      <c r="O179" s="167">
        <v>2</v>
      </c>
      <c r="AA179" s="145">
        <v>12</v>
      </c>
      <c r="AB179" s="145">
        <v>0</v>
      </c>
      <c r="AC179" s="145">
        <v>90</v>
      </c>
      <c r="AZ179" s="145">
        <v>2</v>
      </c>
      <c r="BA179" s="145">
        <f t="shared" si="7"/>
        <v>0</v>
      </c>
      <c r="BB179" s="145">
        <f t="shared" si="8"/>
        <v>0</v>
      </c>
      <c r="BC179" s="145">
        <f t="shared" si="9"/>
        <v>0</v>
      </c>
      <c r="BD179" s="145">
        <f t="shared" si="10"/>
        <v>0</v>
      </c>
      <c r="BE179" s="145">
        <f t="shared" si="11"/>
        <v>0</v>
      </c>
      <c r="CA179" s="174">
        <v>12</v>
      </c>
      <c r="CB179" s="174">
        <v>0</v>
      </c>
      <c r="CZ179" s="145">
        <v>0</v>
      </c>
    </row>
    <row r="180" spans="1:104" ht="12.75">
      <c r="A180" s="168">
        <v>90</v>
      </c>
      <c r="B180" s="169" t="s">
        <v>350</v>
      </c>
      <c r="C180" s="170" t="s">
        <v>351</v>
      </c>
      <c r="D180" s="171" t="s">
        <v>352</v>
      </c>
      <c r="E180" s="172">
        <v>1</v>
      </c>
      <c r="F180" s="172">
        <v>0</v>
      </c>
      <c r="G180" s="173">
        <f t="shared" si="6"/>
        <v>0</v>
      </c>
      <c r="O180" s="167">
        <v>2</v>
      </c>
      <c r="AA180" s="145">
        <v>12</v>
      </c>
      <c r="AB180" s="145">
        <v>0</v>
      </c>
      <c r="AC180" s="145">
        <v>91</v>
      </c>
      <c r="AZ180" s="145">
        <v>2</v>
      </c>
      <c r="BA180" s="145">
        <f t="shared" si="7"/>
        <v>0</v>
      </c>
      <c r="BB180" s="145">
        <f t="shared" si="8"/>
        <v>0</v>
      </c>
      <c r="BC180" s="145">
        <f t="shared" si="9"/>
        <v>0</v>
      </c>
      <c r="BD180" s="145">
        <f t="shared" si="10"/>
        <v>0</v>
      </c>
      <c r="BE180" s="145">
        <f t="shared" si="11"/>
        <v>0</v>
      </c>
      <c r="CA180" s="174">
        <v>12</v>
      </c>
      <c r="CB180" s="174">
        <v>0</v>
      </c>
      <c r="CZ180" s="145">
        <v>0</v>
      </c>
    </row>
    <row r="181" spans="1:104" ht="12.75">
      <c r="A181" s="168">
        <v>91</v>
      </c>
      <c r="B181" s="169" t="s">
        <v>353</v>
      </c>
      <c r="C181" s="170" t="s">
        <v>354</v>
      </c>
      <c r="D181" s="171" t="s">
        <v>75</v>
      </c>
      <c r="E181" s="172">
        <v>6</v>
      </c>
      <c r="F181" s="172">
        <v>0</v>
      </c>
      <c r="G181" s="173">
        <f t="shared" si="6"/>
        <v>0</v>
      </c>
      <c r="O181" s="167">
        <v>2</v>
      </c>
      <c r="AA181" s="145">
        <v>12</v>
      </c>
      <c r="AB181" s="145">
        <v>0</v>
      </c>
      <c r="AC181" s="145">
        <v>92</v>
      </c>
      <c r="AZ181" s="145">
        <v>2</v>
      </c>
      <c r="BA181" s="145">
        <f t="shared" si="7"/>
        <v>0</v>
      </c>
      <c r="BB181" s="145">
        <f t="shared" si="8"/>
        <v>0</v>
      </c>
      <c r="BC181" s="145">
        <f t="shared" si="9"/>
        <v>0</v>
      </c>
      <c r="BD181" s="145">
        <f t="shared" si="10"/>
        <v>0</v>
      </c>
      <c r="BE181" s="145">
        <f t="shared" si="11"/>
        <v>0</v>
      </c>
      <c r="CA181" s="174">
        <v>12</v>
      </c>
      <c r="CB181" s="174">
        <v>0</v>
      </c>
      <c r="CZ181" s="145">
        <v>0</v>
      </c>
    </row>
    <row r="182" spans="1:104" ht="12.75">
      <c r="A182" s="168">
        <v>92</v>
      </c>
      <c r="B182" s="169" t="s">
        <v>355</v>
      </c>
      <c r="C182" s="170" t="s">
        <v>356</v>
      </c>
      <c r="D182" s="171" t="s">
        <v>75</v>
      </c>
      <c r="E182" s="172">
        <v>2</v>
      </c>
      <c r="F182" s="172">
        <v>0</v>
      </c>
      <c r="G182" s="173">
        <f t="shared" si="6"/>
        <v>0</v>
      </c>
      <c r="O182" s="167">
        <v>2</v>
      </c>
      <c r="AA182" s="145">
        <v>12</v>
      </c>
      <c r="AB182" s="145">
        <v>0</v>
      </c>
      <c r="AC182" s="145">
        <v>93</v>
      </c>
      <c r="AZ182" s="145">
        <v>2</v>
      </c>
      <c r="BA182" s="145">
        <f t="shared" si="7"/>
        <v>0</v>
      </c>
      <c r="BB182" s="145">
        <f t="shared" si="8"/>
        <v>0</v>
      </c>
      <c r="BC182" s="145">
        <f t="shared" si="9"/>
        <v>0</v>
      </c>
      <c r="BD182" s="145">
        <f t="shared" si="10"/>
        <v>0</v>
      </c>
      <c r="BE182" s="145">
        <f t="shared" si="11"/>
        <v>0</v>
      </c>
      <c r="CA182" s="174">
        <v>12</v>
      </c>
      <c r="CB182" s="174">
        <v>0</v>
      </c>
      <c r="CZ182" s="145">
        <v>0</v>
      </c>
    </row>
    <row r="183" spans="1:104" ht="12.75">
      <c r="A183" s="168">
        <v>93</v>
      </c>
      <c r="B183" s="169" t="s">
        <v>357</v>
      </c>
      <c r="C183" s="170" t="s">
        <v>358</v>
      </c>
      <c r="D183" s="171" t="s">
        <v>75</v>
      </c>
      <c r="E183" s="172">
        <v>2</v>
      </c>
      <c r="F183" s="172">
        <v>0</v>
      </c>
      <c r="G183" s="173">
        <f t="shared" si="6"/>
        <v>0</v>
      </c>
      <c r="O183" s="167">
        <v>2</v>
      </c>
      <c r="AA183" s="145">
        <v>12</v>
      </c>
      <c r="AB183" s="145">
        <v>0</v>
      </c>
      <c r="AC183" s="145">
        <v>94</v>
      </c>
      <c r="AZ183" s="145">
        <v>2</v>
      </c>
      <c r="BA183" s="145">
        <f t="shared" si="7"/>
        <v>0</v>
      </c>
      <c r="BB183" s="145">
        <f t="shared" si="8"/>
        <v>0</v>
      </c>
      <c r="BC183" s="145">
        <f t="shared" si="9"/>
        <v>0</v>
      </c>
      <c r="BD183" s="145">
        <f t="shared" si="10"/>
        <v>0</v>
      </c>
      <c r="BE183" s="145">
        <f t="shared" si="11"/>
        <v>0</v>
      </c>
      <c r="CA183" s="174">
        <v>12</v>
      </c>
      <c r="CB183" s="174">
        <v>0</v>
      </c>
      <c r="CZ183" s="145">
        <v>0</v>
      </c>
    </row>
    <row r="184" spans="1:104" ht="12.75">
      <c r="A184" s="168">
        <v>94</v>
      </c>
      <c r="B184" s="169" t="s">
        <v>359</v>
      </c>
      <c r="C184" s="170" t="s">
        <v>360</v>
      </c>
      <c r="D184" s="171" t="s">
        <v>75</v>
      </c>
      <c r="E184" s="172">
        <v>2</v>
      </c>
      <c r="F184" s="172">
        <v>0</v>
      </c>
      <c r="G184" s="173">
        <f t="shared" si="6"/>
        <v>0</v>
      </c>
      <c r="O184" s="167">
        <v>2</v>
      </c>
      <c r="AA184" s="145">
        <v>12</v>
      </c>
      <c r="AB184" s="145">
        <v>0</v>
      </c>
      <c r="AC184" s="145">
        <v>95</v>
      </c>
      <c r="AZ184" s="145">
        <v>2</v>
      </c>
      <c r="BA184" s="145">
        <f t="shared" si="7"/>
        <v>0</v>
      </c>
      <c r="BB184" s="145">
        <f t="shared" si="8"/>
        <v>0</v>
      </c>
      <c r="BC184" s="145">
        <f t="shared" si="9"/>
        <v>0</v>
      </c>
      <c r="BD184" s="145">
        <f t="shared" si="10"/>
        <v>0</v>
      </c>
      <c r="BE184" s="145">
        <f t="shared" si="11"/>
        <v>0</v>
      </c>
      <c r="CA184" s="174">
        <v>12</v>
      </c>
      <c r="CB184" s="174">
        <v>0</v>
      </c>
      <c r="CZ184" s="145">
        <v>0</v>
      </c>
    </row>
    <row r="185" spans="1:104" ht="12.75">
      <c r="A185" s="168">
        <v>95</v>
      </c>
      <c r="B185" s="169" t="s">
        <v>361</v>
      </c>
      <c r="C185" s="170" t="s">
        <v>362</v>
      </c>
      <c r="D185" s="171" t="s">
        <v>75</v>
      </c>
      <c r="E185" s="172">
        <v>1</v>
      </c>
      <c r="F185" s="172">
        <v>0</v>
      </c>
      <c r="G185" s="173">
        <f t="shared" si="6"/>
        <v>0</v>
      </c>
      <c r="O185" s="167">
        <v>2</v>
      </c>
      <c r="AA185" s="145">
        <v>12</v>
      </c>
      <c r="AB185" s="145">
        <v>0</v>
      </c>
      <c r="AC185" s="145">
        <v>96</v>
      </c>
      <c r="AZ185" s="145">
        <v>2</v>
      </c>
      <c r="BA185" s="145">
        <f t="shared" si="7"/>
        <v>0</v>
      </c>
      <c r="BB185" s="145">
        <f t="shared" si="8"/>
        <v>0</v>
      </c>
      <c r="BC185" s="145">
        <f t="shared" si="9"/>
        <v>0</v>
      </c>
      <c r="BD185" s="145">
        <f t="shared" si="10"/>
        <v>0</v>
      </c>
      <c r="BE185" s="145">
        <f t="shared" si="11"/>
        <v>0</v>
      </c>
      <c r="CA185" s="174">
        <v>12</v>
      </c>
      <c r="CB185" s="174">
        <v>0</v>
      </c>
      <c r="CZ185" s="145">
        <v>0</v>
      </c>
    </row>
    <row r="186" spans="1:104" ht="22.5">
      <c r="A186" s="168">
        <v>96</v>
      </c>
      <c r="B186" s="169" t="s">
        <v>363</v>
      </c>
      <c r="C186" s="170" t="s">
        <v>364</v>
      </c>
      <c r="D186" s="171" t="s">
        <v>75</v>
      </c>
      <c r="E186" s="172">
        <v>2</v>
      </c>
      <c r="F186" s="172">
        <v>0</v>
      </c>
      <c r="G186" s="173">
        <f t="shared" si="6"/>
        <v>0</v>
      </c>
      <c r="O186" s="167">
        <v>2</v>
      </c>
      <c r="AA186" s="145">
        <v>12</v>
      </c>
      <c r="AB186" s="145">
        <v>0</v>
      </c>
      <c r="AC186" s="145">
        <v>97</v>
      </c>
      <c r="AZ186" s="145">
        <v>2</v>
      </c>
      <c r="BA186" s="145">
        <f t="shared" si="7"/>
        <v>0</v>
      </c>
      <c r="BB186" s="145">
        <f t="shared" si="8"/>
        <v>0</v>
      </c>
      <c r="BC186" s="145">
        <f t="shared" si="9"/>
        <v>0</v>
      </c>
      <c r="BD186" s="145">
        <f t="shared" si="10"/>
        <v>0</v>
      </c>
      <c r="BE186" s="145">
        <f t="shared" si="11"/>
        <v>0</v>
      </c>
      <c r="CA186" s="174">
        <v>12</v>
      </c>
      <c r="CB186" s="174">
        <v>0</v>
      </c>
      <c r="CZ186" s="145">
        <v>0</v>
      </c>
    </row>
    <row r="187" spans="1:104" ht="22.5">
      <c r="A187" s="168">
        <v>97</v>
      </c>
      <c r="B187" s="169" t="s">
        <v>365</v>
      </c>
      <c r="C187" s="170" t="s">
        <v>366</v>
      </c>
      <c r="D187" s="171" t="s">
        <v>75</v>
      </c>
      <c r="E187" s="172">
        <v>2</v>
      </c>
      <c r="F187" s="172">
        <v>0</v>
      </c>
      <c r="G187" s="173">
        <f t="shared" si="6"/>
        <v>0</v>
      </c>
      <c r="O187" s="167">
        <v>2</v>
      </c>
      <c r="AA187" s="145">
        <v>12</v>
      </c>
      <c r="AB187" s="145">
        <v>0</v>
      </c>
      <c r="AC187" s="145">
        <v>98</v>
      </c>
      <c r="AZ187" s="145">
        <v>2</v>
      </c>
      <c r="BA187" s="145">
        <f t="shared" si="7"/>
        <v>0</v>
      </c>
      <c r="BB187" s="145">
        <f t="shared" si="8"/>
        <v>0</v>
      </c>
      <c r="BC187" s="145">
        <f t="shared" si="9"/>
        <v>0</v>
      </c>
      <c r="BD187" s="145">
        <f t="shared" si="10"/>
        <v>0</v>
      </c>
      <c r="BE187" s="145">
        <f t="shared" si="11"/>
        <v>0</v>
      </c>
      <c r="CA187" s="174">
        <v>12</v>
      </c>
      <c r="CB187" s="174">
        <v>0</v>
      </c>
      <c r="CZ187" s="145">
        <v>0</v>
      </c>
    </row>
    <row r="188" spans="1:104" ht="12.75">
      <c r="A188" s="168">
        <v>98</v>
      </c>
      <c r="B188" s="169" t="s">
        <v>367</v>
      </c>
      <c r="C188" s="170" t="s">
        <v>368</v>
      </c>
      <c r="D188" s="171" t="s">
        <v>75</v>
      </c>
      <c r="E188" s="172">
        <v>7</v>
      </c>
      <c r="F188" s="172">
        <v>0</v>
      </c>
      <c r="G188" s="173">
        <f t="shared" si="6"/>
        <v>0</v>
      </c>
      <c r="O188" s="167">
        <v>2</v>
      </c>
      <c r="AA188" s="145">
        <v>12</v>
      </c>
      <c r="AB188" s="145">
        <v>0</v>
      </c>
      <c r="AC188" s="145">
        <v>99</v>
      </c>
      <c r="AZ188" s="145">
        <v>2</v>
      </c>
      <c r="BA188" s="145">
        <f t="shared" si="7"/>
        <v>0</v>
      </c>
      <c r="BB188" s="145">
        <f t="shared" si="8"/>
        <v>0</v>
      </c>
      <c r="BC188" s="145">
        <f t="shared" si="9"/>
        <v>0</v>
      </c>
      <c r="BD188" s="145">
        <f t="shared" si="10"/>
        <v>0</v>
      </c>
      <c r="BE188" s="145">
        <f t="shared" si="11"/>
        <v>0</v>
      </c>
      <c r="CA188" s="174">
        <v>12</v>
      </c>
      <c r="CB188" s="174">
        <v>0</v>
      </c>
      <c r="CZ188" s="145">
        <v>0</v>
      </c>
    </row>
    <row r="189" spans="1:104" ht="12.75">
      <c r="A189" s="168">
        <v>99</v>
      </c>
      <c r="B189" s="169" t="s">
        <v>369</v>
      </c>
      <c r="C189" s="170" t="s">
        <v>370</v>
      </c>
      <c r="D189" s="171" t="s">
        <v>75</v>
      </c>
      <c r="E189" s="172">
        <v>1</v>
      </c>
      <c r="F189" s="172">
        <v>0</v>
      </c>
      <c r="G189" s="173">
        <f t="shared" si="6"/>
        <v>0</v>
      </c>
      <c r="O189" s="167">
        <v>2</v>
      </c>
      <c r="AA189" s="145">
        <v>12</v>
      </c>
      <c r="AB189" s="145">
        <v>0</v>
      </c>
      <c r="AC189" s="145">
        <v>100</v>
      </c>
      <c r="AZ189" s="145">
        <v>2</v>
      </c>
      <c r="BA189" s="145">
        <f t="shared" si="7"/>
        <v>0</v>
      </c>
      <c r="BB189" s="145">
        <f t="shared" si="8"/>
        <v>0</v>
      </c>
      <c r="BC189" s="145">
        <f t="shared" si="9"/>
        <v>0</v>
      </c>
      <c r="BD189" s="145">
        <f t="shared" si="10"/>
        <v>0</v>
      </c>
      <c r="BE189" s="145">
        <f t="shared" si="11"/>
        <v>0</v>
      </c>
      <c r="CA189" s="174">
        <v>12</v>
      </c>
      <c r="CB189" s="174">
        <v>0</v>
      </c>
      <c r="CZ189" s="145">
        <v>0</v>
      </c>
    </row>
    <row r="190" spans="1:104" ht="22.5">
      <c r="A190" s="168">
        <v>100</v>
      </c>
      <c r="B190" s="169" t="s">
        <v>371</v>
      </c>
      <c r="C190" s="170" t="s">
        <v>372</v>
      </c>
      <c r="D190" s="171" t="s">
        <v>75</v>
      </c>
      <c r="E190" s="172">
        <v>1</v>
      </c>
      <c r="F190" s="172">
        <v>0</v>
      </c>
      <c r="G190" s="173">
        <f t="shared" si="6"/>
        <v>0</v>
      </c>
      <c r="O190" s="167">
        <v>2</v>
      </c>
      <c r="AA190" s="145">
        <v>12</v>
      </c>
      <c r="AB190" s="145">
        <v>0</v>
      </c>
      <c r="AC190" s="145">
        <v>101</v>
      </c>
      <c r="AZ190" s="145">
        <v>2</v>
      </c>
      <c r="BA190" s="145">
        <f t="shared" si="7"/>
        <v>0</v>
      </c>
      <c r="BB190" s="145">
        <f t="shared" si="8"/>
        <v>0</v>
      </c>
      <c r="BC190" s="145">
        <f t="shared" si="9"/>
        <v>0</v>
      </c>
      <c r="BD190" s="145">
        <f t="shared" si="10"/>
        <v>0</v>
      </c>
      <c r="BE190" s="145">
        <f t="shared" si="11"/>
        <v>0</v>
      </c>
      <c r="CA190" s="174">
        <v>12</v>
      </c>
      <c r="CB190" s="174">
        <v>0</v>
      </c>
      <c r="CZ190" s="145">
        <v>0</v>
      </c>
    </row>
    <row r="191" spans="1:104" ht="22.5">
      <c r="A191" s="168">
        <v>101</v>
      </c>
      <c r="B191" s="169" t="s">
        <v>373</v>
      </c>
      <c r="C191" s="170" t="s">
        <v>374</v>
      </c>
      <c r="D191" s="171" t="s">
        <v>75</v>
      </c>
      <c r="E191" s="172">
        <v>1</v>
      </c>
      <c r="F191" s="172">
        <v>0</v>
      </c>
      <c r="G191" s="173">
        <f t="shared" si="6"/>
        <v>0</v>
      </c>
      <c r="O191" s="167">
        <v>2</v>
      </c>
      <c r="AA191" s="145">
        <v>12</v>
      </c>
      <c r="AB191" s="145">
        <v>0</v>
      </c>
      <c r="AC191" s="145">
        <v>102</v>
      </c>
      <c r="AZ191" s="145">
        <v>2</v>
      </c>
      <c r="BA191" s="145">
        <f t="shared" si="7"/>
        <v>0</v>
      </c>
      <c r="BB191" s="145">
        <f t="shared" si="8"/>
        <v>0</v>
      </c>
      <c r="BC191" s="145">
        <f t="shared" si="9"/>
        <v>0</v>
      </c>
      <c r="BD191" s="145">
        <f t="shared" si="10"/>
        <v>0</v>
      </c>
      <c r="BE191" s="145">
        <f t="shared" si="11"/>
        <v>0</v>
      </c>
      <c r="CA191" s="174">
        <v>12</v>
      </c>
      <c r="CB191" s="174">
        <v>0</v>
      </c>
      <c r="CZ191" s="145">
        <v>0</v>
      </c>
    </row>
    <row r="192" spans="1:104" ht="12.75">
      <c r="A192" s="168">
        <v>102</v>
      </c>
      <c r="B192" s="169" t="s">
        <v>375</v>
      </c>
      <c r="C192" s="170" t="s">
        <v>376</v>
      </c>
      <c r="D192" s="171" t="s">
        <v>75</v>
      </c>
      <c r="E192" s="172">
        <v>1</v>
      </c>
      <c r="F192" s="172">
        <v>0</v>
      </c>
      <c r="G192" s="173">
        <f t="shared" si="6"/>
        <v>0</v>
      </c>
      <c r="O192" s="167">
        <v>2</v>
      </c>
      <c r="AA192" s="145">
        <v>12</v>
      </c>
      <c r="AB192" s="145">
        <v>0</v>
      </c>
      <c r="AC192" s="145">
        <v>103</v>
      </c>
      <c r="AZ192" s="145">
        <v>2</v>
      </c>
      <c r="BA192" s="145">
        <f t="shared" si="7"/>
        <v>0</v>
      </c>
      <c r="BB192" s="145">
        <f t="shared" si="8"/>
        <v>0</v>
      </c>
      <c r="BC192" s="145">
        <f t="shared" si="9"/>
        <v>0</v>
      </c>
      <c r="BD192" s="145">
        <f t="shared" si="10"/>
        <v>0</v>
      </c>
      <c r="BE192" s="145">
        <f t="shared" si="11"/>
        <v>0</v>
      </c>
      <c r="CA192" s="174">
        <v>12</v>
      </c>
      <c r="CB192" s="174">
        <v>0</v>
      </c>
      <c r="CZ192" s="145">
        <v>0</v>
      </c>
    </row>
    <row r="193" spans="1:104" ht="12.75">
      <c r="A193" s="168">
        <v>103</v>
      </c>
      <c r="B193" s="169" t="s">
        <v>377</v>
      </c>
      <c r="C193" s="170" t="s">
        <v>378</v>
      </c>
      <c r="D193" s="171" t="s">
        <v>75</v>
      </c>
      <c r="E193" s="172">
        <v>1</v>
      </c>
      <c r="F193" s="172">
        <v>0</v>
      </c>
      <c r="G193" s="173">
        <f t="shared" si="6"/>
        <v>0</v>
      </c>
      <c r="O193" s="167">
        <v>2</v>
      </c>
      <c r="AA193" s="145">
        <v>12</v>
      </c>
      <c r="AB193" s="145">
        <v>0</v>
      </c>
      <c r="AC193" s="145">
        <v>104</v>
      </c>
      <c r="AZ193" s="145">
        <v>2</v>
      </c>
      <c r="BA193" s="145">
        <f t="shared" si="7"/>
        <v>0</v>
      </c>
      <c r="BB193" s="145">
        <f t="shared" si="8"/>
        <v>0</v>
      </c>
      <c r="BC193" s="145">
        <f t="shared" si="9"/>
        <v>0</v>
      </c>
      <c r="BD193" s="145">
        <f t="shared" si="10"/>
        <v>0</v>
      </c>
      <c r="BE193" s="145">
        <f t="shared" si="11"/>
        <v>0</v>
      </c>
      <c r="CA193" s="174">
        <v>12</v>
      </c>
      <c r="CB193" s="174">
        <v>0</v>
      </c>
      <c r="CZ193" s="145">
        <v>0</v>
      </c>
    </row>
    <row r="194" spans="1:104" ht="12.75">
      <c r="A194" s="168">
        <v>104</v>
      </c>
      <c r="B194" s="169" t="s">
        <v>379</v>
      </c>
      <c r="C194" s="170" t="s">
        <v>380</v>
      </c>
      <c r="D194" s="171" t="s">
        <v>75</v>
      </c>
      <c r="E194" s="172">
        <v>7</v>
      </c>
      <c r="F194" s="172">
        <v>0</v>
      </c>
      <c r="G194" s="173">
        <f t="shared" si="6"/>
        <v>0</v>
      </c>
      <c r="O194" s="167">
        <v>2</v>
      </c>
      <c r="AA194" s="145">
        <v>12</v>
      </c>
      <c r="AB194" s="145">
        <v>0</v>
      </c>
      <c r="AC194" s="145">
        <v>105</v>
      </c>
      <c r="AZ194" s="145">
        <v>2</v>
      </c>
      <c r="BA194" s="145">
        <f t="shared" si="7"/>
        <v>0</v>
      </c>
      <c r="BB194" s="145">
        <f t="shared" si="8"/>
        <v>0</v>
      </c>
      <c r="BC194" s="145">
        <f t="shared" si="9"/>
        <v>0</v>
      </c>
      <c r="BD194" s="145">
        <f t="shared" si="10"/>
        <v>0</v>
      </c>
      <c r="BE194" s="145">
        <f t="shared" si="11"/>
        <v>0</v>
      </c>
      <c r="CA194" s="174">
        <v>12</v>
      </c>
      <c r="CB194" s="174">
        <v>0</v>
      </c>
      <c r="CZ194" s="145">
        <v>0</v>
      </c>
    </row>
    <row r="195" spans="1:104" ht="12.75">
      <c r="A195" s="168">
        <v>105</v>
      </c>
      <c r="B195" s="169" t="s">
        <v>381</v>
      </c>
      <c r="C195" s="170" t="s">
        <v>382</v>
      </c>
      <c r="D195" s="171" t="s">
        <v>75</v>
      </c>
      <c r="E195" s="172">
        <v>1</v>
      </c>
      <c r="F195" s="172">
        <v>0</v>
      </c>
      <c r="G195" s="173">
        <f t="shared" si="6"/>
        <v>0</v>
      </c>
      <c r="O195" s="167">
        <v>2</v>
      </c>
      <c r="AA195" s="145">
        <v>12</v>
      </c>
      <c r="AB195" s="145">
        <v>0</v>
      </c>
      <c r="AC195" s="145">
        <v>106</v>
      </c>
      <c r="AZ195" s="145">
        <v>2</v>
      </c>
      <c r="BA195" s="145">
        <f t="shared" si="7"/>
        <v>0</v>
      </c>
      <c r="BB195" s="145">
        <f t="shared" si="8"/>
        <v>0</v>
      </c>
      <c r="BC195" s="145">
        <f t="shared" si="9"/>
        <v>0</v>
      </c>
      <c r="BD195" s="145">
        <f t="shared" si="10"/>
        <v>0</v>
      </c>
      <c r="BE195" s="145">
        <f t="shared" si="11"/>
        <v>0</v>
      </c>
      <c r="CA195" s="174">
        <v>12</v>
      </c>
      <c r="CB195" s="174">
        <v>0</v>
      </c>
      <c r="CZ195" s="145">
        <v>0</v>
      </c>
    </row>
    <row r="196" spans="1:104" ht="12.75">
      <c r="A196" s="168">
        <v>106</v>
      </c>
      <c r="B196" s="169" t="s">
        <v>383</v>
      </c>
      <c r="C196" s="170" t="s">
        <v>384</v>
      </c>
      <c r="D196" s="171" t="s">
        <v>75</v>
      </c>
      <c r="E196" s="172">
        <v>1</v>
      </c>
      <c r="F196" s="172">
        <v>0</v>
      </c>
      <c r="G196" s="173">
        <f t="shared" si="6"/>
        <v>0</v>
      </c>
      <c r="O196" s="167">
        <v>2</v>
      </c>
      <c r="AA196" s="145">
        <v>12</v>
      </c>
      <c r="AB196" s="145">
        <v>0</v>
      </c>
      <c r="AC196" s="145">
        <v>107</v>
      </c>
      <c r="AZ196" s="145">
        <v>2</v>
      </c>
      <c r="BA196" s="145">
        <f t="shared" si="7"/>
        <v>0</v>
      </c>
      <c r="BB196" s="145">
        <f t="shared" si="8"/>
        <v>0</v>
      </c>
      <c r="BC196" s="145">
        <f t="shared" si="9"/>
        <v>0</v>
      </c>
      <c r="BD196" s="145">
        <f t="shared" si="10"/>
        <v>0</v>
      </c>
      <c r="BE196" s="145">
        <f t="shared" si="11"/>
        <v>0</v>
      </c>
      <c r="CA196" s="174">
        <v>12</v>
      </c>
      <c r="CB196" s="174">
        <v>0</v>
      </c>
      <c r="CZ196" s="145">
        <v>0</v>
      </c>
    </row>
    <row r="197" spans="1:104" ht="22.5">
      <c r="A197" s="168">
        <v>107</v>
      </c>
      <c r="B197" s="169" t="s">
        <v>385</v>
      </c>
      <c r="C197" s="170" t="s">
        <v>386</v>
      </c>
      <c r="D197" s="171" t="s">
        <v>100</v>
      </c>
      <c r="E197" s="172">
        <v>37.485</v>
      </c>
      <c r="F197" s="172">
        <v>0</v>
      </c>
      <c r="G197" s="173">
        <f t="shared" si="6"/>
        <v>0</v>
      </c>
      <c r="O197" s="167">
        <v>2</v>
      </c>
      <c r="AA197" s="145">
        <v>12</v>
      </c>
      <c r="AB197" s="145">
        <v>0</v>
      </c>
      <c r="AC197" s="145">
        <v>108</v>
      </c>
      <c r="AZ197" s="145">
        <v>2</v>
      </c>
      <c r="BA197" s="145">
        <f t="shared" si="7"/>
        <v>0</v>
      </c>
      <c r="BB197" s="145">
        <f t="shared" si="8"/>
        <v>0</v>
      </c>
      <c r="BC197" s="145">
        <f t="shared" si="9"/>
        <v>0</v>
      </c>
      <c r="BD197" s="145">
        <f t="shared" si="10"/>
        <v>0</v>
      </c>
      <c r="BE197" s="145">
        <f t="shared" si="11"/>
        <v>0</v>
      </c>
      <c r="CA197" s="174">
        <v>12</v>
      </c>
      <c r="CB197" s="174">
        <v>0</v>
      </c>
      <c r="CZ197" s="145">
        <v>0</v>
      </c>
    </row>
    <row r="198" spans="1:15" ht="12.75">
      <c r="A198" s="175"/>
      <c r="B198" s="177"/>
      <c r="C198" s="221" t="s">
        <v>387</v>
      </c>
      <c r="D198" s="222"/>
      <c r="E198" s="178">
        <v>37.485</v>
      </c>
      <c r="F198" s="179"/>
      <c r="G198" s="180"/>
      <c r="M198" s="176" t="s">
        <v>387</v>
      </c>
      <c r="O198" s="167"/>
    </row>
    <row r="199" spans="1:104" ht="12.75">
      <c r="A199" s="168">
        <v>108</v>
      </c>
      <c r="B199" s="169" t="s">
        <v>388</v>
      </c>
      <c r="C199" s="170" t="s">
        <v>389</v>
      </c>
      <c r="D199" s="171" t="s">
        <v>100</v>
      </c>
      <c r="E199" s="172">
        <v>175</v>
      </c>
      <c r="F199" s="172">
        <v>0</v>
      </c>
      <c r="G199" s="173">
        <f>E199*F199</f>
        <v>0</v>
      </c>
      <c r="O199" s="167">
        <v>2</v>
      </c>
      <c r="AA199" s="145">
        <v>12</v>
      </c>
      <c r="AB199" s="145">
        <v>0</v>
      </c>
      <c r="AC199" s="145">
        <v>109</v>
      </c>
      <c r="AZ199" s="145">
        <v>2</v>
      </c>
      <c r="BA199" s="145">
        <f>IF(AZ199=1,G199,0)</f>
        <v>0</v>
      </c>
      <c r="BB199" s="145">
        <f>IF(AZ199=2,G199,0)</f>
        <v>0</v>
      </c>
      <c r="BC199" s="145">
        <f>IF(AZ199=3,G199,0)</f>
        <v>0</v>
      </c>
      <c r="BD199" s="145">
        <f>IF(AZ199=4,G199,0)</f>
        <v>0</v>
      </c>
      <c r="BE199" s="145">
        <f>IF(AZ199=5,G199,0)</f>
        <v>0</v>
      </c>
      <c r="CA199" s="174">
        <v>12</v>
      </c>
      <c r="CB199" s="174">
        <v>0</v>
      </c>
      <c r="CZ199" s="145">
        <v>0</v>
      </c>
    </row>
    <row r="200" spans="1:104" ht="12.75">
      <c r="A200" s="168">
        <v>109</v>
      </c>
      <c r="B200" s="169" t="s">
        <v>390</v>
      </c>
      <c r="C200" s="170" t="s">
        <v>391</v>
      </c>
      <c r="D200" s="171" t="s">
        <v>100</v>
      </c>
      <c r="E200" s="172">
        <v>175</v>
      </c>
      <c r="F200" s="172">
        <v>0</v>
      </c>
      <c r="G200" s="173">
        <f>E200*F200</f>
        <v>0</v>
      </c>
      <c r="O200" s="167">
        <v>2</v>
      </c>
      <c r="AA200" s="145">
        <v>12</v>
      </c>
      <c r="AB200" s="145">
        <v>0</v>
      </c>
      <c r="AC200" s="145">
        <v>110</v>
      </c>
      <c r="AZ200" s="145">
        <v>2</v>
      </c>
      <c r="BA200" s="145">
        <f>IF(AZ200=1,G200,0)</f>
        <v>0</v>
      </c>
      <c r="BB200" s="145">
        <f>IF(AZ200=2,G200,0)</f>
        <v>0</v>
      </c>
      <c r="BC200" s="145">
        <f>IF(AZ200=3,G200,0)</f>
        <v>0</v>
      </c>
      <c r="BD200" s="145">
        <f>IF(AZ200=4,G200,0)</f>
        <v>0</v>
      </c>
      <c r="BE200" s="145">
        <f>IF(AZ200=5,G200,0)</f>
        <v>0</v>
      </c>
      <c r="CA200" s="174">
        <v>12</v>
      </c>
      <c r="CB200" s="174">
        <v>0</v>
      </c>
      <c r="CZ200" s="145">
        <v>0</v>
      </c>
    </row>
    <row r="201" spans="1:104" ht="12.75">
      <c r="A201" s="168">
        <v>110</v>
      </c>
      <c r="B201" s="169" t="s">
        <v>392</v>
      </c>
      <c r="C201" s="170" t="s">
        <v>393</v>
      </c>
      <c r="D201" s="171" t="s">
        <v>61</v>
      </c>
      <c r="E201" s="172"/>
      <c r="F201" s="172">
        <v>0</v>
      </c>
      <c r="G201" s="173">
        <f>E201*F201</f>
        <v>0</v>
      </c>
      <c r="O201" s="167">
        <v>2</v>
      </c>
      <c r="AA201" s="145">
        <v>7</v>
      </c>
      <c r="AB201" s="145">
        <v>1002</v>
      </c>
      <c r="AC201" s="145">
        <v>5</v>
      </c>
      <c r="AZ201" s="145">
        <v>2</v>
      </c>
      <c r="BA201" s="145">
        <f>IF(AZ201=1,G201,0)</f>
        <v>0</v>
      </c>
      <c r="BB201" s="145">
        <f>IF(AZ201=2,G201,0)</f>
        <v>0</v>
      </c>
      <c r="BC201" s="145">
        <f>IF(AZ201=3,G201,0)</f>
        <v>0</v>
      </c>
      <c r="BD201" s="145">
        <f>IF(AZ201=4,G201,0)</f>
        <v>0</v>
      </c>
      <c r="BE201" s="145">
        <f>IF(AZ201=5,G201,0)</f>
        <v>0</v>
      </c>
      <c r="CA201" s="174">
        <v>7</v>
      </c>
      <c r="CB201" s="174">
        <v>1002</v>
      </c>
      <c r="CZ201" s="145">
        <v>0</v>
      </c>
    </row>
    <row r="202" spans="1:57" ht="12.75">
      <c r="A202" s="181"/>
      <c r="B202" s="182" t="s">
        <v>76</v>
      </c>
      <c r="C202" s="183" t="str">
        <f>CONCATENATE(B173," ",C173)</f>
        <v>767 Konstrukce zámečnické</v>
      </c>
      <c r="D202" s="184"/>
      <c r="E202" s="185"/>
      <c r="F202" s="186"/>
      <c r="G202" s="187">
        <f>SUM(G173:G201)</f>
        <v>0</v>
      </c>
      <c r="O202" s="167">
        <v>4</v>
      </c>
      <c r="BA202" s="188">
        <f>SUM(BA173:BA201)</f>
        <v>0</v>
      </c>
      <c r="BB202" s="188">
        <f>SUM(BB173:BB201)</f>
        <v>0</v>
      </c>
      <c r="BC202" s="188">
        <f>SUM(BC173:BC201)</f>
        <v>0</v>
      </c>
      <c r="BD202" s="188">
        <f>SUM(BD173:BD201)</f>
        <v>0</v>
      </c>
      <c r="BE202" s="188">
        <f>SUM(BE173:BE201)</f>
        <v>0</v>
      </c>
    </row>
    <row r="203" spans="1:15" ht="12.75">
      <c r="A203" s="160" t="s">
        <v>72</v>
      </c>
      <c r="B203" s="161" t="s">
        <v>394</v>
      </c>
      <c r="C203" s="162" t="s">
        <v>395</v>
      </c>
      <c r="D203" s="163"/>
      <c r="E203" s="164"/>
      <c r="F203" s="164"/>
      <c r="G203" s="165"/>
      <c r="H203" s="166"/>
      <c r="I203" s="166"/>
      <c r="O203" s="167">
        <v>1</v>
      </c>
    </row>
    <row r="204" spans="1:104" ht="12.75">
      <c r="A204" s="168">
        <v>111</v>
      </c>
      <c r="B204" s="169" t="s">
        <v>396</v>
      </c>
      <c r="C204" s="170" t="s">
        <v>397</v>
      </c>
      <c r="D204" s="171" t="s">
        <v>100</v>
      </c>
      <c r="E204" s="172">
        <v>175</v>
      </c>
      <c r="F204" s="172">
        <v>0</v>
      </c>
      <c r="G204" s="173">
        <f>E204*F204</f>
        <v>0</v>
      </c>
      <c r="O204" s="167">
        <v>2</v>
      </c>
      <c r="AA204" s="145">
        <v>1</v>
      </c>
      <c r="AB204" s="145">
        <v>7</v>
      </c>
      <c r="AC204" s="145">
        <v>7</v>
      </c>
      <c r="AZ204" s="145">
        <v>2</v>
      </c>
      <c r="BA204" s="145">
        <f>IF(AZ204=1,G204,0)</f>
        <v>0</v>
      </c>
      <c r="BB204" s="145">
        <f>IF(AZ204=2,G204,0)</f>
        <v>0</v>
      </c>
      <c r="BC204" s="145">
        <f>IF(AZ204=3,G204,0)</f>
        <v>0</v>
      </c>
      <c r="BD204" s="145">
        <f>IF(AZ204=4,G204,0)</f>
        <v>0</v>
      </c>
      <c r="BE204" s="145">
        <f>IF(AZ204=5,G204,0)</f>
        <v>0</v>
      </c>
      <c r="CA204" s="174">
        <v>1</v>
      </c>
      <c r="CB204" s="174">
        <v>7</v>
      </c>
      <c r="CZ204" s="145">
        <v>0</v>
      </c>
    </row>
    <row r="205" spans="1:15" ht="12.75">
      <c r="A205" s="175"/>
      <c r="B205" s="177"/>
      <c r="C205" s="221" t="s">
        <v>398</v>
      </c>
      <c r="D205" s="222"/>
      <c r="E205" s="178">
        <v>175</v>
      </c>
      <c r="F205" s="179"/>
      <c r="G205" s="180"/>
      <c r="M205" s="176">
        <v>175</v>
      </c>
      <c r="O205" s="167"/>
    </row>
    <row r="206" spans="1:104" ht="22.5">
      <c r="A206" s="168">
        <v>112</v>
      </c>
      <c r="B206" s="169" t="s">
        <v>399</v>
      </c>
      <c r="C206" s="170" t="s">
        <v>400</v>
      </c>
      <c r="D206" s="171" t="s">
        <v>100</v>
      </c>
      <c r="E206" s="172">
        <v>175</v>
      </c>
      <c r="F206" s="172">
        <v>0</v>
      </c>
      <c r="G206" s="173">
        <f>E206*F206</f>
        <v>0</v>
      </c>
      <c r="O206" s="167">
        <v>2</v>
      </c>
      <c r="AA206" s="145">
        <v>12</v>
      </c>
      <c r="AB206" s="145">
        <v>0</v>
      </c>
      <c r="AC206" s="145">
        <v>142</v>
      </c>
      <c r="AZ206" s="145">
        <v>2</v>
      </c>
      <c r="BA206" s="145">
        <f>IF(AZ206=1,G206,0)</f>
        <v>0</v>
      </c>
      <c r="BB206" s="145">
        <f>IF(AZ206=2,G206,0)</f>
        <v>0</v>
      </c>
      <c r="BC206" s="145">
        <f>IF(AZ206=3,G206,0)</f>
        <v>0</v>
      </c>
      <c r="BD206" s="145">
        <f>IF(AZ206=4,G206,0)</f>
        <v>0</v>
      </c>
      <c r="BE206" s="145">
        <f>IF(AZ206=5,G206,0)</f>
        <v>0</v>
      </c>
      <c r="CA206" s="174">
        <v>12</v>
      </c>
      <c r="CB206" s="174">
        <v>0</v>
      </c>
      <c r="CZ206" s="145">
        <v>0</v>
      </c>
    </row>
    <row r="207" spans="1:104" ht="22.5">
      <c r="A207" s="168">
        <v>113</v>
      </c>
      <c r="B207" s="169" t="s">
        <v>401</v>
      </c>
      <c r="C207" s="170" t="s">
        <v>402</v>
      </c>
      <c r="D207" s="171" t="s">
        <v>244</v>
      </c>
      <c r="E207" s="172">
        <v>51.2</v>
      </c>
      <c r="F207" s="172">
        <v>0</v>
      </c>
      <c r="G207" s="173">
        <f>E207*F207</f>
        <v>0</v>
      </c>
      <c r="O207" s="167">
        <v>2</v>
      </c>
      <c r="AA207" s="145">
        <v>12</v>
      </c>
      <c r="AB207" s="145">
        <v>0</v>
      </c>
      <c r="AC207" s="145">
        <v>143</v>
      </c>
      <c r="AZ207" s="145">
        <v>2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4">
        <v>12</v>
      </c>
      <c r="CB207" s="174">
        <v>0</v>
      </c>
      <c r="CZ207" s="145">
        <v>0</v>
      </c>
    </row>
    <row r="208" spans="1:15" ht="12.75">
      <c r="A208" s="175"/>
      <c r="B208" s="177"/>
      <c r="C208" s="221" t="s">
        <v>403</v>
      </c>
      <c r="D208" s="222"/>
      <c r="E208" s="178">
        <v>51.2</v>
      </c>
      <c r="F208" s="179"/>
      <c r="G208" s="180"/>
      <c r="M208" s="176" t="s">
        <v>403</v>
      </c>
      <c r="O208" s="167"/>
    </row>
    <row r="209" spans="1:104" ht="12.75">
      <c r="A209" s="168">
        <v>114</v>
      </c>
      <c r="B209" s="169" t="s">
        <v>404</v>
      </c>
      <c r="C209" s="170" t="s">
        <v>405</v>
      </c>
      <c r="D209" s="171" t="s">
        <v>60</v>
      </c>
      <c r="E209" s="172">
        <v>1</v>
      </c>
      <c r="F209" s="172">
        <v>0</v>
      </c>
      <c r="G209" s="173">
        <f>E209*F209</f>
        <v>0</v>
      </c>
      <c r="O209" s="167">
        <v>2</v>
      </c>
      <c r="AA209" s="145">
        <v>12</v>
      </c>
      <c r="AB209" s="145">
        <v>0</v>
      </c>
      <c r="AC209" s="145">
        <v>144</v>
      </c>
      <c r="AZ209" s="145">
        <v>2</v>
      </c>
      <c r="BA209" s="145">
        <f>IF(AZ209=1,G209,0)</f>
        <v>0</v>
      </c>
      <c r="BB209" s="145">
        <f>IF(AZ209=2,G209,0)</f>
        <v>0</v>
      </c>
      <c r="BC209" s="145">
        <f>IF(AZ209=3,G209,0)</f>
        <v>0</v>
      </c>
      <c r="BD209" s="145">
        <f>IF(AZ209=4,G209,0)</f>
        <v>0</v>
      </c>
      <c r="BE209" s="145">
        <f>IF(AZ209=5,G209,0)</f>
        <v>0</v>
      </c>
      <c r="CA209" s="174">
        <v>12</v>
      </c>
      <c r="CB209" s="174">
        <v>0</v>
      </c>
      <c r="CZ209" s="145">
        <v>0</v>
      </c>
    </row>
    <row r="210" spans="1:104" ht="12.75">
      <c r="A210" s="168">
        <v>115</v>
      </c>
      <c r="B210" s="169" t="s">
        <v>406</v>
      </c>
      <c r="C210" s="170" t="s">
        <v>407</v>
      </c>
      <c r="D210" s="171" t="s">
        <v>61</v>
      </c>
      <c r="E210" s="172"/>
      <c r="F210" s="172">
        <v>0</v>
      </c>
      <c r="G210" s="173">
        <f>E210*F210</f>
        <v>0</v>
      </c>
      <c r="O210" s="167">
        <v>2</v>
      </c>
      <c r="AA210" s="145">
        <v>7</v>
      </c>
      <c r="AB210" s="145">
        <v>1002</v>
      </c>
      <c r="AC210" s="145">
        <v>5</v>
      </c>
      <c r="AZ210" s="145">
        <v>2</v>
      </c>
      <c r="BA210" s="145">
        <f>IF(AZ210=1,G210,0)</f>
        <v>0</v>
      </c>
      <c r="BB210" s="145">
        <f>IF(AZ210=2,G210,0)</f>
        <v>0</v>
      </c>
      <c r="BC210" s="145">
        <f>IF(AZ210=3,G210,0)</f>
        <v>0</v>
      </c>
      <c r="BD210" s="145">
        <f>IF(AZ210=4,G210,0)</f>
        <v>0</v>
      </c>
      <c r="BE210" s="145">
        <f>IF(AZ210=5,G210,0)</f>
        <v>0</v>
      </c>
      <c r="CA210" s="174">
        <v>7</v>
      </c>
      <c r="CB210" s="174">
        <v>1002</v>
      </c>
      <c r="CZ210" s="145">
        <v>0</v>
      </c>
    </row>
    <row r="211" spans="1:57" ht="12.75">
      <c r="A211" s="181"/>
      <c r="B211" s="182" t="s">
        <v>76</v>
      </c>
      <c r="C211" s="183" t="str">
        <f>CONCATENATE(B203," ",C203)</f>
        <v>775 Podlahy vlysové a parketové</v>
      </c>
      <c r="D211" s="184"/>
      <c r="E211" s="185"/>
      <c r="F211" s="186"/>
      <c r="G211" s="187">
        <f>SUM(G203:G210)</f>
        <v>0</v>
      </c>
      <c r="O211" s="167">
        <v>4</v>
      </c>
      <c r="BA211" s="188">
        <f>SUM(BA203:BA210)</f>
        <v>0</v>
      </c>
      <c r="BB211" s="188">
        <f>SUM(BB203:BB210)</f>
        <v>0</v>
      </c>
      <c r="BC211" s="188">
        <f>SUM(BC203:BC210)</f>
        <v>0</v>
      </c>
      <c r="BD211" s="188">
        <f>SUM(BD203:BD210)</f>
        <v>0</v>
      </c>
      <c r="BE211" s="188">
        <f>SUM(BE203:BE210)</f>
        <v>0</v>
      </c>
    </row>
    <row r="212" spans="1:15" ht="12.75">
      <c r="A212" s="160" t="s">
        <v>72</v>
      </c>
      <c r="B212" s="161" t="s">
        <v>408</v>
      </c>
      <c r="C212" s="162" t="s">
        <v>409</v>
      </c>
      <c r="D212" s="163"/>
      <c r="E212" s="164"/>
      <c r="F212" s="164"/>
      <c r="G212" s="165"/>
      <c r="H212" s="166"/>
      <c r="I212" s="166"/>
      <c r="O212" s="167">
        <v>1</v>
      </c>
    </row>
    <row r="213" spans="1:104" ht="22.5">
      <c r="A213" s="168">
        <v>116</v>
      </c>
      <c r="B213" s="169" t="s">
        <v>410</v>
      </c>
      <c r="C213" s="170" t="s">
        <v>411</v>
      </c>
      <c r="D213" s="171" t="s">
        <v>100</v>
      </c>
      <c r="E213" s="172">
        <v>129.024</v>
      </c>
      <c r="F213" s="172">
        <v>0</v>
      </c>
      <c r="G213" s="173">
        <f>E213*F213</f>
        <v>0</v>
      </c>
      <c r="O213" s="167">
        <v>2</v>
      </c>
      <c r="AA213" s="145">
        <v>2</v>
      </c>
      <c r="AB213" s="145">
        <v>7</v>
      </c>
      <c r="AC213" s="145">
        <v>7</v>
      </c>
      <c r="AZ213" s="145">
        <v>2</v>
      </c>
      <c r="BA213" s="145">
        <f>IF(AZ213=1,G213,0)</f>
        <v>0</v>
      </c>
      <c r="BB213" s="145">
        <f>IF(AZ213=2,G213,0)</f>
        <v>0</v>
      </c>
      <c r="BC213" s="145">
        <f>IF(AZ213=3,G213,0)</f>
        <v>0</v>
      </c>
      <c r="BD213" s="145">
        <f>IF(AZ213=4,G213,0)</f>
        <v>0</v>
      </c>
      <c r="BE213" s="145">
        <f>IF(AZ213=5,G213,0)</f>
        <v>0</v>
      </c>
      <c r="CA213" s="174">
        <v>2</v>
      </c>
      <c r="CB213" s="174">
        <v>7</v>
      </c>
      <c r="CZ213" s="145">
        <v>0</v>
      </c>
    </row>
    <row r="214" spans="1:15" ht="12.75">
      <c r="A214" s="175"/>
      <c r="B214" s="177"/>
      <c r="C214" s="221" t="s">
        <v>412</v>
      </c>
      <c r="D214" s="222"/>
      <c r="E214" s="178">
        <v>129.024</v>
      </c>
      <c r="F214" s="179"/>
      <c r="G214" s="180"/>
      <c r="M214" s="176" t="s">
        <v>412</v>
      </c>
      <c r="O214" s="167"/>
    </row>
    <row r="215" spans="1:104" ht="22.5">
      <c r="A215" s="168">
        <v>117</v>
      </c>
      <c r="B215" s="169" t="s">
        <v>413</v>
      </c>
      <c r="C215" s="170" t="s">
        <v>414</v>
      </c>
      <c r="D215" s="171" t="s">
        <v>100</v>
      </c>
      <c r="E215" s="172">
        <v>100</v>
      </c>
      <c r="F215" s="172">
        <v>0</v>
      </c>
      <c r="G215" s="173">
        <f>E215*F215</f>
        <v>0</v>
      </c>
      <c r="O215" s="167">
        <v>2</v>
      </c>
      <c r="AA215" s="145">
        <v>2</v>
      </c>
      <c r="AB215" s="145">
        <v>7</v>
      </c>
      <c r="AC215" s="145">
        <v>7</v>
      </c>
      <c r="AZ215" s="145">
        <v>2</v>
      </c>
      <c r="BA215" s="145">
        <f>IF(AZ215=1,G215,0)</f>
        <v>0</v>
      </c>
      <c r="BB215" s="145">
        <f>IF(AZ215=2,G215,0)</f>
        <v>0</v>
      </c>
      <c r="BC215" s="145">
        <f>IF(AZ215=3,G215,0)</f>
        <v>0</v>
      </c>
      <c r="BD215" s="145">
        <f>IF(AZ215=4,G215,0)</f>
        <v>0</v>
      </c>
      <c r="BE215" s="145">
        <f>IF(AZ215=5,G215,0)</f>
        <v>0</v>
      </c>
      <c r="CA215" s="174">
        <v>2</v>
      </c>
      <c r="CB215" s="174">
        <v>7</v>
      </c>
      <c r="CZ215" s="145">
        <v>0</v>
      </c>
    </row>
    <row r="216" spans="1:104" ht="22.5">
      <c r="A216" s="168">
        <v>118</v>
      </c>
      <c r="B216" s="169" t="s">
        <v>415</v>
      </c>
      <c r="C216" s="170" t="s">
        <v>416</v>
      </c>
      <c r="D216" s="171" t="s">
        <v>100</v>
      </c>
      <c r="E216" s="172">
        <v>175</v>
      </c>
      <c r="F216" s="172">
        <v>0</v>
      </c>
      <c r="G216" s="173">
        <f>E216*F216</f>
        <v>0</v>
      </c>
      <c r="O216" s="167">
        <v>2</v>
      </c>
      <c r="AA216" s="145">
        <v>2</v>
      </c>
      <c r="AB216" s="145">
        <v>7</v>
      </c>
      <c r="AC216" s="145">
        <v>7</v>
      </c>
      <c r="AZ216" s="145">
        <v>2</v>
      </c>
      <c r="BA216" s="145">
        <f>IF(AZ216=1,G216,0)</f>
        <v>0</v>
      </c>
      <c r="BB216" s="145">
        <f>IF(AZ216=2,G216,0)</f>
        <v>0</v>
      </c>
      <c r="BC216" s="145">
        <f>IF(AZ216=3,G216,0)</f>
        <v>0</v>
      </c>
      <c r="BD216" s="145">
        <f>IF(AZ216=4,G216,0)</f>
        <v>0</v>
      </c>
      <c r="BE216" s="145">
        <f>IF(AZ216=5,G216,0)</f>
        <v>0</v>
      </c>
      <c r="CA216" s="174">
        <v>2</v>
      </c>
      <c r="CB216" s="174">
        <v>7</v>
      </c>
      <c r="CZ216" s="145">
        <v>0</v>
      </c>
    </row>
    <row r="217" spans="1:57" ht="12.75">
      <c r="A217" s="181"/>
      <c r="B217" s="182" t="s">
        <v>76</v>
      </c>
      <c r="C217" s="183" t="str">
        <f>CONCATENATE(B212," ",C212)</f>
        <v>783 Nátěry</v>
      </c>
      <c r="D217" s="184"/>
      <c r="E217" s="185"/>
      <c r="F217" s="186"/>
      <c r="G217" s="187">
        <f>SUM(G212:G216)</f>
        <v>0</v>
      </c>
      <c r="O217" s="167">
        <v>4</v>
      </c>
      <c r="BA217" s="188">
        <f>SUM(BA212:BA216)</f>
        <v>0</v>
      </c>
      <c r="BB217" s="188">
        <f>SUM(BB212:BB216)</f>
        <v>0</v>
      </c>
      <c r="BC217" s="188">
        <f>SUM(BC212:BC216)</f>
        <v>0</v>
      </c>
      <c r="BD217" s="188">
        <f>SUM(BD212:BD216)</f>
        <v>0</v>
      </c>
      <c r="BE217" s="188">
        <f>SUM(BE212:BE216)</f>
        <v>0</v>
      </c>
    </row>
    <row r="218" spans="1:15" ht="12.75">
      <c r="A218" s="160" t="s">
        <v>72</v>
      </c>
      <c r="B218" s="161" t="s">
        <v>417</v>
      </c>
      <c r="C218" s="162" t="s">
        <v>418</v>
      </c>
      <c r="D218" s="163"/>
      <c r="E218" s="164"/>
      <c r="F218" s="164"/>
      <c r="G218" s="165"/>
      <c r="H218" s="166"/>
      <c r="I218" s="166"/>
      <c r="O218" s="167">
        <v>1</v>
      </c>
    </row>
    <row r="219" spans="1:104" ht="22.5">
      <c r="A219" s="168">
        <v>119</v>
      </c>
      <c r="B219" s="169" t="s">
        <v>419</v>
      </c>
      <c r="C219" s="170" t="s">
        <v>420</v>
      </c>
      <c r="D219" s="171" t="s">
        <v>100</v>
      </c>
      <c r="E219" s="172">
        <v>288</v>
      </c>
      <c r="F219" s="172">
        <v>0</v>
      </c>
      <c r="G219" s="173">
        <f>E219*F219</f>
        <v>0</v>
      </c>
      <c r="O219" s="167">
        <v>2</v>
      </c>
      <c r="AA219" s="145">
        <v>2</v>
      </c>
      <c r="AB219" s="145">
        <v>7</v>
      </c>
      <c r="AC219" s="145">
        <v>7</v>
      </c>
      <c r="AZ219" s="145">
        <v>2</v>
      </c>
      <c r="BA219" s="145">
        <f>IF(AZ219=1,G219,0)</f>
        <v>0</v>
      </c>
      <c r="BB219" s="145">
        <f>IF(AZ219=2,G219,0)</f>
        <v>0</v>
      </c>
      <c r="BC219" s="145">
        <f>IF(AZ219=3,G219,0)</f>
        <v>0</v>
      </c>
      <c r="BD219" s="145">
        <f>IF(AZ219=4,G219,0)</f>
        <v>0</v>
      </c>
      <c r="BE219" s="145">
        <f>IF(AZ219=5,G219,0)</f>
        <v>0</v>
      </c>
      <c r="CA219" s="174">
        <v>2</v>
      </c>
      <c r="CB219" s="174">
        <v>7</v>
      </c>
      <c r="CZ219" s="145">
        <v>0</v>
      </c>
    </row>
    <row r="220" spans="1:15" ht="12.75">
      <c r="A220" s="175"/>
      <c r="B220" s="177"/>
      <c r="C220" s="221" t="s">
        <v>421</v>
      </c>
      <c r="D220" s="222"/>
      <c r="E220" s="178">
        <v>288</v>
      </c>
      <c r="F220" s="179"/>
      <c r="G220" s="180"/>
      <c r="M220" s="176" t="s">
        <v>421</v>
      </c>
      <c r="O220" s="167"/>
    </row>
    <row r="221" spans="1:104" ht="12.75">
      <c r="A221" s="168">
        <v>120</v>
      </c>
      <c r="B221" s="169" t="s">
        <v>422</v>
      </c>
      <c r="C221" s="170" t="s">
        <v>423</v>
      </c>
      <c r="D221" s="171" t="s">
        <v>100</v>
      </c>
      <c r="E221" s="172">
        <v>288</v>
      </c>
      <c r="F221" s="172">
        <v>0</v>
      </c>
      <c r="G221" s="173">
        <f>E221*F221</f>
        <v>0</v>
      </c>
      <c r="O221" s="167">
        <v>2</v>
      </c>
      <c r="AA221" s="145">
        <v>2</v>
      </c>
      <c r="AB221" s="145">
        <v>7</v>
      </c>
      <c r="AC221" s="145">
        <v>7</v>
      </c>
      <c r="AZ221" s="145">
        <v>2</v>
      </c>
      <c r="BA221" s="145">
        <f>IF(AZ221=1,G221,0)</f>
        <v>0</v>
      </c>
      <c r="BB221" s="145">
        <f>IF(AZ221=2,G221,0)</f>
        <v>0</v>
      </c>
      <c r="BC221" s="145">
        <f>IF(AZ221=3,G221,0)</f>
        <v>0</v>
      </c>
      <c r="BD221" s="145">
        <f>IF(AZ221=4,G221,0)</f>
        <v>0</v>
      </c>
      <c r="BE221" s="145">
        <f>IF(AZ221=5,G221,0)</f>
        <v>0</v>
      </c>
      <c r="CA221" s="174">
        <v>2</v>
      </c>
      <c r="CB221" s="174">
        <v>7</v>
      </c>
      <c r="CZ221" s="145">
        <v>0</v>
      </c>
    </row>
    <row r="222" spans="1:57" ht="12.75">
      <c r="A222" s="181"/>
      <c r="B222" s="182" t="s">
        <v>76</v>
      </c>
      <c r="C222" s="183" t="str">
        <f>CONCATENATE(B218," ",C218)</f>
        <v>784 Malby</v>
      </c>
      <c r="D222" s="184"/>
      <c r="E222" s="185"/>
      <c r="F222" s="186"/>
      <c r="G222" s="187">
        <f>SUM(G218:G221)</f>
        <v>0</v>
      </c>
      <c r="O222" s="167">
        <v>4</v>
      </c>
      <c r="BA222" s="188">
        <f>SUM(BA218:BA221)</f>
        <v>0</v>
      </c>
      <c r="BB222" s="188">
        <f>SUM(BB218:BB221)</f>
        <v>0</v>
      </c>
      <c r="BC222" s="188">
        <f>SUM(BC218:BC221)</f>
        <v>0</v>
      </c>
      <c r="BD222" s="188">
        <f>SUM(BD218:BD221)</f>
        <v>0</v>
      </c>
      <c r="BE222" s="188">
        <f>SUM(BE218:BE221)</f>
        <v>0</v>
      </c>
    </row>
    <row r="223" spans="1:15" ht="12.75">
      <c r="A223" s="160" t="s">
        <v>72</v>
      </c>
      <c r="B223" s="161" t="s">
        <v>424</v>
      </c>
      <c r="C223" s="162" t="s">
        <v>425</v>
      </c>
      <c r="D223" s="163"/>
      <c r="E223" s="164"/>
      <c r="F223" s="164"/>
      <c r="G223" s="165"/>
      <c r="H223" s="166"/>
      <c r="I223" s="166"/>
      <c r="O223" s="167">
        <v>1</v>
      </c>
    </row>
    <row r="224" spans="1:104" ht="12.75">
      <c r="A224" s="168">
        <v>121</v>
      </c>
      <c r="B224" s="169" t="s">
        <v>426</v>
      </c>
      <c r="C224" s="170" t="s">
        <v>427</v>
      </c>
      <c r="D224" s="171" t="s">
        <v>75</v>
      </c>
      <c r="E224" s="172">
        <v>15</v>
      </c>
      <c r="F224" s="172">
        <v>0</v>
      </c>
      <c r="G224" s="173">
        <f>E224*F224</f>
        <v>0</v>
      </c>
      <c r="O224" s="167">
        <v>2</v>
      </c>
      <c r="AA224" s="145">
        <v>12</v>
      </c>
      <c r="AB224" s="145">
        <v>0</v>
      </c>
      <c r="AC224" s="145">
        <v>122</v>
      </c>
      <c r="AZ224" s="145">
        <v>4</v>
      </c>
      <c r="BA224" s="145">
        <f>IF(AZ224=1,G224,0)</f>
        <v>0</v>
      </c>
      <c r="BB224" s="145">
        <f>IF(AZ224=2,G224,0)</f>
        <v>0</v>
      </c>
      <c r="BC224" s="145">
        <f>IF(AZ224=3,G224,0)</f>
        <v>0</v>
      </c>
      <c r="BD224" s="145">
        <f>IF(AZ224=4,G224,0)</f>
        <v>0</v>
      </c>
      <c r="BE224" s="145">
        <f>IF(AZ224=5,G224,0)</f>
        <v>0</v>
      </c>
      <c r="CA224" s="174">
        <v>12</v>
      </c>
      <c r="CB224" s="174">
        <v>0</v>
      </c>
      <c r="CZ224" s="145">
        <v>0</v>
      </c>
    </row>
    <row r="225" spans="1:104" ht="12.75">
      <c r="A225" s="168">
        <v>122</v>
      </c>
      <c r="B225" s="169" t="s">
        <v>428</v>
      </c>
      <c r="C225" s="170" t="s">
        <v>429</v>
      </c>
      <c r="D225" s="171" t="s">
        <v>75</v>
      </c>
      <c r="E225" s="172">
        <v>15</v>
      </c>
      <c r="F225" s="172">
        <v>0</v>
      </c>
      <c r="G225" s="173">
        <f>E225*F225</f>
        <v>0</v>
      </c>
      <c r="O225" s="167">
        <v>2</v>
      </c>
      <c r="AA225" s="145">
        <v>12</v>
      </c>
      <c r="AB225" s="145">
        <v>0</v>
      </c>
      <c r="AC225" s="145">
        <v>123</v>
      </c>
      <c r="AZ225" s="145">
        <v>4</v>
      </c>
      <c r="BA225" s="145">
        <f>IF(AZ225=1,G225,0)</f>
        <v>0</v>
      </c>
      <c r="BB225" s="145">
        <f>IF(AZ225=2,G225,0)</f>
        <v>0</v>
      </c>
      <c r="BC225" s="145">
        <f>IF(AZ225=3,G225,0)</f>
        <v>0</v>
      </c>
      <c r="BD225" s="145">
        <f>IF(AZ225=4,G225,0)</f>
        <v>0</v>
      </c>
      <c r="BE225" s="145">
        <f>IF(AZ225=5,G225,0)</f>
        <v>0</v>
      </c>
      <c r="CA225" s="174">
        <v>12</v>
      </c>
      <c r="CB225" s="174">
        <v>0</v>
      </c>
      <c r="CZ225" s="145">
        <v>0</v>
      </c>
    </row>
    <row r="226" spans="1:104" ht="12.75">
      <c r="A226" s="168">
        <v>123</v>
      </c>
      <c r="B226" s="169" t="s">
        <v>430</v>
      </c>
      <c r="C226" s="170" t="s">
        <v>431</v>
      </c>
      <c r="D226" s="171" t="s">
        <v>199</v>
      </c>
      <c r="E226" s="172">
        <v>6</v>
      </c>
      <c r="F226" s="172">
        <v>0</v>
      </c>
      <c r="G226" s="173">
        <f>E226*F226</f>
        <v>0</v>
      </c>
      <c r="O226" s="167">
        <v>2</v>
      </c>
      <c r="AA226" s="145">
        <v>12</v>
      </c>
      <c r="AB226" s="145">
        <v>0</v>
      </c>
      <c r="AC226" s="145">
        <v>124</v>
      </c>
      <c r="AZ226" s="145">
        <v>4</v>
      </c>
      <c r="BA226" s="145">
        <f>IF(AZ226=1,G226,0)</f>
        <v>0</v>
      </c>
      <c r="BB226" s="145">
        <f>IF(AZ226=2,G226,0)</f>
        <v>0</v>
      </c>
      <c r="BC226" s="145">
        <f>IF(AZ226=3,G226,0)</f>
        <v>0</v>
      </c>
      <c r="BD226" s="145">
        <f>IF(AZ226=4,G226,0)</f>
        <v>0</v>
      </c>
      <c r="BE226" s="145">
        <f>IF(AZ226=5,G226,0)</f>
        <v>0</v>
      </c>
      <c r="CA226" s="174">
        <v>12</v>
      </c>
      <c r="CB226" s="174">
        <v>0</v>
      </c>
      <c r="CZ226" s="145">
        <v>0</v>
      </c>
    </row>
    <row r="227" spans="1:57" ht="12.75">
      <c r="A227" s="181"/>
      <c r="B227" s="182" t="s">
        <v>76</v>
      </c>
      <c r="C227" s="183" t="str">
        <f>CONCATENATE(B223," ",C223)</f>
        <v>M21 Elektromontáže</v>
      </c>
      <c r="D227" s="184"/>
      <c r="E227" s="185"/>
      <c r="F227" s="186"/>
      <c r="G227" s="187">
        <f>SUM(G223:G226)</f>
        <v>0</v>
      </c>
      <c r="O227" s="167">
        <v>4</v>
      </c>
      <c r="BA227" s="188">
        <f>SUM(BA223:BA226)</f>
        <v>0</v>
      </c>
      <c r="BB227" s="188">
        <f>SUM(BB223:BB226)</f>
        <v>0</v>
      </c>
      <c r="BC227" s="188">
        <f>SUM(BC223:BC226)</f>
        <v>0</v>
      </c>
      <c r="BD227" s="188">
        <f>SUM(BD223:BD226)</f>
        <v>0</v>
      </c>
      <c r="BE227" s="188">
        <f>SUM(BE223:BE226)</f>
        <v>0</v>
      </c>
    </row>
    <row r="228" spans="1:15" ht="12.75">
      <c r="A228" s="160" t="s">
        <v>72</v>
      </c>
      <c r="B228" s="161" t="s">
        <v>432</v>
      </c>
      <c r="C228" s="162" t="s">
        <v>433</v>
      </c>
      <c r="D228" s="163"/>
      <c r="E228" s="164"/>
      <c r="F228" s="164"/>
      <c r="G228" s="165"/>
      <c r="H228" s="166"/>
      <c r="I228" s="166"/>
      <c r="O228" s="167">
        <v>1</v>
      </c>
    </row>
    <row r="229" spans="1:104" ht="12.75">
      <c r="A229" s="168">
        <v>124</v>
      </c>
      <c r="B229" s="169" t="s">
        <v>434</v>
      </c>
      <c r="C229" s="170" t="s">
        <v>435</v>
      </c>
      <c r="D229" s="171" t="s">
        <v>75</v>
      </c>
      <c r="E229" s="172">
        <v>1</v>
      </c>
      <c r="F229" s="172">
        <v>0</v>
      </c>
      <c r="G229" s="173">
        <f>E229*F229</f>
        <v>0</v>
      </c>
      <c r="O229" s="167">
        <v>2</v>
      </c>
      <c r="AA229" s="145">
        <v>12</v>
      </c>
      <c r="AB229" s="145">
        <v>0</v>
      </c>
      <c r="AC229" s="145">
        <v>125</v>
      </c>
      <c r="AZ229" s="145">
        <v>4</v>
      </c>
      <c r="BA229" s="145">
        <f>IF(AZ229=1,G229,0)</f>
        <v>0</v>
      </c>
      <c r="BB229" s="145">
        <f>IF(AZ229=2,G229,0)</f>
        <v>0</v>
      </c>
      <c r="BC229" s="145">
        <f>IF(AZ229=3,G229,0)</f>
        <v>0</v>
      </c>
      <c r="BD229" s="145">
        <f>IF(AZ229=4,G229,0)</f>
        <v>0</v>
      </c>
      <c r="BE229" s="145">
        <f>IF(AZ229=5,G229,0)</f>
        <v>0</v>
      </c>
      <c r="CA229" s="174">
        <v>12</v>
      </c>
      <c r="CB229" s="174">
        <v>0</v>
      </c>
      <c r="CZ229" s="145">
        <v>0</v>
      </c>
    </row>
    <row r="230" spans="1:104" ht="12.75">
      <c r="A230" s="168">
        <v>125</v>
      </c>
      <c r="B230" s="169" t="s">
        <v>436</v>
      </c>
      <c r="C230" s="170" t="s">
        <v>437</v>
      </c>
      <c r="D230" s="171" t="s">
        <v>75</v>
      </c>
      <c r="E230" s="172">
        <v>1</v>
      </c>
      <c r="F230" s="172">
        <v>0</v>
      </c>
      <c r="G230" s="173">
        <f>E230*F230</f>
        <v>0</v>
      </c>
      <c r="O230" s="167">
        <v>2</v>
      </c>
      <c r="AA230" s="145">
        <v>12</v>
      </c>
      <c r="AB230" s="145">
        <v>0</v>
      </c>
      <c r="AC230" s="145">
        <v>126</v>
      </c>
      <c r="AZ230" s="145">
        <v>4</v>
      </c>
      <c r="BA230" s="145">
        <f>IF(AZ230=1,G230,0)</f>
        <v>0</v>
      </c>
      <c r="BB230" s="145">
        <f>IF(AZ230=2,G230,0)</f>
        <v>0</v>
      </c>
      <c r="BC230" s="145">
        <f>IF(AZ230=3,G230,0)</f>
        <v>0</v>
      </c>
      <c r="BD230" s="145">
        <f>IF(AZ230=4,G230,0)</f>
        <v>0</v>
      </c>
      <c r="BE230" s="145">
        <f>IF(AZ230=5,G230,0)</f>
        <v>0</v>
      </c>
      <c r="CA230" s="174">
        <v>12</v>
      </c>
      <c r="CB230" s="174">
        <v>0</v>
      </c>
      <c r="CZ230" s="145">
        <v>0</v>
      </c>
    </row>
    <row r="231" spans="1:104" ht="12.75">
      <c r="A231" s="168">
        <v>126</v>
      </c>
      <c r="B231" s="169" t="s">
        <v>438</v>
      </c>
      <c r="C231" s="170" t="s">
        <v>439</v>
      </c>
      <c r="D231" s="171" t="s">
        <v>75</v>
      </c>
      <c r="E231" s="172">
        <v>1</v>
      </c>
      <c r="F231" s="172">
        <v>0</v>
      </c>
      <c r="G231" s="173">
        <f>E231*F231</f>
        <v>0</v>
      </c>
      <c r="O231" s="167">
        <v>2</v>
      </c>
      <c r="AA231" s="145">
        <v>12</v>
      </c>
      <c r="AB231" s="145">
        <v>0</v>
      </c>
      <c r="AC231" s="145">
        <v>127</v>
      </c>
      <c r="AZ231" s="145">
        <v>4</v>
      </c>
      <c r="BA231" s="145">
        <f>IF(AZ231=1,G231,0)</f>
        <v>0</v>
      </c>
      <c r="BB231" s="145">
        <f>IF(AZ231=2,G231,0)</f>
        <v>0</v>
      </c>
      <c r="BC231" s="145">
        <f>IF(AZ231=3,G231,0)</f>
        <v>0</v>
      </c>
      <c r="BD231" s="145">
        <f>IF(AZ231=4,G231,0)</f>
        <v>0</v>
      </c>
      <c r="BE231" s="145">
        <f>IF(AZ231=5,G231,0)</f>
        <v>0</v>
      </c>
      <c r="CA231" s="174">
        <v>12</v>
      </c>
      <c r="CB231" s="174">
        <v>0</v>
      </c>
      <c r="CZ231" s="145">
        <v>0</v>
      </c>
    </row>
    <row r="232" spans="1:57" ht="12.75">
      <c r="A232" s="181"/>
      <c r="B232" s="182" t="s">
        <v>76</v>
      </c>
      <c r="C232" s="183" t="str">
        <f>CONCATENATE(B228," ",C228)</f>
        <v>M22 Montáž sdělovací a zabezp. techniky</v>
      </c>
      <c r="D232" s="184"/>
      <c r="E232" s="185"/>
      <c r="F232" s="186"/>
      <c r="G232" s="187">
        <f>SUM(G228:G231)</f>
        <v>0</v>
      </c>
      <c r="O232" s="167">
        <v>4</v>
      </c>
      <c r="BA232" s="188">
        <f>SUM(BA228:BA231)</f>
        <v>0</v>
      </c>
      <c r="BB232" s="188">
        <f>SUM(BB228:BB231)</f>
        <v>0</v>
      </c>
      <c r="BC232" s="188">
        <f>SUM(BC228:BC231)</f>
        <v>0</v>
      </c>
      <c r="BD232" s="188">
        <f>SUM(BD228:BD231)</f>
        <v>0</v>
      </c>
      <c r="BE232" s="188">
        <f>SUM(BE228:BE231)</f>
        <v>0</v>
      </c>
    </row>
    <row r="233" spans="1:15" ht="12.75">
      <c r="A233" s="160" t="s">
        <v>72</v>
      </c>
      <c r="B233" s="161" t="s">
        <v>440</v>
      </c>
      <c r="C233" s="162" t="s">
        <v>441</v>
      </c>
      <c r="D233" s="163"/>
      <c r="E233" s="164"/>
      <c r="F233" s="164"/>
      <c r="G233" s="165"/>
      <c r="H233" s="166"/>
      <c r="I233" s="166"/>
      <c r="O233" s="167">
        <v>1</v>
      </c>
    </row>
    <row r="234" spans="1:104" ht="12.75">
      <c r="A234" s="168">
        <v>127</v>
      </c>
      <c r="B234" s="169" t="s">
        <v>442</v>
      </c>
      <c r="C234" s="170" t="s">
        <v>443</v>
      </c>
      <c r="D234" s="171" t="s">
        <v>131</v>
      </c>
      <c r="E234" s="172">
        <v>110.4097</v>
      </c>
      <c r="F234" s="172">
        <v>0</v>
      </c>
      <c r="G234" s="173">
        <f aca="true" t="shared" si="12" ref="G234:G240">E234*F234</f>
        <v>0</v>
      </c>
      <c r="O234" s="167">
        <v>2</v>
      </c>
      <c r="AA234" s="145">
        <v>1</v>
      </c>
      <c r="AB234" s="145">
        <v>10</v>
      </c>
      <c r="AC234" s="145">
        <v>10</v>
      </c>
      <c r="AZ234" s="145">
        <v>1</v>
      </c>
      <c r="BA234" s="145">
        <f aca="true" t="shared" si="13" ref="BA234:BA240">IF(AZ234=1,G234,0)</f>
        <v>0</v>
      </c>
      <c r="BB234" s="145">
        <f aca="true" t="shared" si="14" ref="BB234:BB240">IF(AZ234=2,G234,0)</f>
        <v>0</v>
      </c>
      <c r="BC234" s="145">
        <f aca="true" t="shared" si="15" ref="BC234:BC240">IF(AZ234=3,G234,0)</f>
        <v>0</v>
      </c>
      <c r="BD234" s="145">
        <f aca="true" t="shared" si="16" ref="BD234:BD240">IF(AZ234=4,G234,0)</f>
        <v>0</v>
      </c>
      <c r="BE234" s="145">
        <f aca="true" t="shared" si="17" ref="BE234:BE240">IF(AZ234=5,G234,0)</f>
        <v>0</v>
      </c>
      <c r="CA234" s="174">
        <v>1</v>
      </c>
      <c r="CB234" s="174">
        <v>10</v>
      </c>
      <c r="CZ234" s="145">
        <v>0</v>
      </c>
    </row>
    <row r="235" spans="1:104" ht="12.75">
      <c r="A235" s="168">
        <v>128</v>
      </c>
      <c r="B235" s="169" t="s">
        <v>444</v>
      </c>
      <c r="C235" s="170" t="s">
        <v>445</v>
      </c>
      <c r="D235" s="171" t="s">
        <v>131</v>
      </c>
      <c r="E235" s="172">
        <v>110.4097</v>
      </c>
      <c r="F235" s="172">
        <v>0</v>
      </c>
      <c r="G235" s="173">
        <f t="shared" si="12"/>
        <v>0</v>
      </c>
      <c r="O235" s="167">
        <v>2</v>
      </c>
      <c r="AA235" s="145">
        <v>1</v>
      </c>
      <c r="AB235" s="145">
        <v>10</v>
      </c>
      <c r="AC235" s="145">
        <v>10</v>
      </c>
      <c r="AZ235" s="145">
        <v>1</v>
      </c>
      <c r="BA235" s="145">
        <f t="shared" si="13"/>
        <v>0</v>
      </c>
      <c r="BB235" s="145">
        <f t="shared" si="14"/>
        <v>0</v>
      </c>
      <c r="BC235" s="145">
        <f t="shared" si="15"/>
        <v>0</v>
      </c>
      <c r="BD235" s="145">
        <f t="shared" si="16"/>
        <v>0</v>
      </c>
      <c r="BE235" s="145">
        <f t="shared" si="17"/>
        <v>0</v>
      </c>
      <c r="CA235" s="174">
        <v>1</v>
      </c>
      <c r="CB235" s="174">
        <v>10</v>
      </c>
      <c r="CZ235" s="145">
        <v>0</v>
      </c>
    </row>
    <row r="236" spans="1:104" ht="12.75">
      <c r="A236" s="168">
        <v>129</v>
      </c>
      <c r="B236" s="169" t="s">
        <v>446</v>
      </c>
      <c r="C236" s="170" t="s">
        <v>447</v>
      </c>
      <c r="D236" s="171" t="s">
        <v>131</v>
      </c>
      <c r="E236" s="172">
        <v>1545.7359</v>
      </c>
      <c r="F236" s="172">
        <v>0</v>
      </c>
      <c r="G236" s="173">
        <f t="shared" si="12"/>
        <v>0</v>
      </c>
      <c r="O236" s="167">
        <v>2</v>
      </c>
      <c r="AA236" s="145">
        <v>1</v>
      </c>
      <c r="AB236" s="145">
        <v>10</v>
      </c>
      <c r="AC236" s="145">
        <v>10</v>
      </c>
      <c r="AZ236" s="145">
        <v>1</v>
      </c>
      <c r="BA236" s="145">
        <f t="shared" si="13"/>
        <v>0</v>
      </c>
      <c r="BB236" s="145">
        <f t="shared" si="14"/>
        <v>0</v>
      </c>
      <c r="BC236" s="145">
        <f t="shared" si="15"/>
        <v>0</v>
      </c>
      <c r="BD236" s="145">
        <f t="shared" si="16"/>
        <v>0</v>
      </c>
      <c r="BE236" s="145">
        <f t="shared" si="17"/>
        <v>0</v>
      </c>
      <c r="CA236" s="174">
        <v>1</v>
      </c>
      <c r="CB236" s="174">
        <v>10</v>
      </c>
      <c r="CZ236" s="145">
        <v>0</v>
      </c>
    </row>
    <row r="237" spans="1:104" ht="12.75">
      <c r="A237" s="168">
        <v>130</v>
      </c>
      <c r="B237" s="169" t="s">
        <v>448</v>
      </c>
      <c r="C237" s="170" t="s">
        <v>449</v>
      </c>
      <c r="D237" s="171" t="s">
        <v>131</v>
      </c>
      <c r="E237" s="172">
        <v>110.4097</v>
      </c>
      <c r="F237" s="172">
        <v>0</v>
      </c>
      <c r="G237" s="173">
        <f t="shared" si="12"/>
        <v>0</v>
      </c>
      <c r="O237" s="167">
        <v>2</v>
      </c>
      <c r="AA237" s="145">
        <v>1</v>
      </c>
      <c r="AB237" s="145">
        <v>10</v>
      </c>
      <c r="AC237" s="145">
        <v>10</v>
      </c>
      <c r="AZ237" s="145">
        <v>1</v>
      </c>
      <c r="BA237" s="145">
        <f t="shared" si="13"/>
        <v>0</v>
      </c>
      <c r="BB237" s="145">
        <f t="shared" si="14"/>
        <v>0</v>
      </c>
      <c r="BC237" s="145">
        <f t="shared" si="15"/>
        <v>0</v>
      </c>
      <c r="BD237" s="145">
        <f t="shared" si="16"/>
        <v>0</v>
      </c>
      <c r="BE237" s="145">
        <f t="shared" si="17"/>
        <v>0</v>
      </c>
      <c r="CA237" s="174">
        <v>1</v>
      </c>
      <c r="CB237" s="174">
        <v>10</v>
      </c>
      <c r="CZ237" s="145">
        <v>0</v>
      </c>
    </row>
    <row r="238" spans="1:104" ht="12.75">
      <c r="A238" s="168">
        <v>131</v>
      </c>
      <c r="B238" s="169" t="s">
        <v>450</v>
      </c>
      <c r="C238" s="170" t="s">
        <v>451</v>
      </c>
      <c r="D238" s="171" t="s">
        <v>131</v>
      </c>
      <c r="E238" s="172">
        <v>331.2291</v>
      </c>
      <c r="F238" s="172">
        <v>0</v>
      </c>
      <c r="G238" s="173">
        <f t="shared" si="12"/>
        <v>0</v>
      </c>
      <c r="O238" s="167">
        <v>2</v>
      </c>
      <c r="AA238" s="145">
        <v>1</v>
      </c>
      <c r="AB238" s="145">
        <v>10</v>
      </c>
      <c r="AC238" s="145">
        <v>10</v>
      </c>
      <c r="AZ238" s="145">
        <v>1</v>
      </c>
      <c r="BA238" s="145">
        <f t="shared" si="13"/>
        <v>0</v>
      </c>
      <c r="BB238" s="145">
        <f t="shared" si="14"/>
        <v>0</v>
      </c>
      <c r="BC238" s="145">
        <f t="shared" si="15"/>
        <v>0</v>
      </c>
      <c r="BD238" s="145">
        <f t="shared" si="16"/>
        <v>0</v>
      </c>
      <c r="BE238" s="145">
        <f t="shared" si="17"/>
        <v>0</v>
      </c>
      <c r="CA238" s="174">
        <v>1</v>
      </c>
      <c r="CB238" s="174">
        <v>10</v>
      </c>
      <c r="CZ238" s="145">
        <v>0</v>
      </c>
    </row>
    <row r="239" spans="1:104" ht="12.75">
      <c r="A239" s="168">
        <v>132</v>
      </c>
      <c r="B239" s="169" t="s">
        <v>452</v>
      </c>
      <c r="C239" s="170" t="s">
        <v>453</v>
      </c>
      <c r="D239" s="171" t="s">
        <v>131</v>
      </c>
      <c r="E239" s="172">
        <v>110.4097</v>
      </c>
      <c r="F239" s="172">
        <v>0</v>
      </c>
      <c r="G239" s="173">
        <f t="shared" si="12"/>
        <v>0</v>
      </c>
      <c r="O239" s="167">
        <v>2</v>
      </c>
      <c r="AA239" s="145">
        <v>1</v>
      </c>
      <c r="AB239" s="145">
        <v>10</v>
      </c>
      <c r="AC239" s="145">
        <v>10</v>
      </c>
      <c r="AZ239" s="145">
        <v>1</v>
      </c>
      <c r="BA239" s="145">
        <f t="shared" si="13"/>
        <v>0</v>
      </c>
      <c r="BB239" s="145">
        <f t="shared" si="14"/>
        <v>0</v>
      </c>
      <c r="BC239" s="145">
        <f t="shared" si="15"/>
        <v>0</v>
      </c>
      <c r="BD239" s="145">
        <f t="shared" si="16"/>
        <v>0</v>
      </c>
      <c r="BE239" s="145">
        <f t="shared" si="17"/>
        <v>0</v>
      </c>
      <c r="CA239" s="174">
        <v>1</v>
      </c>
      <c r="CB239" s="174">
        <v>10</v>
      </c>
      <c r="CZ239" s="145">
        <v>0</v>
      </c>
    </row>
    <row r="240" spans="1:104" ht="12.75">
      <c r="A240" s="168">
        <v>133</v>
      </c>
      <c r="B240" s="169" t="s">
        <v>454</v>
      </c>
      <c r="C240" s="170" t="s">
        <v>455</v>
      </c>
      <c r="D240" s="171" t="s">
        <v>131</v>
      </c>
      <c r="E240" s="172">
        <v>110.4097</v>
      </c>
      <c r="F240" s="172">
        <v>0</v>
      </c>
      <c r="G240" s="173">
        <f t="shared" si="12"/>
        <v>0</v>
      </c>
      <c r="O240" s="167">
        <v>2</v>
      </c>
      <c r="AA240" s="145">
        <v>1</v>
      </c>
      <c r="AB240" s="145">
        <v>10</v>
      </c>
      <c r="AC240" s="145">
        <v>10</v>
      </c>
      <c r="AZ240" s="145">
        <v>1</v>
      </c>
      <c r="BA240" s="145">
        <f t="shared" si="13"/>
        <v>0</v>
      </c>
      <c r="BB240" s="145">
        <f t="shared" si="14"/>
        <v>0</v>
      </c>
      <c r="BC240" s="145">
        <f t="shared" si="15"/>
        <v>0</v>
      </c>
      <c r="BD240" s="145">
        <f t="shared" si="16"/>
        <v>0</v>
      </c>
      <c r="BE240" s="145">
        <f t="shared" si="17"/>
        <v>0</v>
      </c>
      <c r="CA240" s="174">
        <v>1</v>
      </c>
      <c r="CB240" s="174">
        <v>10</v>
      </c>
      <c r="CZ240" s="145">
        <v>0</v>
      </c>
    </row>
    <row r="241" spans="1:57" ht="12.75">
      <c r="A241" s="181"/>
      <c r="B241" s="182" t="s">
        <v>76</v>
      </c>
      <c r="C241" s="183" t="str">
        <f>CONCATENATE(B233," ",C233)</f>
        <v>D96 Přesuny suti a vybouraných hmot</v>
      </c>
      <c r="D241" s="184"/>
      <c r="E241" s="185"/>
      <c r="F241" s="186"/>
      <c r="G241" s="187">
        <f>SUM(G233:G240)</f>
        <v>0</v>
      </c>
      <c r="O241" s="167">
        <v>4</v>
      </c>
      <c r="BA241" s="188">
        <f>SUM(BA233:BA240)</f>
        <v>0</v>
      </c>
      <c r="BB241" s="188">
        <f>SUM(BB233:BB240)</f>
        <v>0</v>
      </c>
      <c r="BC241" s="188">
        <f>SUM(BC233:BC240)</f>
        <v>0</v>
      </c>
      <c r="BD241" s="188">
        <f>SUM(BD233:BD240)</f>
        <v>0</v>
      </c>
      <c r="BE241" s="188">
        <f>SUM(BE233:BE240)</f>
        <v>0</v>
      </c>
    </row>
    <row r="242" ht="12.75">
      <c r="E242" s="145"/>
    </row>
    <row r="243" ht="12.75">
      <c r="E243" s="145"/>
    </row>
    <row r="244" ht="12.75">
      <c r="E244" s="145"/>
    </row>
    <row r="245" ht="12.75">
      <c r="E245" s="145"/>
    </row>
    <row r="246" ht="12.75">
      <c r="E246" s="145"/>
    </row>
    <row r="247" ht="12.75">
      <c r="E247" s="145"/>
    </row>
    <row r="248" ht="12.75">
      <c r="E248" s="145"/>
    </row>
    <row r="249" ht="12.75">
      <c r="E249" s="145"/>
    </row>
    <row r="250" ht="12.75">
      <c r="E250" s="145"/>
    </row>
    <row r="251" ht="12.75">
      <c r="E251" s="145"/>
    </row>
    <row r="252" ht="12.75">
      <c r="E252" s="145"/>
    </row>
    <row r="253" ht="12.75">
      <c r="E253" s="145"/>
    </row>
    <row r="254" ht="12.75">
      <c r="E254" s="145"/>
    </row>
    <row r="255" ht="12.75">
      <c r="E255" s="145"/>
    </row>
    <row r="256" ht="12.75">
      <c r="E256" s="145"/>
    </row>
    <row r="257" ht="12.75">
      <c r="E257" s="145"/>
    </row>
    <row r="258" ht="12.75">
      <c r="E258" s="145"/>
    </row>
    <row r="259" ht="12.75">
      <c r="E259" s="145"/>
    </row>
    <row r="260" ht="12.75">
      <c r="E260" s="145"/>
    </row>
    <row r="261" ht="12.75">
      <c r="E261" s="145"/>
    </row>
    <row r="262" ht="12.75">
      <c r="E262" s="145"/>
    </row>
    <row r="263" ht="12.75">
      <c r="E263" s="145"/>
    </row>
    <row r="264" ht="12.75">
      <c r="E264" s="145"/>
    </row>
    <row r="265" spans="1:7" ht="12.75">
      <c r="A265" s="189"/>
      <c r="B265" s="189"/>
      <c r="C265" s="189"/>
      <c r="D265" s="189"/>
      <c r="E265" s="189"/>
      <c r="F265" s="189"/>
      <c r="G265" s="189"/>
    </row>
    <row r="266" spans="1:7" ht="12.75">
      <c r="A266" s="189"/>
      <c r="B266" s="189"/>
      <c r="C266" s="189"/>
      <c r="D266" s="189"/>
      <c r="E266" s="189"/>
      <c r="F266" s="189"/>
      <c r="G266" s="189"/>
    </row>
    <row r="267" spans="1:7" ht="12.75">
      <c r="A267" s="189"/>
      <c r="B267" s="189"/>
      <c r="C267" s="189"/>
      <c r="D267" s="189"/>
      <c r="E267" s="189"/>
      <c r="F267" s="189"/>
      <c r="G267" s="189"/>
    </row>
    <row r="268" spans="1:7" ht="12.75">
      <c r="A268" s="189"/>
      <c r="B268" s="189"/>
      <c r="C268" s="189"/>
      <c r="D268" s="189"/>
      <c r="E268" s="189"/>
      <c r="F268" s="189"/>
      <c r="G268" s="189"/>
    </row>
    <row r="269" ht="12.75">
      <c r="E269" s="145"/>
    </row>
    <row r="270" ht="12.75">
      <c r="E270" s="145"/>
    </row>
    <row r="271" ht="12.75">
      <c r="E271" s="145"/>
    </row>
    <row r="272" ht="12.75">
      <c r="E272" s="145"/>
    </row>
    <row r="273" ht="12.75">
      <c r="E273" s="145"/>
    </row>
    <row r="274" ht="12.75">
      <c r="E274" s="145"/>
    </row>
    <row r="275" ht="12.75">
      <c r="E275" s="145"/>
    </row>
    <row r="276" ht="12.75">
      <c r="E276" s="145"/>
    </row>
    <row r="277" ht="12.75">
      <c r="E277" s="145"/>
    </row>
    <row r="278" ht="12.75">
      <c r="E278" s="145"/>
    </row>
    <row r="279" ht="12.75">
      <c r="E279" s="145"/>
    </row>
    <row r="280" ht="12.75">
      <c r="E280" s="145"/>
    </row>
    <row r="281" ht="12.75">
      <c r="E281" s="145"/>
    </row>
    <row r="282" ht="12.75">
      <c r="E282" s="145"/>
    </row>
    <row r="283" ht="12.75">
      <c r="E283" s="145"/>
    </row>
    <row r="284" ht="12.75">
      <c r="E284" s="145"/>
    </row>
    <row r="285" ht="12.75">
      <c r="E285" s="145"/>
    </row>
    <row r="286" ht="12.75">
      <c r="E286" s="145"/>
    </row>
    <row r="287" ht="12.75">
      <c r="E287" s="145"/>
    </row>
    <row r="288" ht="12.75">
      <c r="E288" s="145"/>
    </row>
    <row r="289" ht="12.75">
      <c r="E289" s="145"/>
    </row>
    <row r="290" ht="12.75">
      <c r="E290" s="145"/>
    </row>
    <row r="291" ht="12.75">
      <c r="E291" s="145"/>
    </row>
    <row r="292" ht="12.75">
      <c r="E292" s="145"/>
    </row>
    <row r="293" ht="12.75">
      <c r="E293" s="145"/>
    </row>
    <row r="294" ht="12.75">
      <c r="E294" s="145"/>
    </row>
    <row r="295" ht="12.75">
      <c r="E295" s="145"/>
    </row>
    <row r="296" ht="12.75">
      <c r="E296" s="145"/>
    </row>
    <row r="297" ht="12.75">
      <c r="E297" s="145"/>
    </row>
    <row r="298" ht="12.75">
      <c r="E298" s="145"/>
    </row>
    <row r="299" ht="12.75">
      <c r="E299" s="145"/>
    </row>
    <row r="300" spans="1:2" ht="12.75">
      <c r="A300" s="190"/>
      <c r="B300" s="190"/>
    </row>
    <row r="301" spans="1:7" ht="12.75">
      <c r="A301" s="189"/>
      <c r="B301" s="189"/>
      <c r="C301" s="192"/>
      <c r="D301" s="192"/>
      <c r="E301" s="193"/>
      <c r="F301" s="192"/>
      <c r="G301" s="194"/>
    </row>
    <row r="302" spans="1:7" ht="12.75">
      <c r="A302" s="195"/>
      <c r="B302" s="195"/>
      <c r="C302" s="189"/>
      <c r="D302" s="189"/>
      <c r="E302" s="196"/>
      <c r="F302" s="189"/>
      <c r="G302" s="189"/>
    </row>
    <row r="303" spans="1:7" ht="12.75">
      <c r="A303" s="189"/>
      <c r="B303" s="189"/>
      <c r="C303" s="189"/>
      <c r="D303" s="189"/>
      <c r="E303" s="196"/>
      <c r="F303" s="189"/>
      <c r="G303" s="189"/>
    </row>
    <row r="304" spans="1:7" ht="12.75">
      <c r="A304" s="189"/>
      <c r="B304" s="189"/>
      <c r="C304" s="189"/>
      <c r="D304" s="189"/>
      <c r="E304" s="196"/>
      <c r="F304" s="189"/>
      <c r="G304" s="189"/>
    </row>
    <row r="305" spans="1:7" ht="12.75">
      <c r="A305" s="189"/>
      <c r="B305" s="189"/>
      <c r="C305" s="189"/>
      <c r="D305" s="189"/>
      <c r="E305" s="196"/>
      <c r="F305" s="189"/>
      <c r="G305" s="189"/>
    </row>
    <row r="306" spans="1:7" ht="12.75">
      <c r="A306" s="189"/>
      <c r="B306" s="189"/>
      <c r="C306" s="189"/>
      <c r="D306" s="189"/>
      <c r="E306" s="196"/>
      <c r="F306" s="189"/>
      <c r="G306" s="189"/>
    </row>
    <row r="307" spans="1:7" ht="12.75">
      <c r="A307" s="189"/>
      <c r="B307" s="189"/>
      <c r="C307" s="189"/>
      <c r="D307" s="189"/>
      <c r="E307" s="196"/>
      <c r="F307" s="189"/>
      <c r="G307" s="189"/>
    </row>
    <row r="308" spans="1:7" ht="12.75">
      <c r="A308" s="189"/>
      <c r="B308" s="189"/>
      <c r="C308" s="189"/>
      <c r="D308" s="189"/>
      <c r="E308" s="196"/>
      <c r="F308" s="189"/>
      <c r="G308" s="189"/>
    </row>
    <row r="309" spans="1:7" ht="12.75">
      <c r="A309" s="189"/>
      <c r="B309" s="189"/>
      <c r="C309" s="189"/>
      <c r="D309" s="189"/>
      <c r="E309" s="196"/>
      <c r="F309" s="189"/>
      <c r="G309" s="189"/>
    </row>
    <row r="310" spans="1:7" ht="12.75">
      <c r="A310" s="189"/>
      <c r="B310" s="189"/>
      <c r="C310" s="189"/>
      <c r="D310" s="189"/>
      <c r="E310" s="196"/>
      <c r="F310" s="189"/>
      <c r="G310" s="189"/>
    </row>
    <row r="311" spans="1:7" ht="12.75">
      <c r="A311" s="189"/>
      <c r="B311" s="189"/>
      <c r="C311" s="189"/>
      <c r="D311" s="189"/>
      <c r="E311" s="196"/>
      <c r="F311" s="189"/>
      <c r="G311" s="189"/>
    </row>
    <row r="312" spans="1:7" ht="12.75">
      <c r="A312" s="189"/>
      <c r="B312" s="189"/>
      <c r="C312" s="189"/>
      <c r="D312" s="189"/>
      <c r="E312" s="196"/>
      <c r="F312" s="189"/>
      <c r="G312" s="189"/>
    </row>
    <row r="313" spans="1:7" ht="12.75">
      <c r="A313" s="189"/>
      <c r="B313" s="189"/>
      <c r="C313" s="189"/>
      <c r="D313" s="189"/>
      <c r="E313" s="196"/>
      <c r="F313" s="189"/>
      <c r="G313" s="189"/>
    </row>
    <row r="314" spans="1:7" ht="12.75">
      <c r="A314" s="189"/>
      <c r="B314" s="189"/>
      <c r="C314" s="189"/>
      <c r="D314" s="189"/>
      <c r="E314" s="196"/>
      <c r="F314" s="189"/>
      <c r="G314" s="189"/>
    </row>
  </sheetData>
  <sheetProtection/>
  <mergeCells count="60">
    <mergeCell ref="C17:D17"/>
    <mergeCell ref="C40:D40"/>
    <mergeCell ref="C45:D45"/>
    <mergeCell ref="C22:D22"/>
    <mergeCell ref="C24:D24"/>
    <mergeCell ref="A1:G1"/>
    <mergeCell ref="A3:B3"/>
    <mergeCell ref="A4:B4"/>
    <mergeCell ref="E4:G4"/>
    <mergeCell ref="C9:D9"/>
    <mergeCell ref="C12:D12"/>
    <mergeCell ref="C28:D28"/>
    <mergeCell ref="C30:D30"/>
    <mergeCell ref="C31:D31"/>
    <mergeCell ref="C34:D34"/>
    <mergeCell ref="C36:D36"/>
    <mergeCell ref="C38:D38"/>
    <mergeCell ref="C94:D94"/>
    <mergeCell ref="C70:D70"/>
    <mergeCell ref="C77:D77"/>
    <mergeCell ref="C54:D54"/>
    <mergeCell ref="C58:D58"/>
    <mergeCell ref="C49:D49"/>
    <mergeCell ref="C95:D95"/>
    <mergeCell ref="C96:D96"/>
    <mergeCell ref="C97:D97"/>
    <mergeCell ref="C82:D82"/>
    <mergeCell ref="C84:D84"/>
    <mergeCell ref="C86:D86"/>
    <mergeCell ref="C89:D89"/>
    <mergeCell ref="C90:D90"/>
    <mergeCell ref="C91:D91"/>
    <mergeCell ref="C92:D92"/>
    <mergeCell ref="C109:D109"/>
    <mergeCell ref="C111:D111"/>
    <mergeCell ref="C113:D113"/>
    <mergeCell ref="C114:D114"/>
    <mergeCell ref="C116:D116"/>
    <mergeCell ref="C118:D118"/>
    <mergeCell ref="C158:D158"/>
    <mergeCell ref="C141:D141"/>
    <mergeCell ref="C127:D127"/>
    <mergeCell ref="C129:D129"/>
    <mergeCell ref="C131:D131"/>
    <mergeCell ref="C133:D133"/>
    <mergeCell ref="C147:D147"/>
    <mergeCell ref="C151:D151"/>
    <mergeCell ref="C153:D153"/>
    <mergeCell ref="C154:D154"/>
    <mergeCell ref="C155:D155"/>
    <mergeCell ref="C157:D157"/>
    <mergeCell ref="C214:D214"/>
    <mergeCell ref="C220:D220"/>
    <mergeCell ref="C205:D205"/>
    <mergeCell ref="C208:D208"/>
    <mergeCell ref="C198:D198"/>
    <mergeCell ref="C160:D160"/>
    <mergeCell ref="C162:D162"/>
    <mergeCell ref="C168:D168"/>
    <mergeCell ref="C170:D17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dcterms:created xsi:type="dcterms:W3CDTF">2016-02-19T08:24:12Z</dcterms:created>
  <dcterms:modified xsi:type="dcterms:W3CDTF">2016-02-22T14:10:42Z</dcterms:modified>
  <cp:category/>
  <cp:version/>
  <cp:contentType/>
  <cp:contentStatus/>
</cp:coreProperties>
</file>